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封面" sheetId="28" r:id="rId1"/>
    <sheet name="自动生成投资报表（免填）" sheetId="1" r:id="rId2"/>
    <sheet name="固定资产投资统计台账" sheetId="3" r:id="rId3"/>
    <sheet name="固定资产投资项目情况原始数据表" sheetId="4" r:id="rId4"/>
  </sheets>
  <definedNames>
    <definedName name="_xlnm.Print_Area" localSheetId="0">封面!$A$1:$A$23</definedName>
  </definedNames>
  <calcPr calcId="144525"/>
</workbook>
</file>

<file path=xl/sharedStrings.xml><?xml version="1.0" encoding="utf-8"?>
<sst xmlns="http://schemas.openxmlformats.org/spreadsheetml/2006/main" count="156" uniqueCount="101">
  <si>
    <t>XX项目固定资产投资统计台账</t>
  </si>
  <si>
    <t>XX公司</t>
  </si>
  <si>
    <t>2022年</t>
  </si>
  <si>
    <t xml:space="preserve"> </t>
  </si>
  <si>
    <t>填    报    说    明</t>
  </si>
  <si>
    <t>1.请在1月数据表中填写“单位详细名称”、“项目代码”、“项目名称”、“建筑安装工程填报依据”。</t>
  </si>
  <si>
    <t>2审核关系：107本年完成投资=108建筑工程+109安装工程+110设备工器具购置+112其他费用</t>
  </si>
  <si>
    <t>3.调查单位可在两种依据中择一计算填报建筑安装工程投资，并在整个项目建设周期保持统计口径一致；</t>
  </si>
  <si>
    <r>
      <rPr>
        <sz val="14"/>
        <rFont val="仿宋_GB2312"/>
        <charset val="134"/>
      </rPr>
      <t>4.建筑工程及安装工程的填报依据为：</t>
    </r>
    <r>
      <rPr>
        <sz val="14"/>
        <color theme="1"/>
        <rFont val="仿宋_GB2312"/>
        <charset val="134"/>
      </rPr>
      <t>①工程结算单或进度单；②会计科目或支付凭证；</t>
    </r>
  </si>
  <si>
    <t>5.以工程结算单或进度单为依据的，按照三方（建设方、施工方、监理方）签字认定的签章中最后一方签章时间为计量时点；</t>
  </si>
  <si>
    <t>6.以会计科目为计量依据的，按照入账时间为计量时点；</t>
  </si>
  <si>
    <t>7.以支付凭证为依据的，按照开票日期为计量时点。</t>
  </si>
  <si>
    <t>8.本表金额填报单位为“万元”。</t>
  </si>
  <si>
    <t>9.各月填报表中，各笔金额必须对应选择“建筑工程”、“安装工程”、“设备购置”、“其他费用-建设用地费”、“其他费用-非建设用地费”等选项。</t>
  </si>
  <si>
    <t>固定资产投资项目情况（206表）</t>
  </si>
  <si>
    <t>单位详细名称</t>
  </si>
  <si>
    <t>项目代码：</t>
  </si>
  <si>
    <t>项目名称：</t>
  </si>
  <si>
    <t>建筑安装工程填报依据</t>
  </si>
  <si>
    <t>1工程结算单或进度单          2会计科目或支付凭证</t>
  </si>
  <si>
    <t>二、项目投资情况</t>
  </si>
  <si>
    <t>指标名称</t>
  </si>
  <si>
    <t>计量     单位</t>
  </si>
  <si>
    <t>代码</t>
  </si>
  <si>
    <t>1—本月</t>
  </si>
  <si>
    <t>甲</t>
  </si>
  <si>
    <t>乙</t>
  </si>
  <si>
    <t>丙</t>
  </si>
  <si>
    <t>计划总投资</t>
  </si>
  <si>
    <t>万元</t>
  </si>
  <si>
    <t>上年末结余资金</t>
  </si>
  <si>
    <t>自开始建设累计完成投资</t>
  </si>
  <si>
    <t>本年实际到位资金</t>
  </si>
  <si>
    <t>本年完成投资</t>
  </si>
  <si>
    <t xml:space="preserve">  国家预算资金</t>
  </si>
  <si>
    <t xml:space="preserve">  其中：住宅</t>
  </si>
  <si>
    <t xml:space="preserve">    其中：中央预算资金 </t>
  </si>
  <si>
    <t>按构成分：</t>
  </si>
  <si>
    <t xml:space="preserve">  国内贷款</t>
  </si>
  <si>
    <t>建筑工程</t>
  </si>
  <si>
    <t xml:space="preserve">  债券</t>
  </si>
  <si>
    <t>安装工程</t>
  </si>
  <si>
    <t xml:space="preserve">  利用外资</t>
  </si>
  <si>
    <t>设备工器具购置</t>
  </si>
  <si>
    <t xml:space="preserve">  自筹资金</t>
  </si>
  <si>
    <t xml:space="preserve">  其中：购置旧设备</t>
  </si>
  <si>
    <t xml:space="preserve">  其他资金来源</t>
  </si>
  <si>
    <t>其他费用</t>
  </si>
  <si>
    <t>各项应付款合计</t>
  </si>
  <si>
    <t xml:space="preserve">  其中：旧建筑物购置费</t>
  </si>
  <si>
    <t xml:space="preserve">  其中：工程款</t>
  </si>
  <si>
    <t xml:space="preserve">  其中：建设用地费</t>
  </si>
  <si>
    <t>本年新增固定资产</t>
  </si>
  <si>
    <t>固定资产投资统计台账</t>
  </si>
  <si>
    <t>单位详细名称（盖章）：</t>
  </si>
  <si>
    <t>建筑安装工程填报依据:</t>
  </si>
  <si>
    <t>月份</t>
  </si>
  <si>
    <t>本年完成投资（万元）[当月]</t>
  </si>
  <si>
    <t>本年完成投资（万元）
[1-本月]</t>
  </si>
  <si>
    <t>其他费用-建设用地费</t>
  </si>
  <si>
    <t>其中：住宅</t>
  </si>
  <si>
    <t>其中：购置旧设备</t>
  </si>
  <si>
    <t>其中：旧建筑物购置费</t>
  </si>
  <si>
    <t>——</t>
  </si>
  <si>
    <t>107=108+109+110+112</t>
  </si>
  <si>
    <t>合计</t>
  </si>
  <si>
    <t>以往年度发生投资(限新入统项目）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</si>
  <si>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</si>
  <si>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</si>
  <si>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</si>
  <si>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</si>
  <si>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</si>
  <si>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</si>
  <si>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</si>
  <si>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</si>
  <si>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</si>
  <si>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</si>
  <si>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</si>
  <si>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</si>
  <si>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说明：</t>
  </si>
  <si>
    <t>1.请在固定资产投资项目情况数据表中填写“单位详细名称”、“项目代码”、“项目名称”、“建筑安装工程填报依据”。</t>
  </si>
  <si>
    <r>
      <rPr>
        <sz val="11"/>
        <color theme="1"/>
        <rFont val="宋体"/>
        <charset val="134"/>
      </rPr>
      <t>4.建筑工程及安装工程的填报依据为：</t>
    </r>
    <r>
      <rPr>
        <sz val="11"/>
        <color theme="1"/>
        <rFont val="Calibri"/>
        <charset val="134"/>
      </rPr>
      <t>①</t>
    </r>
    <r>
      <rPr>
        <sz val="11"/>
        <color theme="1"/>
        <rFont val="宋体"/>
        <charset val="134"/>
      </rPr>
      <t>工程结算单或进度单；</t>
    </r>
    <r>
      <rPr>
        <sz val="11"/>
        <color theme="1"/>
        <rFont val="Calibri"/>
        <charset val="134"/>
      </rPr>
      <t>②</t>
    </r>
    <r>
      <rPr>
        <sz val="11"/>
        <color theme="1"/>
        <rFont val="宋体"/>
        <charset val="134"/>
      </rPr>
      <t>会计科目或支付凭证；</t>
    </r>
  </si>
  <si>
    <t>固定资产投资项目原始数据表</t>
  </si>
  <si>
    <t>440115XXXXXX</t>
  </si>
  <si>
    <t>XX厂房项目</t>
  </si>
  <si>
    <t>1工程结算单或进度单</t>
  </si>
  <si>
    <r>
      <rPr>
        <sz val="14"/>
        <rFont val="仿宋_GB2312"/>
        <charset val="134"/>
      </rPr>
      <t>说明：1.以工程结算单或进度单为依据的，按照三方签章中最后一方签章时间为计量时点；以会计科目为计量依据的，按照入账时间为计量时点；以支付凭证为依据的，按照开票日期为计量时点。</t>
    </r>
    <r>
      <rPr>
        <b/>
        <sz val="14"/>
        <rFont val="仿宋_GB2312"/>
        <charset val="134"/>
      </rPr>
      <t>2.住宅投资：</t>
    </r>
    <r>
      <rPr>
        <sz val="14"/>
        <rFont val="仿宋_GB2312"/>
        <charset val="134"/>
      </rPr>
      <t>指为建造专供居住使用的房屋而进行的投资。包括建造职工家属宿舍和集体宿舍（包括职工单身宿舍、学生宿舍）等完成的投资。住宅是根据单项工程的直接用途确定的，在计算住宅投资时应将与其有关的设备购置和其他费用一并计入。调查单位只填报自己建造的住宅，不包括购置的商品房。</t>
    </r>
    <r>
      <rPr>
        <b/>
        <sz val="14"/>
        <rFont val="仿宋_GB2312"/>
        <charset val="134"/>
      </rPr>
      <t>3.购置旧设备：</t>
    </r>
    <r>
      <rPr>
        <sz val="14"/>
        <rFont val="仿宋_GB2312"/>
        <charset val="134"/>
      </rPr>
      <t xml:space="preserve">指从外单位购入的，已经使用过的各种设备，不包括从国外购进的旧设备。旧设备一般是指在国内其他单位作为固定资产使用过的设备。（单纯购置旧设备的项目不填报固定资产投资项目表）。 </t>
    </r>
    <r>
      <rPr>
        <b/>
        <sz val="14"/>
        <rFont val="仿宋_GB2312"/>
        <charset val="134"/>
      </rPr>
      <t>4.旧建筑物购置费：</t>
    </r>
    <r>
      <rPr>
        <sz val="14"/>
        <rFont val="仿宋_GB2312"/>
        <charset val="134"/>
      </rPr>
      <t>指购置已使用过的各种旧房屋及其他建筑物，即对旧房屋及其他建筑物的赔偿费。</t>
    </r>
  </si>
  <si>
    <t>核实情况（列）</t>
  </si>
  <si>
    <t>核实情况（行）</t>
  </si>
  <si>
    <t>序号</t>
  </si>
  <si>
    <t>类别</t>
  </si>
  <si>
    <t>凭证编号</t>
  </si>
  <si>
    <t>签章/入账/开票时间</t>
  </si>
  <si>
    <t>完成投资额（万元）</t>
  </si>
  <si>
    <t>备注</t>
  </si>
  <si>
    <t>填报提示</t>
  </si>
  <si>
    <t>年份</t>
  </si>
  <si>
    <t>202103001</t>
  </si>
  <si>
    <t>202103002</t>
  </si>
  <si>
    <t>设备购置</t>
  </si>
  <si>
    <t>202104001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</si>
</sst>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theme="1"/>
      <name val="等线"/>
      <charset val="134"/>
      <scheme val="minor"/>
    </font>
    <font>
      <sz val="20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48"/>
      <name val="方正小标宋简体"/>
      <charset val="134"/>
    </font>
    <font>
      <sz val="22"/>
      <name val="方正小标宋简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4"/>
      <name val="仿宋_GB2312"/>
      <charset val="134"/>
    </font>
    <font>
      <sz val="11"/>
      <color theme="1"/>
      <name val="Calibri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8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69">
    <xf numFmtId="0" fontId="0" fillId="0" borderId="0" xfId="0"/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/>
    <xf numFmtId="176" fontId="1" fillId="2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/>
    <xf numFmtId="176" fontId="8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justify" vertical="center"/>
    </xf>
    <xf numFmtId="0" fontId="0" fillId="0" borderId="0" xfId="0" applyAlignment="1"/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vertical="center"/>
    </xf>
    <xf numFmtId="0" fontId="6" fillId="0" borderId="0" xfId="0" applyFont="1"/>
    <xf numFmtId="0" fontId="0" fillId="0" borderId="0" xfId="0" applyFont="1"/>
    <xf numFmtId="176" fontId="0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justify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样式 1" xfId="28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9" workbookViewId="0">
      <selection activeCell="C14" sqref="C14"/>
    </sheetView>
  </sheetViews>
  <sheetFormatPr defaultColWidth="9" defaultRowHeight="15.75" outlineLevelCol="4"/>
  <cols>
    <col min="1" max="1" width="141" style="33" customWidth="1"/>
    <col min="2" max="16384" width="9" style="33"/>
  </cols>
  <sheetData>
    <row r="1" ht="220" customHeight="1" spans="1:1">
      <c r="A1" s="66" t="s">
        <v>0</v>
      </c>
    </row>
    <row r="10" ht="39" customHeight="1" spans="1:1">
      <c r="A10" s="67" t="s">
        <v>1</v>
      </c>
    </row>
    <row r="11" ht="29.25" spans="1:5">
      <c r="A11" s="67" t="s">
        <v>2</v>
      </c>
      <c r="E11" s="33" t="s">
        <v>3</v>
      </c>
    </row>
    <row r="12" ht="29.25" spans="1:1">
      <c r="A12" s="67"/>
    </row>
    <row r="13" ht="29.25" spans="1:1">
      <c r="A13" s="67"/>
    </row>
    <row r="14" ht="59" customHeight="1" spans="1:1">
      <c r="A14" s="67" t="s">
        <v>4</v>
      </c>
    </row>
    <row r="15" ht="29" customHeight="1" spans="1:1">
      <c r="A15" s="68" t="s">
        <v>5</v>
      </c>
    </row>
    <row r="16" ht="29" customHeight="1" spans="1:1">
      <c r="A16" s="68" t="s">
        <v>6</v>
      </c>
    </row>
    <row r="17" ht="29" customHeight="1" spans="1:1">
      <c r="A17" s="68" t="s">
        <v>7</v>
      </c>
    </row>
    <row r="18" ht="29" customHeight="1" spans="1:1">
      <c r="A18" s="68" t="s">
        <v>8</v>
      </c>
    </row>
    <row r="19" ht="29" customHeight="1" spans="1:1">
      <c r="A19" s="68" t="s">
        <v>9</v>
      </c>
    </row>
    <row r="20" ht="29" customHeight="1" spans="1:1">
      <c r="A20" s="68" t="s">
        <v>10</v>
      </c>
    </row>
    <row r="21" ht="29" customHeight="1" spans="1:1">
      <c r="A21" s="68" t="s">
        <v>11</v>
      </c>
    </row>
    <row r="22" ht="29" customHeight="1" spans="1:1">
      <c r="A22" s="68" t="s">
        <v>12</v>
      </c>
    </row>
    <row r="23" ht="46" customHeight="1" spans="1:1">
      <c r="A23" s="68" t="s">
        <v>13</v>
      </c>
    </row>
  </sheetData>
  <pageMargins left="0.432638888888889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topLeftCell="A5" workbookViewId="0">
      <selection activeCell="M18" sqref="M18"/>
    </sheetView>
  </sheetViews>
  <sheetFormatPr defaultColWidth="9" defaultRowHeight="16.5" outlineLevelCol="7"/>
  <cols>
    <col min="1" max="1" width="23.5047619047619" customWidth="1"/>
    <col min="2" max="2" width="12.1904761904762" customWidth="1"/>
    <col min="3" max="3" width="12.752380952381" customWidth="1"/>
    <col min="4" max="4" width="12.5047619047619" customWidth="1"/>
    <col min="5" max="5" width="26.5047619047619" customWidth="1"/>
    <col min="6" max="7" width="11.247619047619" customWidth="1"/>
    <col min="8" max="8" width="10.752380952381" customWidth="1"/>
  </cols>
  <sheetData>
    <row r="1" ht="33" customHeight="1" spans="1:8">
      <c r="A1" s="51" t="s">
        <v>14</v>
      </c>
      <c r="B1" s="51"/>
      <c r="C1" s="51"/>
      <c r="D1" s="51"/>
      <c r="E1" s="51"/>
      <c r="F1" s="51"/>
      <c r="G1" s="51"/>
      <c r="H1" s="51"/>
    </row>
    <row r="2" ht="18" spans="1:2">
      <c r="A2" s="4" t="s">
        <v>15</v>
      </c>
      <c r="B2" s="52" t="str">
        <f>IF(固定资产投资统计台账!C2="","",固定资产投资统计台账!C2)</f>
        <v>XX公司</v>
      </c>
    </row>
    <row r="3" customFormat="1" ht="22" customHeight="1" spans="1:2">
      <c r="A3" s="4" t="s">
        <v>16</v>
      </c>
      <c r="B3" s="53" t="str">
        <f>IF(固定资产投资统计台账!C3="","",固定资产投资统计台账!C3)</f>
        <v>440115XXXXXX</v>
      </c>
    </row>
    <row r="4" customFormat="1" ht="18" spans="1:2">
      <c r="A4" s="4" t="s">
        <v>17</v>
      </c>
      <c r="B4" s="52" t="str">
        <f>IF(固定资产投资统计台账!C4="","",固定资产投资统计台账!C4)</f>
        <v>XX厂房项目</v>
      </c>
    </row>
    <row r="5" s="49" customFormat="1" ht="27" customHeight="1" spans="1:8">
      <c r="A5" s="54">
        <v>15</v>
      </c>
      <c r="B5" s="55" t="s">
        <v>18</v>
      </c>
      <c r="C5" s="56"/>
      <c r="D5" s="57" t="str">
        <f>LEFT(固定资产投资统计台账!C5,1)</f>
        <v>1</v>
      </c>
      <c r="E5" s="62" t="s">
        <v>19</v>
      </c>
      <c r="F5" s="63"/>
      <c r="G5" s="63"/>
      <c r="H5" s="64"/>
    </row>
    <row r="6" ht="28" customHeight="1" spans="1:8">
      <c r="A6" s="58" t="s">
        <v>20</v>
      </c>
      <c r="B6" s="58"/>
      <c r="C6" s="58"/>
      <c r="D6" s="58"/>
      <c r="E6" s="58"/>
      <c r="F6" s="58"/>
      <c r="G6" s="58"/>
      <c r="H6" s="58"/>
    </row>
    <row r="7" s="50" customFormat="1" ht="31.5" spans="1:8">
      <c r="A7" s="55" t="s">
        <v>21</v>
      </c>
      <c r="B7" s="55" t="s">
        <v>22</v>
      </c>
      <c r="C7" s="55" t="s">
        <v>23</v>
      </c>
      <c r="D7" s="55" t="s">
        <v>24</v>
      </c>
      <c r="E7" s="55" t="s">
        <v>21</v>
      </c>
      <c r="F7" s="55" t="s">
        <v>22</v>
      </c>
      <c r="G7" s="55" t="s">
        <v>23</v>
      </c>
      <c r="H7" s="55" t="s">
        <v>24</v>
      </c>
    </row>
    <row r="8" s="50" customFormat="1" ht="23" customHeight="1" spans="1:8">
      <c r="A8" s="55" t="s">
        <v>25</v>
      </c>
      <c r="B8" s="55" t="s">
        <v>26</v>
      </c>
      <c r="C8" s="55" t="s">
        <v>27</v>
      </c>
      <c r="D8" s="55">
        <v>1</v>
      </c>
      <c r="E8" s="55" t="s">
        <v>25</v>
      </c>
      <c r="F8" s="55" t="s">
        <v>26</v>
      </c>
      <c r="G8" s="55" t="s">
        <v>27</v>
      </c>
      <c r="H8" s="55">
        <v>1</v>
      </c>
    </row>
    <row r="9" s="50" customFormat="1" ht="23" customHeight="1" spans="1:8">
      <c r="A9" s="56" t="s">
        <v>28</v>
      </c>
      <c r="B9" s="55" t="s">
        <v>29</v>
      </c>
      <c r="C9" s="55">
        <v>101</v>
      </c>
      <c r="D9" s="59"/>
      <c r="E9" s="56" t="s">
        <v>30</v>
      </c>
      <c r="F9" s="55" t="s">
        <v>29</v>
      </c>
      <c r="G9" s="55">
        <v>302</v>
      </c>
      <c r="H9" s="55"/>
    </row>
    <row r="10" s="50" customFormat="1" ht="36" customHeight="1" spans="1:8">
      <c r="A10" s="56" t="s">
        <v>31</v>
      </c>
      <c r="B10" s="55" t="s">
        <v>29</v>
      </c>
      <c r="C10" s="55">
        <v>103</v>
      </c>
      <c r="D10" s="59"/>
      <c r="E10" s="56" t="s">
        <v>32</v>
      </c>
      <c r="F10" s="55" t="s">
        <v>29</v>
      </c>
      <c r="G10" s="55">
        <v>303</v>
      </c>
      <c r="H10" s="55"/>
    </row>
    <row r="11" s="50" customFormat="1" ht="23" customHeight="1" spans="1:8">
      <c r="A11" s="60" t="s">
        <v>33</v>
      </c>
      <c r="B11" s="57" t="s">
        <v>29</v>
      </c>
      <c r="C11" s="57">
        <v>107</v>
      </c>
      <c r="D11" s="61">
        <f>固定资产投资统计台账!C8</f>
        <v>3500</v>
      </c>
      <c r="E11" s="56" t="s">
        <v>34</v>
      </c>
      <c r="F11" s="55" t="s">
        <v>29</v>
      </c>
      <c r="G11" s="55">
        <v>304</v>
      </c>
      <c r="H11" s="55"/>
    </row>
    <row r="12" s="50" customFormat="1" ht="23" customHeight="1" spans="1:8">
      <c r="A12" s="60" t="s">
        <v>35</v>
      </c>
      <c r="B12" s="57" t="s">
        <v>29</v>
      </c>
      <c r="C12" s="57">
        <v>118</v>
      </c>
      <c r="D12" s="61">
        <f>固定资产投资统计台账!I8</f>
        <v>0</v>
      </c>
      <c r="E12" s="56" t="s">
        <v>36</v>
      </c>
      <c r="F12" s="55" t="s">
        <v>29</v>
      </c>
      <c r="G12" s="55">
        <v>328</v>
      </c>
      <c r="H12" s="55"/>
    </row>
    <row r="13" s="50" customFormat="1" ht="23" customHeight="1" spans="1:8">
      <c r="A13" s="56" t="s">
        <v>37</v>
      </c>
      <c r="B13" s="55"/>
      <c r="C13" s="55"/>
      <c r="D13" s="59"/>
      <c r="E13" s="56" t="s">
        <v>38</v>
      </c>
      <c r="F13" s="55" t="s">
        <v>29</v>
      </c>
      <c r="G13" s="55">
        <v>305</v>
      </c>
      <c r="H13" s="55"/>
    </row>
    <row r="14" s="50" customFormat="1" ht="23" customHeight="1" spans="1:8">
      <c r="A14" s="60" t="s">
        <v>39</v>
      </c>
      <c r="B14" s="57" t="s">
        <v>29</v>
      </c>
      <c r="C14" s="57">
        <v>108</v>
      </c>
      <c r="D14" s="61">
        <f>固定资产投资统计台账!D8</f>
        <v>1000</v>
      </c>
      <c r="E14" s="56" t="s">
        <v>40</v>
      </c>
      <c r="F14" s="55" t="s">
        <v>29</v>
      </c>
      <c r="G14" s="55">
        <v>306</v>
      </c>
      <c r="H14" s="55"/>
    </row>
    <row r="15" s="50" customFormat="1" ht="23" customHeight="1" spans="1:8">
      <c r="A15" s="60" t="s">
        <v>41</v>
      </c>
      <c r="B15" s="57" t="s">
        <v>29</v>
      </c>
      <c r="C15" s="57">
        <v>109</v>
      </c>
      <c r="D15" s="61">
        <f>固定资产投资统计台账!E8</f>
        <v>0</v>
      </c>
      <c r="E15" s="56" t="s">
        <v>42</v>
      </c>
      <c r="F15" s="55" t="s">
        <v>29</v>
      </c>
      <c r="G15" s="55">
        <v>307</v>
      </c>
      <c r="H15" s="55"/>
    </row>
    <row r="16" s="50" customFormat="1" ht="23" customHeight="1" spans="1:8">
      <c r="A16" s="60" t="s">
        <v>43</v>
      </c>
      <c r="B16" s="57" t="s">
        <v>29</v>
      </c>
      <c r="C16" s="57">
        <v>110</v>
      </c>
      <c r="D16" s="61">
        <f>固定资产投资统计台账!F8</f>
        <v>500</v>
      </c>
      <c r="E16" s="56" t="s">
        <v>44</v>
      </c>
      <c r="F16" s="55" t="s">
        <v>29</v>
      </c>
      <c r="G16" s="55">
        <v>311</v>
      </c>
      <c r="H16" s="55"/>
    </row>
    <row r="17" s="50" customFormat="1" ht="23" customHeight="1" spans="1:8">
      <c r="A17" s="60" t="s">
        <v>45</v>
      </c>
      <c r="B17" s="57" t="s">
        <v>29</v>
      </c>
      <c r="C17" s="57">
        <v>111</v>
      </c>
      <c r="D17" s="61">
        <f>固定资产投资统计台账!J8</f>
        <v>0</v>
      </c>
      <c r="E17" s="56" t="s">
        <v>46</v>
      </c>
      <c r="F17" s="55" t="s">
        <v>29</v>
      </c>
      <c r="G17" s="55">
        <v>318</v>
      </c>
      <c r="H17" s="55"/>
    </row>
    <row r="18" s="50" customFormat="1" ht="23" customHeight="1" spans="1:8">
      <c r="A18" s="60" t="s">
        <v>47</v>
      </c>
      <c r="B18" s="57" t="s">
        <v>29</v>
      </c>
      <c r="C18" s="57">
        <v>112</v>
      </c>
      <c r="D18" s="61">
        <f>固定资产投资统计台账!G8</f>
        <v>2000</v>
      </c>
      <c r="E18" s="56" t="s">
        <v>48</v>
      </c>
      <c r="F18" s="55" t="s">
        <v>29</v>
      </c>
      <c r="G18" s="55">
        <v>320</v>
      </c>
      <c r="H18" s="55"/>
    </row>
    <row r="19" s="50" customFormat="1" ht="43" customHeight="1" spans="1:8">
      <c r="A19" s="60" t="s">
        <v>49</v>
      </c>
      <c r="B19" s="57" t="s">
        <v>29</v>
      </c>
      <c r="C19" s="57">
        <v>113</v>
      </c>
      <c r="D19" s="61">
        <f>固定资产投资统计台账!K8</f>
        <v>0</v>
      </c>
      <c r="E19" s="56" t="s">
        <v>50</v>
      </c>
      <c r="F19" s="55" t="s">
        <v>29</v>
      </c>
      <c r="G19" s="55">
        <v>321</v>
      </c>
      <c r="H19" s="55"/>
    </row>
    <row r="20" s="50" customFormat="1" ht="23" customHeight="1" spans="1:8">
      <c r="A20" s="60" t="s">
        <v>51</v>
      </c>
      <c r="B20" s="57" t="s">
        <v>29</v>
      </c>
      <c r="C20" s="57">
        <v>114</v>
      </c>
      <c r="D20" s="61">
        <f>固定资产投资统计台账!H8</f>
        <v>2000</v>
      </c>
      <c r="E20" s="65"/>
      <c r="F20" s="65"/>
      <c r="G20" s="65"/>
      <c r="H20" s="55"/>
    </row>
    <row r="21" s="50" customFormat="1" ht="23" customHeight="1" spans="1:8">
      <c r="A21" s="56" t="s">
        <v>52</v>
      </c>
      <c r="B21" s="55" t="s">
        <v>29</v>
      </c>
      <c r="C21" s="55">
        <v>128</v>
      </c>
      <c r="D21" s="59"/>
      <c r="E21" s="65"/>
      <c r="F21" s="65"/>
      <c r="G21" s="65"/>
      <c r="H21" s="55"/>
    </row>
  </sheetData>
  <mergeCells count="4">
    <mergeCell ref="A1:H1"/>
    <mergeCell ref="B5:C5"/>
    <mergeCell ref="E5:H5"/>
    <mergeCell ref="A6:H6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20" zoomScaleNormal="120" topLeftCell="A8" workbookViewId="0">
      <selection activeCell="E6" sqref="E6"/>
    </sheetView>
  </sheetViews>
  <sheetFormatPr defaultColWidth="9" defaultRowHeight="16.5"/>
  <cols>
    <col min="1" max="1" width="16.8761904761905" customWidth="1"/>
    <col min="2" max="2" width="11.5047619047619" customWidth="1"/>
    <col min="3" max="3" width="22.3714285714286" customWidth="1"/>
    <col min="4" max="8" width="10.247619047619" customWidth="1"/>
    <col min="9" max="10" width="10.8761904761905" customWidth="1"/>
    <col min="11" max="11" width="10.752380952381" customWidth="1"/>
  </cols>
  <sheetData>
    <row r="1" s="31" customFormat="1" ht="36" customHeight="1" spans="1:11">
      <c r="A1" s="34" t="s">
        <v>53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customFormat="1" ht="18" spans="1:3">
      <c r="A2" s="4" t="s">
        <v>54</v>
      </c>
      <c r="B2" s="35"/>
      <c r="C2" s="35" t="str">
        <f>IF(固定资产投资项目情况原始数据表!C2="","",固定资产投资项目情况原始数据表!C2)</f>
        <v>XX公司</v>
      </c>
    </row>
    <row r="3" customFormat="1" ht="18" spans="1:4">
      <c r="A3" s="4" t="s">
        <v>16</v>
      </c>
      <c r="B3" s="35"/>
      <c r="C3" s="36" t="str">
        <f>IF(固定资产投资项目情况原始数据表!C3="","",固定资产投资项目情况原始数据表!C3)</f>
        <v>440115XXXXXX</v>
      </c>
      <c r="D3" s="37"/>
    </row>
    <row r="4" customFormat="1" ht="18" spans="1:3">
      <c r="A4" s="4" t="s">
        <v>17</v>
      </c>
      <c r="B4" s="35"/>
      <c r="C4" s="35" t="str">
        <f>IF(固定资产投资项目情况原始数据表!C4="","",固定资产投资项目情况原始数据表!C4)</f>
        <v>XX厂房项目</v>
      </c>
    </row>
    <row r="5" customFormat="1" ht="18" spans="1:3">
      <c r="A5" s="4" t="s">
        <v>55</v>
      </c>
      <c r="B5" s="35"/>
      <c r="C5" s="35" t="str">
        <f>IF(固定资产投资项目情况原始数据表!C5="","",固定资产投资项目情况原始数据表!C5)</f>
        <v>1工程结算单或进度单</v>
      </c>
    </row>
    <row r="6" s="32" customFormat="1" ht="88" customHeight="1" spans="1:11">
      <c r="A6" s="38" t="s">
        <v>56</v>
      </c>
      <c r="B6" s="39" t="s">
        <v>57</v>
      </c>
      <c r="C6" s="39" t="s">
        <v>58</v>
      </c>
      <c r="D6" s="38" t="s">
        <v>39</v>
      </c>
      <c r="E6" s="38" t="s">
        <v>41</v>
      </c>
      <c r="F6" s="38" t="s">
        <v>43</v>
      </c>
      <c r="G6" s="38" t="s">
        <v>47</v>
      </c>
      <c r="H6" s="38" t="s">
        <v>59</v>
      </c>
      <c r="I6" s="14" t="s">
        <v>60</v>
      </c>
      <c r="J6" s="14" t="s">
        <v>61</v>
      </c>
      <c r="K6" s="14" t="s">
        <v>62</v>
      </c>
    </row>
    <row r="7" s="32" customFormat="1" ht="16" customHeight="1" spans="1:11">
      <c r="A7" s="38" t="s">
        <v>23</v>
      </c>
      <c r="B7" s="39" t="s">
        <v>63</v>
      </c>
      <c r="C7" s="39" t="s">
        <v>64</v>
      </c>
      <c r="D7" s="38">
        <v>108</v>
      </c>
      <c r="E7" s="38">
        <v>109</v>
      </c>
      <c r="F7" s="38">
        <v>110</v>
      </c>
      <c r="G7" s="38">
        <v>112</v>
      </c>
      <c r="H7" s="38">
        <v>114</v>
      </c>
      <c r="I7" s="46">
        <v>118</v>
      </c>
      <c r="J7" s="46">
        <v>111</v>
      </c>
      <c r="K7" s="46">
        <v>113</v>
      </c>
    </row>
    <row r="8" s="32" customFormat="1" ht="16" customHeight="1" spans="1:11">
      <c r="A8" s="38" t="s">
        <v>65</v>
      </c>
      <c r="B8" s="38" t="s">
        <v>63</v>
      </c>
      <c r="C8" s="39">
        <f>SUM(D8:G8)</f>
        <v>3500</v>
      </c>
      <c r="D8" s="38">
        <f>SUM(D10:D21)</f>
        <v>1000</v>
      </c>
      <c r="E8" s="38">
        <f>SUM(E10:E21)</f>
        <v>0</v>
      </c>
      <c r="F8" s="38">
        <f>SUM(F10:F21)</f>
        <v>500</v>
      </c>
      <c r="G8" s="38">
        <f t="shared" ref="D8:K8" si="0">SUM(G9:G21)</f>
        <v>2000</v>
      </c>
      <c r="H8" s="38">
        <f t="shared" si="0"/>
        <v>2000</v>
      </c>
      <c r="I8" s="38">
        <f>SUM(I10:I21)</f>
        <v>0</v>
      </c>
      <c r="J8" s="38">
        <f t="shared" si="0"/>
        <v>0</v>
      </c>
      <c r="K8" s="38">
        <f t="shared" si="0"/>
        <v>0</v>
      </c>
    </row>
    <row r="9" s="32" customFormat="1" ht="58" customHeight="1" spans="1:11">
      <c r="A9" s="38" t="s">
        <v>66</v>
      </c>
      <c r="B9" s="40">
        <f>D9+E9+F9+G9</f>
        <v>0</v>
      </c>
      <c r="C9" s="40">
        <f>B9</f>
        <v>0</v>
      </c>
      <c r="D9" s="38">
        <f>SUMIFS(固定资产投资项目情况原始数据表!F:F,固定资产投资项目情况原始数据表!D:D,"&lt;2021",固定资产投资项目情况原始数据表!B:B,"建筑工程")</f>
        <v>0</v>
      </c>
      <c r="E9" s="38">
        <f>SUMIFS(固定资产投资项目情况原始数据表!F:F,固定资产投资项目情况原始数据表!D:D,"&lt;2021",固定资产投资项目情况原始数据表!B:B,"安装工程")</f>
        <v>0</v>
      </c>
      <c r="F9" s="38">
        <f>SUMIFS(固定资产投资项目情况原始数据表!F:F,固定资产投资项目情况原始数据表!D:D,"&lt;2021",固定资产投资项目情况原始数据表!B:B,"设备购置")</f>
        <v>0</v>
      </c>
      <c r="G9" s="45">
        <f>SUMIFS(固定资产投资项目情况原始数据表!F:F,固定资产投资项目情况原始数据表!D:D,"&lt;2021",固定资产投资项目情况原始数据表!B:B,"其他费用-非建设用地费")+SUMIFS(固定资产投资项目情况原始数据表!F:F,固定资产投资项目情况原始数据表!D:D,"&lt;2021",固定资产投资项目情况原始数据表!B:B,"其他费用-建设用地费")</f>
        <v>0</v>
      </c>
      <c r="H9" s="45">
        <f>SUMIFS(固定资产投资项目情况原始数据表!F:F,固定资产投资项目情况原始数据表!D:D,"&lt;2021",固定资产投资项目情况原始数据表!B:B,"其他费用-建设用地费")</f>
        <v>0</v>
      </c>
      <c r="I9" s="47">
        <f>SUMIFS(固定资产投资项目情况原始数据表!G:G,固定资产投资项目情况原始数据表!D:D,"&lt;2021")</f>
        <v>0</v>
      </c>
      <c r="J9" s="48">
        <f>SUMIF(固定资产投资项目情况原始数据表!D:D,"&lt;2021",固定资产投资项目情况原始数据表!H:H)</f>
        <v>0</v>
      </c>
      <c r="K9" s="48">
        <f>SUMIF(固定资产投资项目情况原始数据表!D:D,"&lt;2021",固定资产投资项目情况原始数据表!I:I)</f>
        <v>0</v>
      </c>
    </row>
    <row r="10" s="31" customFormat="1" ht="18" customHeight="1" spans="1:11">
      <c r="A10" s="41" t="s">
        <v>67</v>
      </c>
      <c r="B10" s="40">
        <f t="shared" ref="B10:B21" si="1">D10+E10+F10+G10</f>
        <v>0</v>
      </c>
      <c r="C10" s="40">
        <f>B10+G9</f>
        <v>0</v>
      </c>
      <c r="D10" s="42">
        <f>SUMIFS(固定资产投资项目情况原始数据表!F:F,固定资产投资项目情况原始数据表!D:D,"=2021",固定资产投资项目情况原始数据表!E:E,"1",固定资产投资项目情况原始数据表!B:B,"建筑工程")</f>
        <v>0</v>
      </c>
      <c r="E10" s="42">
        <f>SUMIFS(固定资产投资项目情况原始数据表!F:F,固定资产投资项目情况原始数据表!D:D,"=2021",固定资产投资项目情况原始数据表!E:E,"1",固定资产投资项目情况原始数据表!B:B,"安装工程")</f>
        <v>0</v>
      </c>
      <c r="F10" s="42">
        <f>SUMIFS(固定资产投资项目情况原始数据表!F:F,固定资产投资项目情况原始数据表!D:D,"=2021",固定资产投资项目情况原始数据表!E:E,"1",固定资产投资项目情况原始数据表!B:B,"设备购置")</f>
        <v>0</v>
      </c>
      <c r="G10" s="42">
        <f>SUMIFS(固定资产投资项目情况原始数据表!F:F,固定资产投资项目情况原始数据表!D:D,"=2021",固定资产投资项目情况原始数据表!E:E,"1",固定资产投资项目情况原始数据表!B:B,"其他费用-建设用地费")+SUMIFS(固定资产投资项目情况原始数据表!F:F,固定资产投资项目情况原始数据表!D:D,"=2021",固定资产投资项目情况原始数据表!E:E,"1",固定资产投资项目情况原始数据表!B:B,"其他费用-非建设用地费")</f>
        <v>0</v>
      </c>
      <c r="H10" s="42">
        <f>SUMIFS(固定资产投资项目情况原始数据表!F:F,固定资产投资项目情况原始数据表!D:D,"=2021",固定资产投资项目情况原始数据表!E:E,"1",固定资产投资项目情况原始数据表!B:B,"其他费用-建设用地费")</f>
        <v>0</v>
      </c>
      <c r="I10" s="47">
        <f>SUMIFS(固定资产投资项目情况原始数据表!G:G,固定资产投资项目情况原始数据表!D:D,"=2021",固定资产投资项目情况原始数据表!E:E,"1")</f>
        <v>0</v>
      </c>
      <c r="J10" s="48">
        <f>SUMIFS(固定资产投资项目情况原始数据表!H:H,固定资产投资项目情况原始数据表!D:D,"=2021",固定资产投资项目情况原始数据表!E:E,"1")</f>
        <v>0</v>
      </c>
      <c r="K10" s="48">
        <f>SUMIFS(固定资产投资项目情况原始数据表!I:I,固定资产投资项目情况原始数据表!D:D,"=2021",固定资产投资项目情况原始数据表!E:E,"1")</f>
        <v>0</v>
      </c>
    </row>
    <row r="11" s="31" customFormat="1" ht="18" customHeight="1" spans="1:11">
      <c r="A11" s="41" t="s">
        <v>68</v>
      </c>
      <c r="B11" s="40">
        <f t="shared" si="1"/>
        <v>0</v>
      </c>
      <c r="C11" s="40">
        <f>C10+B11</f>
        <v>0</v>
      </c>
      <c r="D11" s="42">
        <f>SUMIFS(固定资产投资项目情况原始数据表!F:F,固定资产投资项目情况原始数据表!D:D,"=2021",固定资产投资项目情况原始数据表!E:E,"2",固定资产投资项目情况原始数据表!B:B,"建筑工程")</f>
        <v>0</v>
      </c>
      <c r="E11" s="42">
        <f>SUMIFS(固定资产投资项目情况原始数据表!F:F,固定资产投资项目情况原始数据表!D:D,"=2021",固定资产投资项目情况原始数据表!E:E,"2",固定资产投资项目情况原始数据表!B:B,"安装工程")</f>
        <v>0</v>
      </c>
      <c r="F11" s="42">
        <f>SUMIFS(固定资产投资项目情况原始数据表!F:F,固定资产投资项目情况原始数据表!D:D,"=2021",固定资产投资项目情况原始数据表!E:E,"2",固定资产投资项目情况原始数据表!B:B,"设备购置")</f>
        <v>0</v>
      </c>
      <c r="G11" s="42">
        <f>SUMIFS(固定资产投资项目情况原始数据表!F:F,固定资产投资项目情况原始数据表!D:D,"=2021",固定资产投资项目情况原始数据表!E:E,"2",固定资产投资项目情况原始数据表!B:B,"其他费用-建设用地费")+SUMIFS(固定资产投资项目情况原始数据表!F:F,固定资产投资项目情况原始数据表!D:D,"=2021",固定资产投资项目情况原始数据表!E:E,"2",固定资产投资项目情况原始数据表!B:B,"其他费用-非建设用地费")</f>
        <v>0</v>
      </c>
      <c r="H11" s="42">
        <f>SUMIFS(固定资产投资项目情况原始数据表!F:F,固定资产投资项目情况原始数据表!D:D,"=2021",固定资产投资项目情况原始数据表!E:E,"2",固定资产投资项目情况原始数据表!B:B,"其他费用-建设用地费")</f>
        <v>0</v>
      </c>
      <c r="I11" s="47">
        <f>SUMIFS(固定资产投资项目情况原始数据表!G:G,固定资产投资项目情况原始数据表!D:D,"=2021",固定资产投资项目情况原始数据表!E:E,"2")</f>
        <v>0</v>
      </c>
      <c r="J11" s="48">
        <f>SUMIFS(固定资产投资项目情况原始数据表!H:H,固定资产投资项目情况原始数据表!D:D,"=2021",固定资产投资项目情况原始数据表!E:E,"2")</f>
        <v>0</v>
      </c>
      <c r="K11" s="48">
        <f>SUMIFS(固定资产投资项目情况原始数据表!I:I,固定资产投资项目情况原始数据表!D:D,"=2021",固定资产投资项目情况原始数据表!E:E,"2")</f>
        <v>0</v>
      </c>
    </row>
    <row r="12" s="31" customFormat="1" ht="18" customHeight="1" spans="1:11">
      <c r="A12" s="41" t="s">
        <v>69</v>
      </c>
      <c r="B12" s="40">
        <f t="shared" si="1"/>
        <v>3000</v>
      </c>
      <c r="C12" s="40">
        <f>C11+B12</f>
        <v>3000</v>
      </c>
      <c r="D12" s="42">
        <f>SUMIFS(固定资产投资项目情况原始数据表!F:F,固定资产投资项目情况原始数据表!D:D,"=2021",固定资产投资项目情况原始数据表!E:E,"3",固定资产投资项目情况原始数据表!B:B,"建筑工程")</f>
        <v>1000</v>
      </c>
      <c r="E12" s="42">
        <f>SUMIFS(固定资产投资项目情况原始数据表!F:F,固定资产投资项目情况原始数据表!D:D,"=2021",固定资产投资项目情况原始数据表!E:E,"3",固定资产投资项目情况原始数据表!B:B,"安装工程")</f>
        <v>0</v>
      </c>
      <c r="F12" s="42">
        <f>SUMIFS(固定资产投资项目情况原始数据表!F:F,固定资产投资项目情况原始数据表!D:D,"=2021",固定资产投资项目情况原始数据表!E:E,"3",固定资产投资项目情况原始数据表!B:B,"设备购置")</f>
        <v>0</v>
      </c>
      <c r="G12" s="42">
        <f>SUMIFS(固定资产投资项目情况原始数据表!F:F,固定资产投资项目情况原始数据表!D:D,"=2021",固定资产投资项目情况原始数据表!E:E,"3",固定资产投资项目情况原始数据表!B:B,"其他费用-建设用地费")+SUMIFS(固定资产投资项目情况原始数据表!F:F,固定资产投资项目情况原始数据表!D:D,"=2021",固定资产投资项目情况原始数据表!E:E,"3",固定资产投资项目情况原始数据表!B:B,"其他费用-非建设用地费")</f>
        <v>2000</v>
      </c>
      <c r="H12" s="42">
        <f>SUMIFS(固定资产投资项目情况原始数据表!F:F,固定资产投资项目情况原始数据表!D:D,"=2021",固定资产投资项目情况原始数据表!E:E,"3",固定资产投资项目情况原始数据表!B:B,"其他费用-建设用地费")</f>
        <v>2000</v>
      </c>
      <c r="I12" s="47">
        <f>SUMIFS(固定资产投资项目情况原始数据表!G:G,固定资产投资项目情况原始数据表!D:D,"=2021",固定资产投资项目情况原始数据表!E:E,"3")</f>
        <v>0</v>
      </c>
      <c r="J12" s="48">
        <f>SUMIFS(固定资产投资项目情况原始数据表!H:H,固定资产投资项目情况原始数据表!D:D,"=2021",固定资产投资项目情况原始数据表!E:E,"3")</f>
        <v>0</v>
      </c>
      <c r="K12" s="48">
        <f>SUMIFS(固定资产投资项目情况原始数据表!I:I,固定资产投资项目情况原始数据表!D:D,"=2021",固定资产投资项目情况原始数据表!E:E,"3")</f>
        <v>0</v>
      </c>
    </row>
    <row r="13" s="31" customFormat="1" ht="18" customHeight="1" spans="1:11">
      <c r="A13" s="41" t="s">
        <v>70</v>
      </c>
      <c r="B13" s="40">
        <f t="shared" si="1"/>
        <v>500</v>
      </c>
      <c r="C13" s="40">
        <f t="shared" ref="C11:C21" si="2">C12+B13</f>
        <v>3500</v>
      </c>
      <c r="D13" s="42">
        <f>SUMIFS(固定资产投资项目情况原始数据表!F:F,固定资产投资项目情况原始数据表!D:D,"=2021",固定资产投资项目情况原始数据表!E:E,"4",固定资产投资项目情况原始数据表!B:B,"建筑工程")</f>
        <v>0</v>
      </c>
      <c r="E13" s="42">
        <f>SUMIFS(固定资产投资项目情况原始数据表!F:F,固定资产投资项目情况原始数据表!D:D,"=2021",固定资产投资项目情况原始数据表!E:E,"4",固定资产投资项目情况原始数据表!B:B,"安装工程")</f>
        <v>0</v>
      </c>
      <c r="F13" s="42">
        <f>SUMIFS(固定资产投资项目情况原始数据表!F:F,固定资产投资项目情况原始数据表!D:D,"=2021",固定资产投资项目情况原始数据表!E:E,"4",固定资产投资项目情况原始数据表!B:B,"设备购置")</f>
        <v>500</v>
      </c>
      <c r="G13" s="42">
        <f>SUMIFS(固定资产投资项目情况原始数据表!F:F,固定资产投资项目情况原始数据表!D:D,"=2021",固定资产投资项目情况原始数据表!E:E,"4",固定资产投资项目情况原始数据表!B:B,"其他费用-建设用地费")+SUMIFS(固定资产投资项目情况原始数据表!F:F,固定资产投资项目情况原始数据表!D:D,"=2021",固定资产投资项目情况原始数据表!E:E,"4",固定资产投资项目情况原始数据表!B:B,"其他费用-非建设用地费")</f>
        <v>0</v>
      </c>
      <c r="H13" s="42">
        <f>SUMIFS(固定资产投资项目情况原始数据表!F:F,固定资产投资项目情况原始数据表!D:D,"=2021",固定资产投资项目情况原始数据表!E:E,"4",固定资产投资项目情况原始数据表!B:B,"其他费用-建设用地费")</f>
        <v>0</v>
      </c>
      <c r="I13" s="47">
        <f>SUMIFS(固定资产投资项目情况原始数据表!G:G,固定资产投资项目情况原始数据表!D:D,"=2021",固定资产投资项目情况原始数据表!E:E,"4")</f>
        <v>0</v>
      </c>
      <c r="J13" s="48">
        <f>SUMIFS(固定资产投资项目情况原始数据表!H:H,固定资产投资项目情况原始数据表!D:D,"=2021",固定资产投资项目情况原始数据表!E:E,"4")</f>
        <v>0</v>
      </c>
      <c r="K13" s="48">
        <f>SUMIFS(固定资产投资项目情况原始数据表!I:I,固定资产投资项目情况原始数据表!D:D,"=2021",固定资产投资项目情况原始数据表!E:E,"4")</f>
        <v>0</v>
      </c>
    </row>
    <row r="14" s="31" customFormat="1" ht="18" customHeight="1" spans="1:11">
      <c r="A14" s="41" t="s">
        <v>71</v>
      </c>
      <c r="B14" s="40">
        <f t="shared" si="1"/>
        <v>0</v>
      </c>
      <c r="C14" s="40">
        <f t="shared" si="2"/>
        <v>3500</v>
      </c>
      <c r="D14" s="42">
        <f>SUMIFS(固定资产投资项目情况原始数据表!F:F,固定资产投资项目情况原始数据表!D:D,"=2021",固定资产投资项目情况原始数据表!E:E,"5",固定资产投资项目情况原始数据表!B:B,"建筑工程")</f>
        <v>0</v>
      </c>
      <c r="E14" s="42">
        <f>SUMIFS(固定资产投资项目情况原始数据表!F:F,固定资产投资项目情况原始数据表!D:D,"=2021",固定资产投资项目情况原始数据表!E:E,"5",固定资产投资项目情况原始数据表!B:B,"安装工程")</f>
        <v>0</v>
      </c>
      <c r="F14" s="42">
        <f>SUMIFS(固定资产投资项目情况原始数据表!F:F,固定资产投资项目情况原始数据表!D:D,"=2021",固定资产投资项目情况原始数据表!E:E,"5",固定资产投资项目情况原始数据表!B:B,"设备购置")</f>
        <v>0</v>
      </c>
      <c r="G14" s="42">
        <f>SUMIFS(固定资产投资项目情况原始数据表!F:F,固定资产投资项目情况原始数据表!D:D,"=2021",固定资产投资项目情况原始数据表!E:E,"5",固定资产投资项目情况原始数据表!B:B,"其他费用-建设用地费")+SUMIFS(固定资产投资项目情况原始数据表!F:F,固定资产投资项目情况原始数据表!D:D,"=2021",固定资产投资项目情况原始数据表!E:E,"5",固定资产投资项目情况原始数据表!B:B,"其他费用-非建设用地费")</f>
        <v>0</v>
      </c>
      <c r="H14" s="42">
        <f>SUMIFS(固定资产投资项目情况原始数据表!F:F,固定资产投资项目情况原始数据表!D:D,"=2021",固定资产投资项目情况原始数据表!E:E,"5",固定资产投资项目情况原始数据表!B:B,"其他费用-建设用地费")</f>
        <v>0</v>
      </c>
      <c r="I14" s="47">
        <f>SUMIFS(固定资产投资项目情况原始数据表!G:G,固定资产投资项目情况原始数据表!D:D,"=2021",固定资产投资项目情况原始数据表!E:E,"5")</f>
        <v>0</v>
      </c>
      <c r="J14" s="48">
        <f>SUMIFS(固定资产投资项目情况原始数据表!H:H,固定资产投资项目情况原始数据表!D:D,"=2021",固定资产投资项目情况原始数据表!E:E,"5")</f>
        <v>0</v>
      </c>
      <c r="K14" s="48">
        <f>SUMIFS(固定资产投资项目情况原始数据表!I:I,固定资产投资项目情况原始数据表!D:D,"=2021",固定资产投资项目情况原始数据表!E:E,"5")</f>
        <v>0</v>
      </c>
    </row>
    <row r="15" s="31" customFormat="1" ht="18" customHeight="1" spans="1:11">
      <c r="A15" s="41" t="s">
        <v>72</v>
      </c>
      <c r="B15" s="40">
        <f t="shared" si="1"/>
        <v>0</v>
      </c>
      <c r="C15" s="40">
        <f t="shared" si="2"/>
        <v>3500</v>
      </c>
      <c r="D15" s="42">
        <f>SUMIFS(固定资产投资项目情况原始数据表!F:F,固定资产投资项目情况原始数据表!D:D,"=2021",固定资产投资项目情况原始数据表!E:E,"6",固定资产投资项目情况原始数据表!B:B,"建筑工程")</f>
        <v>0</v>
      </c>
      <c r="E15" s="42">
        <f>SUMIFS(固定资产投资项目情况原始数据表!F:F,固定资产投资项目情况原始数据表!D:D,"=2021",固定资产投资项目情况原始数据表!E:E,"6",固定资产投资项目情况原始数据表!B:B,"安装工程")</f>
        <v>0</v>
      </c>
      <c r="F15" s="42">
        <f>SUMIFS(固定资产投资项目情况原始数据表!F:F,固定资产投资项目情况原始数据表!D:D,"=2021",固定资产投资项目情况原始数据表!E:E,"6",固定资产投资项目情况原始数据表!B:B,"设备购置")</f>
        <v>0</v>
      </c>
      <c r="G15" s="42">
        <f>SUMIFS(固定资产投资项目情况原始数据表!F:F,固定资产投资项目情况原始数据表!D:D,"=2021",固定资产投资项目情况原始数据表!E:E,"6",固定资产投资项目情况原始数据表!B:B,"其他费用-建设用地费")+SUMIFS(固定资产投资项目情况原始数据表!F:F,固定资产投资项目情况原始数据表!D:D,"=2021",固定资产投资项目情况原始数据表!E:E,"6",固定资产投资项目情况原始数据表!B:B,"其他费用-非建设用地费")</f>
        <v>0</v>
      </c>
      <c r="H15" s="42">
        <f>SUMIFS(固定资产投资项目情况原始数据表!F:F,固定资产投资项目情况原始数据表!D:D,"=2021",固定资产投资项目情况原始数据表!E:E,"6",固定资产投资项目情况原始数据表!B:B,"其他费用-建设用地费")</f>
        <v>0</v>
      </c>
      <c r="I15" s="47">
        <f>SUMIFS(固定资产投资项目情况原始数据表!G:G,固定资产投资项目情况原始数据表!D:D,"=2021",固定资产投资项目情况原始数据表!E:E,"6")</f>
        <v>0</v>
      </c>
      <c r="J15" s="48">
        <f>SUMIFS(固定资产投资项目情况原始数据表!H:H,固定资产投资项目情况原始数据表!D:D,"=2021",固定资产投资项目情况原始数据表!E:E,"6")</f>
        <v>0</v>
      </c>
      <c r="K15" s="48">
        <f>SUMIFS(固定资产投资项目情况原始数据表!I:I,固定资产投资项目情况原始数据表!D:D,"=2021",固定资产投资项目情况原始数据表!E:E,"6")</f>
        <v>0</v>
      </c>
    </row>
    <row r="16" s="31" customFormat="1" ht="18" customHeight="1" spans="1:11">
      <c r="A16" s="41" t="s">
        <v>73</v>
      </c>
      <c r="B16" s="40">
        <f t="shared" si="1"/>
        <v>0</v>
      </c>
      <c r="C16" s="40">
        <f t="shared" si="2"/>
        <v>3500</v>
      </c>
      <c r="D16" s="42">
        <f>SUMIFS(固定资产投资项目情况原始数据表!F:F,固定资产投资项目情况原始数据表!D:D,"=2021",固定资产投资项目情况原始数据表!E:E,"7",固定资产投资项目情况原始数据表!B:B,"建筑工程")</f>
        <v>0</v>
      </c>
      <c r="E16" s="42">
        <f>SUMIFS(固定资产投资项目情况原始数据表!F:F,固定资产投资项目情况原始数据表!D:D,"=2021",固定资产投资项目情况原始数据表!E:E,"7",固定资产投资项目情况原始数据表!B:B,"安装工程")</f>
        <v>0</v>
      </c>
      <c r="F16" s="42">
        <f>SUMIFS(固定资产投资项目情况原始数据表!F:F,固定资产投资项目情况原始数据表!D:D,"=2021",固定资产投资项目情况原始数据表!E:E,"7",固定资产投资项目情况原始数据表!B:B,"设备购置")</f>
        <v>0</v>
      </c>
      <c r="G16" s="42">
        <f>SUMIFS(固定资产投资项目情况原始数据表!F:F,固定资产投资项目情况原始数据表!D:D,"=2021",固定资产投资项目情况原始数据表!E:E,"7",固定资产投资项目情况原始数据表!B:B,"其他费用-建设用地费")+SUMIFS(固定资产投资项目情况原始数据表!F:F,固定资产投资项目情况原始数据表!D:D,"=2021",固定资产投资项目情况原始数据表!E:E,"7",固定资产投资项目情况原始数据表!B:B,"其他费用-非建设用地费")</f>
        <v>0</v>
      </c>
      <c r="H16" s="42">
        <f>SUMIFS(固定资产投资项目情况原始数据表!F:F,固定资产投资项目情况原始数据表!D:D,"=2021",固定资产投资项目情况原始数据表!E:E,"7",固定资产投资项目情况原始数据表!B:B,"其他费用-建设用地费")</f>
        <v>0</v>
      </c>
      <c r="I16" s="47">
        <f>SUMIFS(固定资产投资项目情况原始数据表!G:G,固定资产投资项目情况原始数据表!D:D,"=2021",固定资产投资项目情况原始数据表!E:E,"7")</f>
        <v>0</v>
      </c>
      <c r="J16" s="48">
        <f>SUMIFS(固定资产投资项目情况原始数据表!H:H,固定资产投资项目情况原始数据表!D:D,"=2021",固定资产投资项目情况原始数据表!E:E,"7")</f>
        <v>0</v>
      </c>
      <c r="K16" s="48">
        <f>SUMIFS(固定资产投资项目情况原始数据表!I:I,固定资产投资项目情况原始数据表!D:D,"=2021",固定资产投资项目情况原始数据表!E:E,"7")</f>
        <v>0</v>
      </c>
    </row>
    <row r="17" s="31" customFormat="1" ht="18" customHeight="1" spans="1:11">
      <c r="A17" s="41" t="s">
        <v>74</v>
      </c>
      <c r="B17" s="40">
        <f t="shared" si="1"/>
        <v>0</v>
      </c>
      <c r="C17" s="40">
        <f t="shared" si="2"/>
        <v>3500</v>
      </c>
      <c r="D17" s="42">
        <f>SUMIFS(固定资产投资项目情况原始数据表!F:F,固定资产投资项目情况原始数据表!D:D,"=2021",固定资产投资项目情况原始数据表!E:E,"8",固定资产投资项目情况原始数据表!B:B,"建筑工程")</f>
        <v>0</v>
      </c>
      <c r="E17" s="42">
        <f>SUMIFS(固定资产投资项目情况原始数据表!F:F,固定资产投资项目情况原始数据表!D:D,"=2021",固定资产投资项目情况原始数据表!E:E,"8",固定资产投资项目情况原始数据表!B:B,"安装工程")</f>
        <v>0</v>
      </c>
      <c r="F17" s="42">
        <f>SUMIFS(固定资产投资项目情况原始数据表!F:F,固定资产投资项目情况原始数据表!D:D,"=2021",固定资产投资项目情况原始数据表!E:E,"8",固定资产投资项目情况原始数据表!B:B,"设备购置")</f>
        <v>0</v>
      </c>
      <c r="G17" s="42">
        <f>SUMIFS(固定资产投资项目情况原始数据表!F:F,固定资产投资项目情况原始数据表!D:D,"=2021",固定资产投资项目情况原始数据表!E:E,"8",固定资产投资项目情况原始数据表!B:B,"其他费用-建设用地费")+SUMIFS(固定资产投资项目情况原始数据表!F:F,固定资产投资项目情况原始数据表!D:D,"=2021",固定资产投资项目情况原始数据表!E:E,"8",固定资产投资项目情况原始数据表!B:B,"其他费用-非建设用地费")</f>
        <v>0</v>
      </c>
      <c r="H17" s="42">
        <f>SUMIFS(固定资产投资项目情况原始数据表!F:F,固定资产投资项目情况原始数据表!D:D,"=2021",固定资产投资项目情况原始数据表!E:E,"8",固定资产投资项目情况原始数据表!B:B,"其他费用-建设用地费")</f>
        <v>0</v>
      </c>
      <c r="I17" s="47">
        <f>SUMIFS(固定资产投资项目情况原始数据表!G:G,固定资产投资项目情况原始数据表!D:D,"=2021",固定资产投资项目情况原始数据表!E:E,"8")</f>
        <v>0</v>
      </c>
      <c r="J17" s="48">
        <f>SUMIFS(固定资产投资项目情况原始数据表!H:H,固定资产投资项目情况原始数据表!D:D,"=2021",固定资产投资项目情况原始数据表!E:E,"8")</f>
        <v>0</v>
      </c>
      <c r="K17" s="48">
        <f>SUMIFS(固定资产投资项目情况原始数据表!I:I,固定资产投资项目情况原始数据表!D:D,"=2021",固定资产投资项目情况原始数据表!E:E,"8")</f>
        <v>0</v>
      </c>
    </row>
    <row r="18" s="31" customFormat="1" ht="18" customHeight="1" spans="1:11">
      <c r="A18" s="41" t="s">
        <v>75</v>
      </c>
      <c r="B18" s="40">
        <f t="shared" si="1"/>
        <v>0</v>
      </c>
      <c r="C18" s="40">
        <f t="shared" si="2"/>
        <v>3500</v>
      </c>
      <c r="D18" s="42">
        <f>SUMIFS(固定资产投资项目情况原始数据表!F:F,固定资产投资项目情况原始数据表!D:D,"=2021",固定资产投资项目情况原始数据表!E:E,"9",固定资产投资项目情况原始数据表!B:B,"建筑工程")</f>
        <v>0</v>
      </c>
      <c r="E18" s="42">
        <f>SUMIFS(固定资产投资项目情况原始数据表!F:F,固定资产投资项目情况原始数据表!D:D,"=2021",固定资产投资项目情况原始数据表!E:E,"9",固定资产投资项目情况原始数据表!B:B,"安装工程")</f>
        <v>0</v>
      </c>
      <c r="F18" s="42">
        <f>SUMIFS(固定资产投资项目情况原始数据表!F:F,固定资产投资项目情况原始数据表!D:D,"=2021",固定资产投资项目情况原始数据表!E:E,"9",固定资产投资项目情况原始数据表!B:B,"设备购置")</f>
        <v>0</v>
      </c>
      <c r="G18" s="42">
        <f>SUMIFS(固定资产投资项目情况原始数据表!F:F,固定资产投资项目情况原始数据表!D:D,"=2021",固定资产投资项目情况原始数据表!E:E,"9",固定资产投资项目情况原始数据表!B:B,"其他费用-建设用地费")+SUMIFS(固定资产投资项目情况原始数据表!F:F,固定资产投资项目情况原始数据表!D:D,"=2021",固定资产投资项目情况原始数据表!E:E,"9",固定资产投资项目情况原始数据表!B:B,"其他费用-非建设用地费")</f>
        <v>0</v>
      </c>
      <c r="H18" s="42">
        <f>SUMIFS(固定资产投资项目情况原始数据表!F:F,固定资产投资项目情况原始数据表!D:D,"=2021",固定资产投资项目情况原始数据表!E:E,"9",固定资产投资项目情况原始数据表!B:B,"其他费用-建设用地费")</f>
        <v>0</v>
      </c>
      <c r="I18" s="47">
        <f>SUMIFS(固定资产投资项目情况原始数据表!G:G,固定资产投资项目情况原始数据表!D:D,"=2021",固定资产投资项目情况原始数据表!E:E,"9")</f>
        <v>0</v>
      </c>
      <c r="J18" s="48">
        <f>SUMIFS(固定资产投资项目情况原始数据表!H:H,固定资产投资项目情况原始数据表!D:D,"=2021",固定资产投资项目情况原始数据表!E:E,"9")</f>
        <v>0</v>
      </c>
      <c r="K18" s="48">
        <f>SUMIFS(固定资产投资项目情况原始数据表!I:I,固定资产投资项目情况原始数据表!D:D,"=2021",固定资产投资项目情况原始数据表!E:E,"9")</f>
        <v>0</v>
      </c>
    </row>
    <row r="19" s="31" customFormat="1" ht="18" customHeight="1" spans="1:11">
      <c r="A19" s="41" t="s">
        <v>76</v>
      </c>
      <c r="B19" s="40">
        <f t="shared" si="1"/>
        <v>0</v>
      </c>
      <c r="C19" s="40">
        <f t="shared" si="2"/>
        <v>3500</v>
      </c>
      <c r="D19" s="42">
        <f>SUMIFS(固定资产投资项目情况原始数据表!F:F,固定资产投资项目情况原始数据表!D:D,"=2021",固定资产投资项目情况原始数据表!E:E,"10",固定资产投资项目情况原始数据表!B:B,"建筑工程")</f>
        <v>0</v>
      </c>
      <c r="E19" s="42">
        <f>SUMIFS(固定资产投资项目情况原始数据表!F:F,固定资产投资项目情况原始数据表!D:D,"=2021",固定资产投资项目情况原始数据表!E:E,"10",固定资产投资项目情况原始数据表!B:B,"安装工程")</f>
        <v>0</v>
      </c>
      <c r="F19" s="42">
        <f>SUMIFS(固定资产投资项目情况原始数据表!F:F,固定资产投资项目情况原始数据表!D:D,"=2021",固定资产投资项目情况原始数据表!E:E,"10",固定资产投资项目情况原始数据表!B:B,"设备购置")</f>
        <v>0</v>
      </c>
      <c r="G19" s="42">
        <f>SUMIFS(固定资产投资项目情况原始数据表!F:F,固定资产投资项目情况原始数据表!D:D,"=2021",固定资产投资项目情况原始数据表!E:E,"10",固定资产投资项目情况原始数据表!B:B,"其他费用-建设用地费")+SUMIFS(固定资产投资项目情况原始数据表!F:F,固定资产投资项目情况原始数据表!D:D,"=2021",固定资产投资项目情况原始数据表!E:E,"10",固定资产投资项目情况原始数据表!B:B,"其他费用-非建设用地费")</f>
        <v>0</v>
      </c>
      <c r="H19" s="42">
        <f>SUMIFS(固定资产投资项目情况原始数据表!F:F,固定资产投资项目情况原始数据表!D:D,"=2021",固定资产投资项目情况原始数据表!E:E,"10",固定资产投资项目情况原始数据表!B:B,"其他费用-建设用地费")</f>
        <v>0</v>
      </c>
      <c r="I19" s="47">
        <f>SUMIFS(固定资产投资项目情况原始数据表!G:G,固定资产投资项目情况原始数据表!D:D,"=2021",固定资产投资项目情况原始数据表!E:E,"10")</f>
        <v>0</v>
      </c>
      <c r="J19" s="48">
        <f>SUMIFS(固定资产投资项目情况原始数据表!H:H,固定资产投资项目情况原始数据表!D:D,"=2021",固定资产投资项目情况原始数据表!E:E,"10")</f>
        <v>0</v>
      </c>
      <c r="K19" s="48">
        <f>SUMIFS(固定资产投资项目情况原始数据表!I:I,固定资产投资项目情况原始数据表!D:D,"=2021",固定资产投资项目情况原始数据表!E:E,"10")</f>
        <v>0</v>
      </c>
    </row>
    <row r="20" s="31" customFormat="1" ht="18" customHeight="1" spans="1:11">
      <c r="A20" s="41" t="s">
        <v>77</v>
      </c>
      <c r="B20" s="40">
        <f t="shared" si="1"/>
        <v>0</v>
      </c>
      <c r="C20" s="40">
        <f t="shared" si="2"/>
        <v>3500</v>
      </c>
      <c r="D20" s="42">
        <f>SUMIFS(固定资产投资项目情况原始数据表!F:F,固定资产投资项目情况原始数据表!D:D,"=2021",固定资产投资项目情况原始数据表!E:E,"11",固定资产投资项目情况原始数据表!B:B,"建筑工程")</f>
        <v>0</v>
      </c>
      <c r="E20" s="42">
        <f>SUMIFS(固定资产投资项目情况原始数据表!F:F,固定资产投资项目情况原始数据表!D:D,"=2021",固定资产投资项目情况原始数据表!E:E,"11",固定资产投资项目情况原始数据表!B:B,"安装工程")</f>
        <v>0</v>
      </c>
      <c r="F20" s="42">
        <f>SUMIFS(固定资产投资项目情况原始数据表!F:F,固定资产投资项目情况原始数据表!D:D,"=2021",固定资产投资项目情况原始数据表!E:E,"11",固定资产投资项目情况原始数据表!B:B,"设备购置")</f>
        <v>0</v>
      </c>
      <c r="G20" s="42">
        <f>SUMIFS(固定资产投资项目情况原始数据表!F:F,固定资产投资项目情况原始数据表!D:D,"=2021",固定资产投资项目情况原始数据表!E:E,"11",固定资产投资项目情况原始数据表!B:B,"其他费用-建设用地费")+SUMIFS(固定资产投资项目情况原始数据表!F:F,固定资产投资项目情况原始数据表!D:D,"=2021",固定资产投资项目情况原始数据表!E:E,"11",固定资产投资项目情况原始数据表!B:B,"其他费用-非建设用地费")</f>
        <v>0</v>
      </c>
      <c r="H20" s="42">
        <f>SUMIFS(固定资产投资项目情况原始数据表!F:F,固定资产投资项目情况原始数据表!D:D,"=2021",固定资产投资项目情况原始数据表!E:E,"11",固定资产投资项目情况原始数据表!B:B,"其他费用-建设用地费")</f>
        <v>0</v>
      </c>
      <c r="I20" s="47">
        <f>SUMIFS(固定资产投资项目情况原始数据表!G:G,固定资产投资项目情况原始数据表!D:D,"=2021",固定资产投资项目情况原始数据表!E:E,"11")</f>
        <v>0</v>
      </c>
      <c r="J20" s="48">
        <f>SUMIFS(固定资产投资项目情况原始数据表!H:H,固定资产投资项目情况原始数据表!D:D,"=2021",固定资产投资项目情况原始数据表!E:E,"11")</f>
        <v>0</v>
      </c>
      <c r="K20" s="48">
        <f>SUMIFS(固定资产投资项目情况原始数据表!I:I,固定资产投资项目情况原始数据表!D:D,"=2021",固定资产投资项目情况原始数据表!E:E,"11")</f>
        <v>0</v>
      </c>
    </row>
    <row r="21" s="31" customFormat="1" ht="18" customHeight="1" spans="1:11">
      <c r="A21" s="41" t="s">
        <v>78</v>
      </c>
      <c r="B21" s="40">
        <f t="shared" si="1"/>
        <v>0</v>
      </c>
      <c r="C21" s="40">
        <f t="shared" si="2"/>
        <v>3500</v>
      </c>
      <c r="D21" s="42">
        <f>SUMIFS(固定资产投资项目情况原始数据表!F:F,固定资产投资项目情况原始数据表!D:D,"=2021",固定资产投资项目情况原始数据表!E:E,"12",固定资产投资项目情况原始数据表!B:B,"建筑工程")</f>
        <v>0</v>
      </c>
      <c r="E21" s="42">
        <f>SUMIFS(固定资产投资项目情况原始数据表!F:F,固定资产投资项目情况原始数据表!D:D,"=2021",固定资产投资项目情况原始数据表!E:E,"12",固定资产投资项目情况原始数据表!B:B,"安装工程")</f>
        <v>0</v>
      </c>
      <c r="F21" s="42">
        <f>SUMIFS(固定资产投资项目情况原始数据表!F:F,固定资产投资项目情况原始数据表!D:D,"=2021",固定资产投资项目情况原始数据表!E:E,"12",固定资产投资项目情况原始数据表!B:B,"设备购置")</f>
        <v>0</v>
      </c>
      <c r="G21" s="42">
        <f>SUMIFS(固定资产投资项目情况原始数据表!F:F,固定资产投资项目情况原始数据表!D:D,"=2021",固定资产投资项目情况原始数据表!E:E,"12",固定资产投资项目情况原始数据表!B:B,"其他费用-建设用地费")+SUMIFS(固定资产投资项目情况原始数据表!F:F,固定资产投资项目情况原始数据表!D:D,"=2021",固定资产投资项目情况原始数据表!E:E,"12",固定资产投资项目情况原始数据表!B:B,"其他费用-非建设用地费")</f>
        <v>0</v>
      </c>
      <c r="H21" s="42">
        <f>SUMIFS(固定资产投资项目情况原始数据表!F:F,固定资产投资项目情况原始数据表!D:D,"=2021",固定资产投资项目情况原始数据表!E:E,"12",固定资产投资项目情况原始数据表!B:B,"其他费用-建设用地费")</f>
        <v>0</v>
      </c>
      <c r="I21" s="47">
        <f>SUMIFS(固定资产投资项目情况原始数据表!G:G,固定资产投资项目情况原始数据表!D:D,"=2021",固定资产投资项目情况原始数据表!E:E,"12")</f>
        <v>0</v>
      </c>
      <c r="J21" s="48">
        <f>SUMIFS(固定资产投资项目情况原始数据表!H:H,固定资产投资项目情况原始数据表!D:D,"=2021",固定资产投资项目情况原始数据表!E:E,"12")</f>
        <v>0</v>
      </c>
      <c r="K21" s="48">
        <f>SUMIFS(固定资产投资项目情况原始数据表!I:I,固定资产投资项目情况原始数据表!D:D,"=2021",固定资产投资项目情况原始数据表!E:E,"12")</f>
        <v>0</v>
      </c>
    </row>
    <row r="23" spans="1:1">
      <c r="A23" s="43" t="s">
        <v>79</v>
      </c>
    </row>
    <row r="24" spans="1:1">
      <c r="A24" s="44" t="s">
        <v>80</v>
      </c>
    </row>
    <row r="25" s="33" customFormat="1" spans="1:1">
      <c r="A25" s="44" t="s">
        <v>6</v>
      </c>
    </row>
    <row r="26" spans="1:1">
      <c r="A26" t="s">
        <v>7</v>
      </c>
    </row>
    <row r="27" spans="1:1">
      <c r="A27" s="44" t="s">
        <v>81</v>
      </c>
    </row>
    <row r="28" spans="1:1">
      <c r="A28" t="s">
        <v>9</v>
      </c>
    </row>
    <row r="29" spans="1:1">
      <c r="A29" s="37" t="s">
        <v>10</v>
      </c>
    </row>
    <row r="30" spans="1:1">
      <c r="A30" s="37" t="s">
        <v>11</v>
      </c>
    </row>
    <row r="31" spans="1:1">
      <c r="A31" t="s">
        <v>12</v>
      </c>
    </row>
    <row r="32" spans="1:1">
      <c r="A32" t="s">
        <v>13</v>
      </c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4"/>
  <sheetViews>
    <sheetView tabSelected="1" zoomScale="110" zoomScaleNormal="110" topLeftCell="A4" workbookViewId="0">
      <selection activeCell="C5" sqref="C5"/>
    </sheetView>
  </sheetViews>
  <sheetFormatPr defaultColWidth="11.5047619047619" defaultRowHeight="24" customHeight="1"/>
  <cols>
    <col min="1" max="1" width="10" style="1" customWidth="1"/>
    <col min="2" max="2" width="21.8761904761905" style="1" customWidth="1"/>
    <col min="3" max="4" width="22.3714285714286" style="1" customWidth="1"/>
    <col min="5" max="5" width="19.752380952381" style="1" customWidth="1"/>
    <col min="6" max="6" width="19.247619047619" style="1" customWidth="1"/>
    <col min="7" max="7" width="13.247619047619" style="1" customWidth="1"/>
    <col min="8" max="8" width="17.9142857142857" style="1" customWidth="1"/>
    <col min="9" max="9" width="22.0857142857143" style="1" customWidth="1"/>
    <col min="10" max="10" width="11.5047619047619" style="1" customWidth="1"/>
    <col min="11" max="11" width="38.6285714285714" style="2" customWidth="1"/>
    <col min="12" max="12" width="11.5047619047619" style="1" hidden="1" customWidth="1"/>
    <col min="13" max="238" width="11.5047619047619" style="1" customWidth="1"/>
    <col min="239" max="16384" width="11.5047619047619" style="1"/>
  </cols>
  <sheetData>
    <row r="1" s="1" customFormat="1" ht="36" customHeight="1" spans="1:11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20"/>
    </row>
    <row r="2" s="1" customFormat="1" ht="20" customHeight="1" spans="1:11">
      <c r="A2" s="4" t="s">
        <v>54</v>
      </c>
      <c r="B2" s="3"/>
      <c r="C2" s="5" t="s">
        <v>1</v>
      </c>
      <c r="D2" s="6"/>
      <c r="E2" s="3"/>
      <c r="F2" s="6" t="str">
        <f>IF(COUNTBLANK(C2)=1,"请填写公司名称","")</f>
        <v/>
      </c>
      <c r="G2" s="3"/>
      <c r="H2" s="3"/>
      <c r="I2" s="3"/>
      <c r="K2" s="2"/>
    </row>
    <row r="3" s="1" customFormat="1" ht="20" customHeight="1" spans="1:11">
      <c r="A3" s="4" t="s">
        <v>16</v>
      </c>
      <c r="B3" s="3"/>
      <c r="C3" s="7" t="s">
        <v>83</v>
      </c>
      <c r="D3" s="6"/>
      <c r="E3" s="3"/>
      <c r="F3" s="6" t="str">
        <f>IF(COUNTBLANK(C3)=1,"请填写项目代码","")</f>
        <v/>
      </c>
      <c r="G3" s="3"/>
      <c r="H3" s="3"/>
      <c r="I3" s="3"/>
      <c r="K3" s="2"/>
    </row>
    <row r="4" s="1" customFormat="1" ht="20" customHeight="1" spans="1:11">
      <c r="A4" s="4" t="s">
        <v>17</v>
      </c>
      <c r="B4" s="3"/>
      <c r="C4" s="5" t="s">
        <v>84</v>
      </c>
      <c r="D4" s="6"/>
      <c r="E4" s="3"/>
      <c r="F4" s="6" t="str">
        <f>IF(COUNTBLANK(C4)=1,"请填写项目名称","")</f>
        <v/>
      </c>
      <c r="G4" s="3"/>
      <c r="H4" s="3"/>
      <c r="I4" s="3"/>
      <c r="K4" s="2"/>
    </row>
    <row r="5" s="1" customFormat="1" ht="22" customHeight="1" spans="1:11">
      <c r="A5" s="6" t="s">
        <v>55</v>
      </c>
      <c r="B5" s="6"/>
      <c r="C5" s="8" t="s">
        <v>85</v>
      </c>
      <c r="D5" s="6"/>
      <c r="E5" s="6"/>
      <c r="F5" s="6" t="str">
        <f>IF(COUNTBLANK(C5)=1,"请选择建安工程填报依据","")</f>
        <v/>
      </c>
      <c r="G5" s="6"/>
      <c r="H5" s="6"/>
      <c r="I5" s="6"/>
      <c r="K5" s="2"/>
    </row>
    <row r="6" s="1" customFormat="1" ht="134" customHeight="1" spans="1:11">
      <c r="A6" s="9" t="s">
        <v>86</v>
      </c>
      <c r="B6" s="9"/>
      <c r="C6" s="9"/>
      <c r="D6" s="9"/>
      <c r="E6" s="9"/>
      <c r="F6" s="9"/>
      <c r="G6" s="9"/>
      <c r="H6" s="9"/>
      <c r="I6" s="9"/>
      <c r="J6" s="9"/>
      <c r="K6" s="21"/>
    </row>
    <row r="7" s="1" customFormat="1" ht="56.25" hidden="1" spans="1:12">
      <c r="A7" s="10" t="s">
        <v>87</v>
      </c>
      <c r="B7" s="10" t="str">
        <f>IF(B8&gt;0,"类别未填完整，请核实补填。","")</f>
        <v/>
      </c>
      <c r="C7" s="10" t="str">
        <f>IF(C8&gt;0,"凭证编号未填完整，请核实补填。","")</f>
        <v/>
      </c>
      <c r="D7" s="10" t="str">
        <f>IF(D8&gt;0,"年份未填完整，请核实补填。","")</f>
        <v/>
      </c>
      <c r="E7" s="10" t="str">
        <f>IF(E8&gt;0,"月份未填完整，请核实补填。","")</f>
        <v/>
      </c>
      <c r="F7" s="10" t="str">
        <f>IF(OR(B8&lt;0,C8&lt;0,D8&lt;0,E8&lt;0),"完成投资未填写完整，请核实补填","")</f>
        <v/>
      </c>
      <c r="G7" s="9"/>
      <c r="H7" s="9"/>
      <c r="I7" s="9"/>
      <c r="J7" s="9"/>
      <c r="K7" s="22" t="s">
        <v>88</v>
      </c>
      <c r="L7" s="23"/>
    </row>
    <row r="8" s="1" customFormat="1" ht="43" hidden="1" customHeight="1" spans="1:12">
      <c r="A8" s="9"/>
      <c r="B8" s="11">
        <f>COUNTBLANK(B11:B100007)-COUNTBLANK(F11:F100007)</f>
        <v>0</v>
      </c>
      <c r="C8" s="12">
        <f>COUNTBLANK(C11:C100007)-COUNTBLANK(F11:F100007)</f>
        <v>0</v>
      </c>
      <c r="D8" s="12">
        <f>COUNTBLANK(D11:D100007)-COUNTBLANK(F11:F100007)</f>
        <v>0</v>
      </c>
      <c r="E8" s="12">
        <f>COUNTBLANK(E11:E100007)-COUNTBLANK(F11:F100007)</f>
        <v>0</v>
      </c>
      <c r="F8" s="12"/>
      <c r="G8" s="9"/>
      <c r="H8" s="9"/>
      <c r="I8" s="9"/>
      <c r="J8" s="9"/>
      <c r="K8" s="24"/>
      <c r="L8" s="23"/>
    </row>
    <row r="9" s="1" customFormat="1" ht="21" customHeight="1" spans="1:12">
      <c r="A9" s="13" t="s">
        <v>89</v>
      </c>
      <c r="B9" s="13" t="s">
        <v>90</v>
      </c>
      <c r="C9" s="13" t="s">
        <v>91</v>
      </c>
      <c r="D9" s="14" t="s">
        <v>92</v>
      </c>
      <c r="E9" s="14"/>
      <c r="F9" s="13" t="s">
        <v>93</v>
      </c>
      <c r="G9" s="13" t="s">
        <v>60</v>
      </c>
      <c r="H9" s="13" t="s">
        <v>61</v>
      </c>
      <c r="I9" s="13" t="s">
        <v>62</v>
      </c>
      <c r="J9" s="25" t="s">
        <v>94</v>
      </c>
      <c r="K9" s="26" t="s">
        <v>95</v>
      </c>
      <c r="L9" s="23"/>
    </row>
    <row r="10" s="1" customFormat="1" ht="21" customHeight="1" spans="1:12">
      <c r="A10" s="15"/>
      <c r="B10" s="15"/>
      <c r="C10" s="15"/>
      <c r="D10" s="14" t="s">
        <v>96</v>
      </c>
      <c r="E10" s="14" t="s">
        <v>56</v>
      </c>
      <c r="F10" s="15"/>
      <c r="G10" s="15"/>
      <c r="H10" s="15"/>
      <c r="I10" s="15"/>
      <c r="J10" s="27"/>
      <c r="K10" s="28"/>
      <c r="L10" s="23"/>
    </row>
    <row r="11" s="1" customFormat="1" customHeight="1" spans="1:12">
      <c r="A11" s="16">
        <v>1</v>
      </c>
      <c r="B11" s="17" t="s">
        <v>39</v>
      </c>
      <c r="C11" s="17" t="s">
        <v>97</v>
      </c>
      <c r="D11" s="18">
        <v>2021</v>
      </c>
      <c r="E11" s="18">
        <v>3</v>
      </c>
      <c r="F11" s="11">
        <v>1000</v>
      </c>
      <c r="G11" s="19"/>
      <c r="H11" s="19"/>
      <c r="I11" s="19"/>
      <c r="J11" s="29"/>
      <c r="K11" s="30" t="str">
        <f t="shared" ref="K11:K74" si="0">_xlfn.IFS(L11=0,"",L11=1,"此行有一个（类别、凭证编号、年份、月份、完成投资额）为空项，请核实补填",L11=2,"此行有两个（类别、凭证编号、年份、月份、完成投资额）为空项，请核实补填",L11=3,"此行有三个（类别、凭证编号、年份、月份、完成投资额）为空项，请核实补填",L11=4,"此行有四个（类别、凭证编号、年份、月份、完成投资额）为空项，请核实补填",L11=5,"")</f>
        <v/>
      </c>
      <c r="L11" s="23">
        <f>COUNTBLANK(B11)+COUNTBLANK(C11)+COUNTBLANK(D11)+COUNTBLANK(E11)+COUNTBLANK(F11)</f>
        <v>0</v>
      </c>
    </row>
    <row r="12" s="1" customFormat="1" customHeight="1" spans="1:12">
      <c r="A12" s="16">
        <v>2</v>
      </c>
      <c r="B12" s="17" t="s">
        <v>59</v>
      </c>
      <c r="C12" s="17" t="s">
        <v>98</v>
      </c>
      <c r="D12" s="18">
        <v>2021</v>
      </c>
      <c r="E12" s="18">
        <v>3</v>
      </c>
      <c r="F12" s="11">
        <v>2000</v>
      </c>
      <c r="G12" s="19"/>
      <c r="H12" s="19"/>
      <c r="I12" s="19"/>
      <c r="J12" s="29"/>
      <c r="K12" s="30" t="str">
        <f t="shared" si="0"/>
        <v/>
      </c>
      <c r="L12" s="23">
        <f>COUNTBLANK(B12)+COUNTBLANK(C12)+COUNTBLANK(D12)+COUNTBLANK(E12)+COUNTBLANK(F12)</f>
        <v>0</v>
      </c>
    </row>
    <row r="13" s="1" customFormat="1" customHeight="1" spans="1:12">
      <c r="A13" s="16">
        <v>3</v>
      </c>
      <c r="B13" s="17" t="s">
        <v>99</v>
      </c>
      <c r="C13" s="17" t="s">
        <v>100</v>
      </c>
      <c r="D13" s="18">
        <v>2021</v>
      </c>
      <c r="E13" s="18">
        <v>4</v>
      </c>
      <c r="F13" s="11">
        <v>500</v>
      </c>
      <c r="G13" s="19"/>
      <c r="H13" s="19"/>
      <c r="I13" s="19"/>
      <c r="J13" s="29"/>
      <c r="K13" s="30" t="str">
        <f t="shared" si="0"/>
        <v/>
      </c>
      <c r="L13" s="23">
        <f>COUNTBLANK(B13)+COUNTBLANK(C13)+COUNTBLANK(D13)+COUNTBLANK(E13)+COUNTBLANK(F13)</f>
        <v>0</v>
      </c>
    </row>
    <row r="14" s="1" customFormat="1" customHeight="1" spans="1:12">
      <c r="A14" s="16">
        <v>4</v>
      </c>
      <c r="B14" s="17"/>
      <c r="C14" s="17"/>
      <c r="D14" s="18"/>
      <c r="E14" s="18"/>
      <c r="F14" s="11"/>
      <c r="G14" s="19"/>
      <c r="H14" s="19"/>
      <c r="I14" s="19"/>
      <c r="J14" s="29"/>
      <c r="K14" s="30" t="str">
        <f t="shared" si="0"/>
        <v/>
      </c>
      <c r="L14" s="23">
        <f>COUNTBLANK(B14)+COUNTBLANK(C14)+COUNTBLANK(D14)+COUNTBLANK(E14)+COUNTBLANK(F14)</f>
        <v>5</v>
      </c>
    </row>
    <row r="15" s="1" customFormat="1" customHeight="1" spans="1:12">
      <c r="A15" s="16">
        <v>5</v>
      </c>
      <c r="B15" s="17"/>
      <c r="C15" s="17"/>
      <c r="D15" s="18"/>
      <c r="E15" s="18"/>
      <c r="F15" s="11"/>
      <c r="G15" s="19"/>
      <c r="H15" s="19"/>
      <c r="I15" s="19"/>
      <c r="J15" s="29"/>
      <c r="K15" s="30" t="str">
        <f t="shared" si="0"/>
        <v/>
      </c>
      <c r="L15" s="23">
        <f>COUNTBLANK(B15)+COUNTBLANK(C15)+COUNTBLANK(D15)+COUNTBLANK(E15)+COUNTBLANK(F15)</f>
        <v>5</v>
      </c>
    </row>
    <row r="16" s="1" customFormat="1" customHeight="1" spans="1:12">
      <c r="A16" s="16">
        <v>6</v>
      </c>
      <c r="B16" s="17"/>
      <c r="C16" s="17"/>
      <c r="D16" s="18"/>
      <c r="E16" s="18"/>
      <c r="F16" s="11"/>
      <c r="G16" s="19"/>
      <c r="H16" s="19"/>
      <c r="I16" s="19"/>
      <c r="J16" s="29"/>
      <c r="K16" s="30" t="str">
        <f t="shared" si="0"/>
        <v/>
      </c>
      <c r="L16" s="23">
        <f t="shared" ref="L16:L23" si="1">COUNTBLANK(B16)+COUNTBLANK(C16)+COUNTBLANK(D16)+COUNTBLANK(E16)+COUNTBLANK(F16)</f>
        <v>5</v>
      </c>
    </row>
    <row r="17" s="1" customFormat="1" customHeight="1" spans="1:12">
      <c r="A17" s="16">
        <v>7</v>
      </c>
      <c r="B17" s="17"/>
      <c r="C17" s="17"/>
      <c r="D17" s="18"/>
      <c r="E17" s="18"/>
      <c r="F17" s="11"/>
      <c r="G17" s="19"/>
      <c r="H17" s="19"/>
      <c r="I17" s="19"/>
      <c r="J17" s="29"/>
      <c r="K17" s="30" t="str">
        <f t="shared" si="0"/>
        <v/>
      </c>
      <c r="L17" s="23">
        <f t="shared" si="1"/>
        <v>5</v>
      </c>
    </row>
    <row r="18" customHeight="1" spans="1:12">
      <c r="A18" s="16">
        <v>8</v>
      </c>
      <c r="B18" s="17"/>
      <c r="C18" s="17"/>
      <c r="D18" s="18"/>
      <c r="E18" s="18"/>
      <c r="F18" s="11"/>
      <c r="G18" s="19"/>
      <c r="H18" s="19"/>
      <c r="I18" s="19"/>
      <c r="J18" s="29"/>
      <c r="K18" s="30" t="str">
        <f t="shared" si="0"/>
        <v/>
      </c>
      <c r="L18" s="23">
        <f t="shared" si="1"/>
        <v>5</v>
      </c>
    </row>
    <row r="19" customHeight="1" spans="1:12">
      <c r="A19" s="16">
        <v>9</v>
      </c>
      <c r="B19" s="17"/>
      <c r="C19" s="17"/>
      <c r="D19" s="18"/>
      <c r="E19" s="18"/>
      <c r="F19" s="11"/>
      <c r="G19" s="19"/>
      <c r="H19" s="19"/>
      <c r="I19" s="19"/>
      <c r="J19" s="29"/>
      <c r="K19" s="30" t="str">
        <f t="shared" si="0"/>
        <v/>
      </c>
      <c r="L19" s="23">
        <f t="shared" si="1"/>
        <v>5</v>
      </c>
    </row>
    <row r="20" customHeight="1" spans="1:12">
      <c r="A20" s="16">
        <v>10</v>
      </c>
      <c r="B20" s="17"/>
      <c r="C20" s="17"/>
      <c r="D20" s="18"/>
      <c r="E20" s="18"/>
      <c r="F20" s="11"/>
      <c r="G20" s="19"/>
      <c r="H20" s="19"/>
      <c r="I20" s="19"/>
      <c r="J20" s="29"/>
      <c r="K20" s="30" t="str">
        <f t="shared" si="0"/>
        <v/>
      </c>
      <c r="L20" s="23">
        <f t="shared" si="1"/>
        <v>5</v>
      </c>
    </row>
    <row r="21" customHeight="1" spans="1:12">
      <c r="A21" s="16">
        <v>11</v>
      </c>
      <c r="B21" s="17"/>
      <c r="C21" s="17"/>
      <c r="D21" s="18"/>
      <c r="E21" s="18"/>
      <c r="F21" s="11"/>
      <c r="G21" s="19"/>
      <c r="H21" s="19"/>
      <c r="I21" s="19"/>
      <c r="J21" s="29"/>
      <c r="K21" s="30" t="str">
        <f t="shared" si="0"/>
        <v/>
      </c>
      <c r="L21" s="23">
        <f t="shared" si="1"/>
        <v>5</v>
      </c>
    </row>
    <row r="22" customHeight="1" spans="1:12">
      <c r="A22" s="16">
        <v>12</v>
      </c>
      <c r="B22" s="17"/>
      <c r="C22" s="17"/>
      <c r="D22" s="18"/>
      <c r="E22" s="18"/>
      <c r="F22" s="11"/>
      <c r="G22" s="19"/>
      <c r="H22" s="19"/>
      <c r="I22" s="19"/>
      <c r="J22" s="29"/>
      <c r="K22" s="30" t="str">
        <f t="shared" si="0"/>
        <v/>
      </c>
      <c r="L22" s="23">
        <f t="shared" si="1"/>
        <v>5</v>
      </c>
    </row>
    <row r="23" customHeight="1" spans="1:12">
      <c r="A23" s="16">
        <v>13</v>
      </c>
      <c r="B23" s="17"/>
      <c r="C23" s="17"/>
      <c r="D23" s="18"/>
      <c r="E23" s="18"/>
      <c r="F23" s="11"/>
      <c r="G23" s="19"/>
      <c r="H23" s="19"/>
      <c r="I23" s="19"/>
      <c r="J23" s="29"/>
      <c r="K23" s="30" t="str">
        <f t="shared" si="0"/>
        <v/>
      </c>
      <c r="L23" s="23">
        <f t="shared" si="1"/>
        <v>5</v>
      </c>
    </row>
    <row r="24" customHeight="1" spans="1:12">
      <c r="A24" s="16">
        <v>14</v>
      </c>
      <c r="B24" s="17"/>
      <c r="C24" s="17"/>
      <c r="D24" s="18"/>
      <c r="E24" s="18"/>
      <c r="F24" s="11"/>
      <c r="G24" s="19"/>
      <c r="H24" s="19"/>
      <c r="I24" s="19"/>
      <c r="J24" s="29"/>
      <c r="K24" s="30" t="str">
        <f t="shared" si="0"/>
        <v/>
      </c>
      <c r="L24" s="23">
        <f t="shared" ref="L24:L87" si="2">COUNTBLANK(B24)+COUNTBLANK(C24)+COUNTBLANK(D24)+COUNTBLANK(E24)+COUNTBLANK(F24)</f>
        <v>5</v>
      </c>
    </row>
    <row r="25" customHeight="1" spans="1:12">
      <c r="A25" s="16">
        <v>15</v>
      </c>
      <c r="B25" s="17"/>
      <c r="C25" s="17"/>
      <c r="D25" s="18"/>
      <c r="E25" s="18"/>
      <c r="F25" s="11"/>
      <c r="G25" s="19"/>
      <c r="H25" s="19"/>
      <c r="I25" s="19"/>
      <c r="J25" s="29"/>
      <c r="K25" s="30" t="str">
        <f t="shared" si="0"/>
        <v/>
      </c>
      <c r="L25" s="23">
        <f t="shared" si="2"/>
        <v>5</v>
      </c>
    </row>
    <row r="26" customHeight="1" spans="1:12">
      <c r="A26" s="16">
        <v>16</v>
      </c>
      <c r="B26" s="17"/>
      <c r="C26" s="17"/>
      <c r="D26" s="18"/>
      <c r="E26" s="18"/>
      <c r="F26" s="11"/>
      <c r="G26" s="19"/>
      <c r="H26" s="19"/>
      <c r="I26" s="19"/>
      <c r="J26" s="29"/>
      <c r="K26" s="30" t="str">
        <f t="shared" si="0"/>
        <v/>
      </c>
      <c r="L26" s="23">
        <f t="shared" si="2"/>
        <v>5</v>
      </c>
    </row>
    <row r="27" customHeight="1" spans="1:12">
      <c r="A27" s="16">
        <v>17</v>
      </c>
      <c r="B27" s="17"/>
      <c r="C27" s="17"/>
      <c r="D27" s="18"/>
      <c r="E27" s="18"/>
      <c r="F27" s="11"/>
      <c r="G27" s="19"/>
      <c r="H27" s="19"/>
      <c r="I27" s="19"/>
      <c r="J27" s="29"/>
      <c r="K27" s="30" t="str">
        <f t="shared" si="0"/>
        <v/>
      </c>
      <c r="L27" s="23">
        <f t="shared" si="2"/>
        <v>5</v>
      </c>
    </row>
    <row r="28" customHeight="1" spans="1:12">
      <c r="A28" s="11"/>
      <c r="B28" s="17"/>
      <c r="C28" s="17"/>
      <c r="D28" s="18"/>
      <c r="E28" s="18"/>
      <c r="F28" s="11"/>
      <c r="G28" s="19"/>
      <c r="H28" s="19"/>
      <c r="I28" s="19"/>
      <c r="J28" s="29"/>
      <c r="K28" s="30" t="str">
        <f t="shared" si="0"/>
        <v/>
      </c>
      <c r="L28" s="23">
        <f t="shared" si="2"/>
        <v>5</v>
      </c>
    </row>
    <row r="29" customHeight="1" spans="1:12">
      <c r="A29" s="11"/>
      <c r="B29" s="17"/>
      <c r="C29" s="17"/>
      <c r="D29" s="18"/>
      <c r="E29" s="18"/>
      <c r="F29" s="11"/>
      <c r="G29" s="19"/>
      <c r="H29" s="19"/>
      <c r="I29" s="19"/>
      <c r="J29" s="29"/>
      <c r="K29" s="30" t="str">
        <f t="shared" si="0"/>
        <v/>
      </c>
      <c r="L29" s="23">
        <f t="shared" si="2"/>
        <v>5</v>
      </c>
    </row>
    <row r="30" customHeight="1" spans="1:12">
      <c r="A30" s="11"/>
      <c r="B30" s="17"/>
      <c r="C30" s="17"/>
      <c r="D30" s="18"/>
      <c r="E30" s="18"/>
      <c r="F30" s="11"/>
      <c r="G30" s="19"/>
      <c r="H30" s="19"/>
      <c r="I30" s="19"/>
      <c r="J30" s="29"/>
      <c r="K30" s="30" t="str">
        <f t="shared" si="0"/>
        <v/>
      </c>
      <c r="L30" s="23">
        <f t="shared" si="2"/>
        <v>5</v>
      </c>
    </row>
    <row r="31" customHeight="1" spans="1:12">
      <c r="A31" s="11"/>
      <c r="B31" s="17"/>
      <c r="C31" s="17"/>
      <c r="D31" s="18"/>
      <c r="E31" s="18"/>
      <c r="F31" s="11"/>
      <c r="G31" s="19"/>
      <c r="H31" s="19"/>
      <c r="I31" s="19"/>
      <c r="J31" s="29"/>
      <c r="K31" s="30" t="str">
        <f t="shared" si="0"/>
        <v/>
      </c>
      <c r="L31" s="23">
        <f t="shared" si="2"/>
        <v>5</v>
      </c>
    </row>
    <row r="32" customHeight="1" spans="1:12">
      <c r="A32" s="11"/>
      <c r="B32" s="17"/>
      <c r="C32" s="17"/>
      <c r="D32" s="18"/>
      <c r="E32" s="18"/>
      <c r="F32" s="11"/>
      <c r="G32" s="19"/>
      <c r="H32" s="19"/>
      <c r="I32" s="19"/>
      <c r="J32" s="29"/>
      <c r="K32" s="30" t="str">
        <f t="shared" si="0"/>
        <v/>
      </c>
      <c r="L32" s="23">
        <f t="shared" si="2"/>
        <v>5</v>
      </c>
    </row>
    <row r="33" customHeight="1" spans="1:12">
      <c r="A33" s="11"/>
      <c r="B33" s="17"/>
      <c r="C33" s="17"/>
      <c r="D33" s="18"/>
      <c r="E33" s="18"/>
      <c r="F33" s="11"/>
      <c r="G33" s="19"/>
      <c r="H33" s="19"/>
      <c r="I33" s="19"/>
      <c r="J33" s="29"/>
      <c r="K33" s="30" t="str">
        <f t="shared" si="0"/>
        <v/>
      </c>
      <c r="L33" s="23">
        <f t="shared" si="2"/>
        <v>5</v>
      </c>
    </row>
    <row r="34" customHeight="1" spans="1:12">
      <c r="A34" s="11"/>
      <c r="B34" s="17"/>
      <c r="C34" s="17"/>
      <c r="D34" s="18"/>
      <c r="E34" s="18"/>
      <c r="F34" s="11"/>
      <c r="G34" s="19"/>
      <c r="H34" s="19"/>
      <c r="I34" s="19"/>
      <c r="J34" s="29"/>
      <c r="K34" s="30" t="str">
        <f t="shared" si="0"/>
        <v/>
      </c>
      <c r="L34" s="23">
        <f t="shared" si="2"/>
        <v>5</v>
      </c>
    </row>
    <row r="35" customHeight="1" spans="1:12">
      <c r="A35" s="11"/>
      <c r="B35" s="17"/>
      <c r="C35" s="17"/>
      <c r="D35" s="18"/>
      <c r="E35" s="18"/>
      <c r="F35" s="11"/>
      <c r="G35" s="19"/>
      <c r="H35" s="19"/>
      <c r="I35" s="19"/>
      <c r="J35" s="29"/>
      <c r="K35" s="30" t="str">
        <f t="shared" si="0"/>
        <v/>
      </c>
      <c r="L35" s="23">
        <f t="shared" si="2"/>
        <v>5</v>
      </c>
    </row>
    <row r="36" customHeight="1" spans="1:12">
      <c r="A36" s="11"/>
      <c r="B36" s="17"/>
      <c r="C36" s="17"/>
      <c r="D36" s="18"/>
      <c r="E36" s="18"/>
      <c r="F36" s="11"/>
      <c r="G36" s="19"/>
      <c r="H36" s="19"/>
      <c r="I36" s="19"/>
      <c r="J36" s="29"/>
      <c r="K36" s="30" t="str">
        <f t="shared" si="0"/>
        <v/>
      </c>
      <c r="L36" s="23">
        <f t="shared" si="2"/>
        <v>5</v>
      </c>
    </row>
    <row r="37" customHeight="1" spans="1:12">
      <c r="A37" s="11"/>
      <c r="B37" s="17"/>
      <c r="C37" s="17"/>
      <c r="D37" s="18"/>
      <c r="E37" s="18"/>
      <c r="F37" s="11"/>
      <c r="G37" s="19"/>
      <c r="H37" s="19"/>
      <c r="I37" s="19"/>
      <c r="J37" s="29"/>
      <c r="K37" s="30" t="str">
        <f t="shared" si="0"/>
        <v/>
      </c>
      <c r="L37" s="23">
        <f t="shared" si="2"/>
        <v>5</v>
      </c>
    </row>
    <row r="38" customHeight="1" spans="1:12">
      <c r="A38" s="11"/>
      <c r="B38" s="17"/>
      <c r="C38" s="17"/>
      <c r="D38" s="18"/>
      <c r="E38" s="18"/>
      <c r="F38" s="11"/>
      <c r="G38" s="19"/>
      <c r="H38" s="19"/>
      <c r="I38" s="19"/>
      <c r="J38" s="29"/>
      <c r="K38" s="30" t="str">
        <f t="shared" si="0"/>
        <v/>
      </c>
      <c r="L38" s="23">
        <f t="shared" si="2"/>
        <v>5</v>
      </c>
    </row>
    <row r="39" customHeight="1" spans="1:12">
      <c r="A39" s="11"/>
      <c r="B39" s="17"/>
      <c r="C39" s="17"/>
      <c r="D39" s="18"/>
      <c r="E39" s="18"/>
      <c r="F39" s="11"/>
      <c r="G39" s="19"/>
      <c r="H39" s="19"/>
      <c r="I39" s="19"/>
      <c r="J39" s="29"/>
      <c r="K39" s="30" t="str">
        <f t="shared" si="0"/>
        <v/>
      </c>
      <c r="L39" s="23">
        <f t="shared" si="2"/>
        <v>5</v>
      </c>
    </row>
    <row r="40" customHeight="1" spans="1:12">
      <c r="A40" s="11"/>
      <c r="B40" s="17"/>
      <c r="C40" s="17"/>
      <c r="D40" s="18"/>
      <c r="E40" s="18"/>
      <c r="F40" s="11"/>
      <c r="G40" s="19"/>
      <c r="H40" s="19"/>
      <c r="I40" s="19"/>
      <c r="J40" s="29"/>
      <c r="K40" s="30" t="str">
        <f t="shared" si="0"/>
        <v/>
      </c>
      <c r="L40" s="23">
        <f t="shared" si="2"/>
        <v>5</v>
      </c>
    </row>
    <row r="41" customHeight="1" spans="1:12">
      <c r="A41" s="11"/>
      <c r="B41" s="17"/>
      <c r="C41" s="17"/>
      <c r="D41" s="18"/>
      <c r="E41" s="18"/>
      <c r="F41" s="11"/>
      <c r="G41" s="19"/>
      <c r="H41" s="19"/>
      <c r="I41" s="19"/>
      <c r="J41" s="29"/>
      <c r="K41" s="30" t="str">
        <f t="shared" si="0"/>
        <v/>
      </c>
      <c r="L41" s="23">
        <f t="shared" si="2"/>
        <v>5</v>
      </c>
    </row>
    <row r="42" customHeight="1" spans="1:12">
      <c r="A42" s="11"/>
      <c r="B42" s="17"/>
      <c r="C42" s="17"/>
      <c r="D42" s="18"/>
      <c r="E42" s="18"/>
      <c r="F42" s="11"/>
      <c r="G42" s="19"/>
      <c r="H42" s="19"/>
      <c r="I42" s="19"/>
      <c r="J42" s="29"/>
      <c r="K42" s="30" t="str">
        <f t="shared" si="0"/>
        <v/>
      </c>
      <c r="L42" s="23">
        <f t="shared" si="2"/>
        <v>5</v>
      </c>
    </row>
    <row r="43" customHeight="1" spans="1:12">
      <c r="A43" s="11"/>
      <c r="B43" s="17"/>
      <c r="C43" s="17"/>
      <c r="D43" s="18"/>
      <c r="E43" s="18"/>
      <c r="F43" s="11"/>
      <c r="G43" s="19"/>
      <c r="H43" s="19"/>
      <c r="I43" s="19"/>
      <c r="J43" s="29"/>
      <c r="K43" s="30" t="str">
        <f t="shared" si="0"/>
        <v/>
      </c>
      <c r="L43" s="23">
        <f t="shared" si="2"/>
        <v>5</v>
      </c>
    </row>
    <row r="44" customHeight="1" spans="1:12">
      <c r="A44" s="11"/>
      <c r="B44" s="17"/>
      <c r="C44" s="17"/>
      <c r="D44" s="18"/>
      <c r="E44" s="18"/>
      <c r="F44" s="11"/>
      <c r="G44" s="19"/>
      <c r="H44" s="19"/>
      <c r="I44" s="19"/>
      <c r="J44" s="29"/>
      <c r="K44" s="30" t="str">
        <f t="shared" si="0"/>
        <v/>
      </c>
      <c r="L44" s="23">
        <f t="shared" si="2"/>
        <v>5</v>
      </c>
    </row>
    <row r="45" customHeight="1" spans="1:12">
      <c r="A45" s="11"/>
      <c r="B45" s="17"/>
      <c r="C45" s="17"/>
      <c r="D45" s="18"/>
      <c r="E45" s="18"/>
      <c r="F45" s="11"/>
      <c r="G45" s="19"/>
      <c r="H45" s="19"/>
      <c r="I45" s="19"/>
      <c r="J45" s="29"/>
      <c r="K45" s="30" t="str">
        <f t="shared" si="0"/>
        <v/>
      </c>
      <c r="L45" s="23">
        <f t="shared" si="2"/>
        <v>5</v>
      </c>
    </row>
    <row r="46" customHeight="1" spans="1:12">
      <c r="A46" s="11"/>
      <c r="B46" s="17"/>
      <c r="C46" s="17"/>
      <c r="D46" s="18"/>
      <c r="E46" s="18"/>
      <c r="F46" s="11"/>
      <c r="G46" s="19"/>
      <c r="H46" s="19"/>
      <c r="I46" s="19"/>
      <c r="J46" s="29"/>
      <c r="K46" s="30" t="str">
        <f t="shared" si="0"/>
        <v/>
      </c>
      <c r="L46" s="23">
        <f t="shared" si="2"/>
        <v>5</v>
      </c>
    </row>
    <row r="47" customHeight="1" spans="1:12">
      <c r="A47" s="11"/>
      <c r="B47" s="17"/>
      <c r="C47" s="17"/>
      <c r="D47" s="18"/>
      <c r="E47" s="18"/>
      <c r="F47" s="11"/>
      <c r="G47" s="19"/>
      <c r="H47" s="19"/>
      <c r="I47" s="19"/>
      <c r="J47" s="29"/>
      <c r="K47" s="30" t="str">
        <f t="shared" si="0"/>
        <v/>
      </c>
      <c r="L47" s="23">
        <f t="shared" si="2"/>
        <v>5</v>
      </c>
    </row>
    <row r="48" customHeight="1" spans="1:12">
      <c r="A48" s="11"/>
      <c r="B48" s="17"/>
      <c r="C48" s="17"/>
      <c r="D48" s="18"/>
      <c r="E48" s="18"/>
      <c r="F48" s="11"/>
      <c r="G48" s="19"/>
      <c r="H48" s="19"/>
      <c r="I48" s="19"/>
      <c r="J48" s="29"/>
      <c r="K48" s="30" t="str">
        <f t="shared" si="0"/>
        <v/>
      </c>
      <c r="L48" s="23">
        <f t="shared" si="2"/>
        <v>5</v>
      </c>
    </row>
    <row r="49" customHeight="1" spans="1:12">
      <c r="A49" s="11"/>
      <c r="B49" s="17"/>
      <c r="C49" s="17"/>
      <c r="D49" s="18"/>
      <c r="E49" s="18"/>
      <c r="F49" s="11"/>
      <c r="G49" s="19"/>
      <c r="H49" s="19"/>
      <c r="I49" s="19"/>
      <c r="J49" s="29"/>
      <c r="K49" s="30" t="str">
        <f t="shared" si="0"/>
        <v/>
      </c>
      <c r="L49" s="23">
        <f t="shared" si="2"/>
        <v>5</v>
      </c>
    </row>
    <row r="50" customHeight="1" spans="1:12">
      <c r="A50" s="11"/>
      <c r="B50" s="17"/>
      <c r="C50" s="17"/>
      <c r="D50" s="18"/>
      <c r="E50" s="18"/>
      <c r="F50" s="11"/>
      <c r="G50" s="19"/>
      <c r="H50" s="19"/>
      <c r="I50" s="19"/>
      <c r="J50" s="29"/>
      <c r="K50" s="30" t="str">
        <f t="shared" si="0"/>
        <v/>
      </c>
      <c r="L50" s="23">
        <f t="shared" si="2"/>
        <v>5</v>
      </c>
    </row>
    <row r="51" customHeight="1" spans="1:12">
      <c r="A51" s="11"/>
      <c r="B51" s="17"/>
      <c r="C51" s="17"/>
      <c r="D51" s="18"/>
      <c r="E51" s="18"/>
      <c r="F51" s="11"/>
      <c r="G51" s="19"/>
      <c r="H51" s="19"/>
      <c r="I51" s="19"/>
      <c r="J51" s="29"/>
      <c r="K51" s="30" t="str">
        <f t="shared" si="0"/>
        <v/>
      </c>
      <c r="L51" s="23">
        <f t="shared" si="2"/>
        <v>5</v>
      </c>
    </row>
    <row r="52" customHeight="1" spans="1:12">
      <c r="A52" s="11"/>
      <c r="B52" s="17"/>
      <c r="C52" s="17"/>
      <c r="D52" s="18"/>
      <c r="E52" s="18"/>
      <c r="F52" s="11"/>
      <c r="G52" s="19"/>
      <c r="H52" s="19"/>
      <c r="I52" s="19"/>
      <c r="J52" s="29"/>
      <c r="K52" s="30" t="str">
        <f t="shared" si="0"/>
        <v/>
      </c>
      <c r="L52" s="23">
        <f t="shared" si="2"/>
        <v>5</v>
      </c>
    </row>
    <row r="53" customHeight="1" spans="1:12">
      <c r="A53" s="11"/>
      <c r="B53" s="17"/>
      <c r="C53" s="17"/>
      <c r="D53" s="18"/>
      <c r="E53" s="18"/>
      <c r="F53" s="11"/>
      <c r="G53" s="19"/>
      <c r="H53" s="19"/>
      <c r="I53" s="19"/>
      <c r="J53" s="29"/>
      <c r="K53" s="30" t="str">
        <f t="shared" si="0"/>
        <v/>
      </c>
      <c r="L53" s="23">
        <f t="shared" si="2"/>
        <v>5</v>
      </c>
    </row>
    <row r="54" customHeight="1" spans="1:12">
      <c r="A54" s="11"/>
      <c r="B54" s="17"/>
      <c r="C54" s="17"/>
      <c r="D54" s="18"/>
      <c r="E54" s="18"/>
      <c r="F54" s="11"/>
      <c r="G54" s="19"/>
      <c r="H54" s="19"/>
      <c r="I54" s="19"/>
      <c r="J54" s="29"/>
      <c r="K54" s="30" t="str">
        <f t="shared" si="0"/>
        <v/>
      </c>
      <c r="L54" s="23">
        <f t="shared" si="2"/>
        <v>5</v>
      </c>
    </row>
    <row r="55" customHeight="1" spans="1:12">
      <c r="A55" s="11"/>
      <c r="B55" s="17"/>
      <c r="C55" s="17"/>
      <c r="D55" s="18"/>
      <c r="E55" s="18"/>
      <c r="F55" s="11"/>
      <c r="G55" s="19"/>
      <c r="H55" s="19"/>
      <c r="I55" s="19"/>
      <c r="J55" s="29"/>
      <c r="K55" s="30" t="str">
        <f t="shared" si="0"/>
        <v/>
      </c>
      <c r="L55" s="23">
        <f t="shared" si="2"/>
        <v>5</v>
      </c>
    </row>
    <row r="56" customHeight="1" spans="1:12">
      <c r="A56" s="11"/>
      <c r="B56" s="17"/>
      <c r="C56" s="17"/>
      <c r="D56" s="18"/>
      <c r="E56" s="18"/>
      <c r="F56" s="11"/>
      <c r="G56" s="19"/>
      <c r="H56" s="19"/>
      <c r="I56" s="19"/>
      <c r="J56" s="29"/>
      <c r="K56" s="30" t="str">
        <f t="shared" si="0"/>
        <v/>
      </c>
      <c r="L56" s="23">
        <f t="shared" si="2"/>
        <v>5</v>
      </c>
    </row>
    <row r="57" customHeight="1" spans="1:12">
      <c r="A57" s="11"/>
      <c r="B57" s="17"/>
      <c r="C57" s="17"/>
      <c r="D57" s="18"/>
      <c r="E57" s="18"/>
      <c r="F57" s="11"/>
      <c r="G57" s="19"/>
      <c r="H57" s="19"/>
      <c r="I57" s="19"/>
      <c r="J57" s="29"/>
      <c r="K57" s="30" t="str">
        <f t="shared" si="0"/>
        <v/>
      </c>
      <c r="L57" s="23">
        <f t="shared" si="2"/>
        <v>5</v>
      </c>
    </row>
    <row r="58" customHeight="1" spans="1:12">
      <c r="A58" s="11"/>
      <c r="B58" s="17"/>
      <c r="C58" s="17"/>
      <c r="D58" s="18"/>
      <c r="E58" s="18"/>
      <c r="F58" s="11"/>
      <c r="G58" s="19"/>
      <c r="H58" s="19"/>
      <c r="I58" s="19"/>
      <c r="J58" s="29"/>
      <c r="K58" s="30" t="str">
        <f t="shared" si="0"/>
        <v/>
      </c>
      <c r="L58" s="23">
        <f t="shared" si="2"/>
        <v>5</v>
      </c>
    </row>
    <row r="59" customHeight="1" spans="1:12">
      <c r="A59" s="11"/>
      <c r="B59" s="17"/>
      <c r="C59" s="17"/>
      <c r="D59" s="18"/>
      <c r="E59" s="18"/>
      <c r="F59" s="11"/>
      <c r="G59" s="19"/>
      <c r="H59" s="19"/>
      <c r="I59" s="19"/>
      <c r="J59" s="29"/>
      <c r="K59" s="30" t="str">
        <f t="shared" si="0"/>
        <v/>
      </c>
      <c r="L59" s="23">
        <f t="shared" si="2"/>
        <v>5</v>
      </c>
    </row>
    <row r="60" customHeight="1" spans="1:12">
      <c r="A60" s="11"/>
      <c r="B60" s="17"/>
      <c r="C60" s="17"/>
      <c r="D60" s="18"/>
      <c r="E60" s="18"/>
      <c r="F60" s="11"/>
      <c r="G60" s="19"/>
      <c r="H60" s="19"/>
      <c r="I60" s="19"/>
      <c r="J60" s="29"/>
      <c r="K60" s="30" t="str">
        <f t="shared" si="0"/>
        <v/>
      </c>
      <c r="L60" s="23">
        <f t="shared" si="2"/>
        <v>5</v>
      </c>
    </row>
    <row r="61" customHeight="1" spans="1:12">
      <c r="A61" s="11"/>
      <c r="B61" s="17"/>
      <c r="C61" s="17"/>
      <c r="D61" s="18"/>
      <c r="E61" s="18"/>
      <c r="F61" s="11"/>
      <c r="G61" s="19"/>
      <c r="H61" s="19"/>
      <c r="I61" s="19"/>
      <c r="J61" s="29"/>
      <c r="K61" s="30" t="str">
        <f t="shared" si="0"/>
        <v/>
      </c>
      <c r="L61" s="23">
        <f t="shared" si="2"/>
        <v>5</v>
      </c>
    </row>
    <row r="62" customHeight="1" spans="1:12">
      <c r="A62" s="11"/>
      <c r="B62" s="17"/>
      <c r="C62" s="17"/>
      <c r="D62" s="18"/>
      <c r="E62" s="18"/>
      <c r="F62" s="11"/>
      <c r="G62" s="19"/>
      <c r="H62" s="19"/>
      <c r="I62" s="19"/>
      <c r="J62" s="29"/>
      <c r="K62" s="30" t="str">
        <f t="shared" si="0"/>
        <v/>
      </c>
      <c r="L62" s="23">
        <f t="shared" si="2"/>
        <v>5</v>
      </c>
    </row>
    <row r="63" customHeight="1" spans="1:12">
      <c r="A63" s="11"/>
      <c r="B63" s="17"/>
      <c r="C63" s="17"/>
      <c r="D63" s="18"/>
      <c r="E63" s="18"/>
      <c r="F63" s="11"/>
      <c r="G63" s="19"/>
      <c r="H63" s="19"/>
      <c r="I63" s="19"/>
      <c r="J63" s="29"/>
      <c r="K63" s="30" t="str">
        <f t="shared" si="0"/>
        <v/>
      </c>
      <c r="L63" s="23">
        <f t="shared" si="2"/>
        <v>5</v>
      </c>
    </row>
    <row r="64" customHeight="1" spans="1:12">
      <c r="A64" s="11"/>
      <c r="B64" s="17"/>
      <c r="C64" s="17"/>
      <c r="D64" s="18"/>
      <c r="E64" s="18"/>
      <c r="F64" s="11"/>
      <c r="G64" s="19"/>
      <c r="H64" s="19"/>
      <c r="I64" s="19"/>
      <c r="J64" s="29"/>
      <c r="K64" s="30" t="str">
        <f t="shared" si="0"/>
        <v/>
      </c>
      <c r="L64" s="23">
        <f t="shared" si="2"/>
        <v>5</v>
      </c>
    </row>
    <row r="65" customHeight="1" spans="1:12">
      <c r="A65" s="11"/>
      <c r="B65" s="17"/>
      <c r="C65" s="17"/>
      <c r="D65" s="18"/>
      <c r="E65" s="18"/>
      <c r="F65" s="11"/>
      <c r="G65" s="19"/>
      <c r="H65" s="19"/>
      <c r="I65" s="19"/>
      <c r="J65" s="29"/>
      <c r="K65" s="30" t="str">
        <f t="shared" si="0"/>
        <v/>
      </c>
      <c r="L65" s="23">
        <f t="shared" si="2"/>
        <v>5</v>
      </c>
    </row>
    <row r="66" customHeight="1" spans="1:12">
      <c r="A66" s="11"/>
      <c r="B66" s="17"/>
      <c r="C66" s="17"/>
      <c r="D66" s="18"/>
      <c r="E66" s="18"/>
      <c r="F66" s="11"/>
      <c r="G66" s="19"/>
      <c r="H66" s="19"/>
      <c r="I66" s="19"/>
      <c r="J66" s="29"/>
      <c r="K66" s="30" t="str">
        <f t="shared" si="0"/>
        <v/>
      </c>
      <c r="L66" s="23">
        <f t="shared" si="2"/>
        <v>5</v>
      </c>
    </row>
    <row r="67" customHeight="1" spans="1:12">
      <c r="A67" s="11"/>
      <c r="B67" s="17"/>
      <c r="C67" s="17"/>
      <c r="D67" s="18"/>
      <c r="E67" s="18"/>
      <c r="F67" s="11"/>
      <c r="G67" s="19"/>
      <c r="H67" s="19"/>
      <c r="I67" s="19"/>
      <c r="J67" s="29"/>
      <c r="K67" s="30" t="str">
        <f t="shared" si="0"/>
        <v/>
      </c>
      <c r="L67" s="23">
        <f t="shared" si="2"/>
        <v>5</v>
      </c>
    </row>
    <row r="68" customHeight="1" spans="1:12">
      <c r="A68" s="11"/>
      <c r="B68" s="17"/>
      <c r="C68" s="17"/>
      <c r="D68" s="18"/>
      <c r="E68" s="18"/>
      <c r="F68" s="11"/>
      <c r="G68" s="19"/>
      <c r="H68" s="19"/>
      <c r="I68" s="19"/>
      <c r="J68" s="29"/>
      <c r="K68" s="30" t="str">
        <f t="shared" si="0"/>
        <v/>
      </c>
      <c r="L68" s="23">
        <f t="shared" si="2"/>
        <v>5</v>
      </c>
    </row>
    <row r="69" customHeight="1" spans="1:12">
      <c r="A69" s="11"/>
      <c r="B69" s="17"/>
      <c r="C69" s="17"/>
      <c r="D69" s="18"/>
      <c r="E69" s="18"/>
      <c r="F69" s="11"/>
      <c r="G69" s="19"/>
      <c r="H69" s="19"/>
      <c r="I69" s="19"/>
      <c r="J69" s="29"/>
      <c r="K69" s="30" t="str">
        <f t="shared" si="0"/>
        <v/>
      </c>
      <c r="L69" s="23">
        <f t="shared" si="2"/>
        <v>5</v>
      </c>
    </row>
    <row r="70" customHeight="1" spans="1:12">
      <c r="A70" s="11"/>
      <c r="B70" s="17"/>
      <c r="C70" s="17"/>
      <c r="D70" s="18"/>
      <c r="E70" s="18"/>
      <c r="F70" s="11"/>
      <c r="G70" s="19"/>
      <c r="H70" s="19"/>
      <c r="I70" s="19"/>
      <c r="J70" s="29"/>
      <c r="K70" s="30" t="str">
        <f t="shared" si="0"/>
        <v/>
      </c>
      <c r="L70" s="23">
        <f t="shared" si="2"/>
        <v>5</v>
      </c>
    </row>
    <row r="71" customHeight="1" spans="1:12">
      <c r="A71" s="11"/>
      <c r="B71" s="17"/>
      <c r="C71" s="17"/>
      <c r="D71" s="18"/>
      <c r="E71" s="18"/>
      <c r="F71" s="11"/>
      <c r="G71" s="19"/>
      <c r="H71" s="19"/>
      <c r="I71" s="19"/>
      <c r="J71" s="29"/>
      <c r="K71" s="30" t="str">
        <f t="shared" si="0"/>
        <v/>
      </c>
      <c r="L71" s="23">
        <f t="shared" si="2"/>
        <v>5</v>
      </c>
    </row>
    <row r="72" customHeight="1" spans="1:12">
      <c r="A72" s="11"/>
      <c r="B72" s="17"/>
      <c r="C72" s="17"/>
      <c r="D72" s="18"/>
      <c r="E72" s="18"/>
      <c r="F72" s="11"/>
      <c r="G72" s="19"/>
      <c r="H72" s="19"/>
      <c r="I72" s="19"/>
      <c r="J72" s="29"/>
      <c r="K72" s="30" t="str">
        <f t="shared" si="0"/>
        <v/>
      </c>
      <c r="L72" s="23">
        <f t="shared" si="2"/>
        <v>5</v>
      </c>
    </row>
    <row r="73" customHeight="1" spans="1:12">
      <c r="A73" s="11"/>
      <c r="B73" s="17"/>
      <c r="C73" s="17"/>
      <c r="D73" s="18"/>
      <c r="E73" s="18"/>
      <c r="F73" s="11"/>
      <c r="G73" s="19"/>
      <c r="H73" s="19"/>
      <c r="I73" s="19"/>
      <c r="J73" s="29"/>
      <c r="K73" s="30" t="str">
        <f t="shared" si="0"/>
        <v/>
      </c>
      <c r="L73" s="23">
        <f t="shared" si="2"/>
        <v>5</v>
      </c>
    </row>
    <row r="74" customHeight="1" spans="1:12">
      <c r="A74" s="11"/>
      <c r="B74" s="17"/>
      <c r="C74" s="17"/>
      <c r="D74" s="18"/>
      <c r="E74" s="18"/>
      <c r="F74" s="11"/>
      <c r="G74" s="19"/>
      <c r="H74" s="19"/>
      <c r="I74" s="19"/>
      <c r="J74" s="29"/>
      <c r="K74" s="30" t="str">
        <f t="shared" si="0"/>
        <v/>
      </c>
      <c r="L74" s="23">
        <f t="shared" si="2"/>
        <v>5</v>
      </c>
    </row>
    <row r="75" customHeight="1" spans="1:12">
      <c r="A75" s="11"/>
      <c r="B75" s="17"/>
      <c r="C75" s="17"/>
      <c r="D75" s="18"/>
      <c r="E75" s="18"/>
      <c r="F75" s="11"/>
      <c r="G75" s="19"/>
      <c r="H75" s="19"/>
      <c r="I75" s="19"/>
      <c r="J75" s="29"/>
      <c r="K75" s="30" t="str">
        <f t="shared" ref="K75:K138" si="3">_xlfn.IFS(L75=0,"",L75=1,"此行有一个（类别、凭证编号、年份、月份、完成投资额）为空项，请核实补填",L75=2,"此行有两个（类别、凭证编号、年份、月份、完成投资额）为空项，请核实补填",L75=3,"此行有三个（类别、凭证编号、年份、月份、完成投资额）为空项，请核实补填",L75=4,"此行有四个（类别、凭证编号、年份、月份、完成投资额）为空项，请核实补填",L75=5,"")</f>
        <v/>
      </c>
      <c r="L75" s="23">
        <f t="shared" si="2"/>
        <v>5</v>
      </c>
    </row>
    <row r="76" customHeight="1" spans="1:12">
      <c r="A76" s="11"/>
      <c r="B76" s="17"/>
      <c r="C76" s="17"/>
      <c r="D76" s="18"/>
      <c r="E76" s="18"/>
      <c r="F76" s="11"/>
      <c r="G76" s="19"/>
      <c r="H76" s="19"/>
      <c r="I76" s="19"/>
      <c r="J76" s="29"/>
      <c r="K76" s="30" t="str">
        <f t="shared" si="3"/>
        <v/>
      </c>
      <c r="L76" s="23">
        <f t="shared" si="2"/>
        <v>5</v>
      </c>
    </row>
    <row r="77" customHeight="1" spans="1:12">
      <c r="A77" s="11"/>
      <c r="B77" s="17"/>
      <c r="C77" s="17"/>
      <c r="D77" s="18"/>
      <c r="E77" s="18"/>
      <c r="F77" s="11"/>
      <c r="G77" s="19"/>
      <c r="H77" s="19"/>
      <c r="I77" s="19"/>
      <c r="J77" s="29"/>
      <c r="K77" s="30" t="str">
        <f t="shared" si="3"/>
        <v/>
      </c>
      <c r="L77" s="23">
        <f t="shared" si="2"/>
        <v>5</v>
      </c>
    </row>
    <row r="78" customHeight="1" spans="1:12">
      <c r="A78" s="11"/>
      <c r="B78" s="17"/>
      <c r="C78" s="17"/>
      <c r="D78" s="18"/>
      <c r="E78" s="18"/>
      <c r="F78" s="11"/>
      <c r="G78" s="19"/>
      <c r="H78" s="19"/>
      <c r="I78" s="19"/>
      <c r="J78" s="29"/>
      <c r="K78" s="30" t="str">
        <f t="shared" si="3"/>
        <v/>
      </c>
      <c r="L78" s="23">
        <f t="shared" si="2"/>
        <v>5</v>
      </c>
    </row>
    <row r="79" customHeight="1" spans="1:12">
      <c r="A79" s="11"/>
      <c r="B79" s="17"/>
      <c r="C79" s="17"/>
      <c r="D79" s="18"/>
      <c r="E79" s="18"/>
      <c r="F79" s="11"/>
      <c r="G79" s="19"/>
      <c r="H79" s="19"/>
      <c r="I79" s="19"/>
      <c r="J79" s="29"/>
      <c r="K79" s="30" t="str">
        <f t="shared" si="3"/>
        <v/>
      </c>
      <c r="L79" s="23">
        <f t="shared" si="2"/>
        <v>5</v>
      </c>
    </row>
    <row r="80" customHeight="1" spans="1:12">
      <c r="A80" s="11"/>
      <c r="B80" s="17"/>
      <c r="C80" s="17"/>
      <c r="D80" s="18"/>
      <c r="E80" s="18"/>
      <c r="F80" s="11"/>
      <c r="G80" s="19"/>
      <c r="H80" s="19"/>
      <c r="I80" s="19"/>
      <c r="J80" s="29"/>
      <c r="K80" s="30" t="str">
        <f t="shared" si="3"/>
        <v/>
      </c>
      <c r="L80" s="23">
        <f t="shared" si="2"/>
        <v>5</v>
      </c>
    </row>
    <row r="81" customHeight="1" spans="1:12">
      <c r="A81" s="11"/>
      <c r="B81" s="17"/>
      <c r="C81" s="17"/>
      <c r="D81" s="18"/>
      <c r="E81" s="18"/>
      <c r="F81" s="11"/>
      <c r="G81" s="19"/>
      <c r="H81" s="19"/>
      <c r="I81" s="19"/>
      <c r="J81" s="29"/>
      <c r="K81" s="30" t="str">
        <f t="shared" si="3"/>
        <v/>
      </c>
      <c r="L81" s="23">
        <f t="shared" si="2"/>
        <v>5</v>
      </c>
    </row>
    <row r="82" customHeight="1" spans="1:12">
      <c r="A82" s="11"/>
      <c r="B82" s="17"/>
      <c r="C82" s="17"/>
      <c r="D82" s="18"/>
      <c r="E82" s="18"/>
      <c r="F82" s="11"/>
      <c r="G82" s="19"/>
      <c r="H82" s="19"/>
      <c r="I82" s="19"/>
      <c r="J82" s="29"/>
      <c r="K82" s="30" t="str">
        <f t="shared" si="3"/>
        <v/>
      </c>
      <c r="L82" s="23">
        <f t="shared" si="2"/>
        <v>5</v>
      </c>
    </row>
    <row r="83" customHeight="1" spans="1:12">
      <c r="A83" s="11"/>
      <c r="B83" s="17"/>
      <c r="C83" s="17"/>
      <c r="D83" s="18"/>
      <c r="E83" s="18"/>
      <c r="F83" s="11"/>
      <c r="G83" s="19"/>
      <c r="H83" s="19"/>
      <c r="I83" s="19"/>
      <c r="J83" s="29"/>
      <c r="K83" s="30" t="str">
        <f t="shared" si="3"/>
        <v/>
      </c>
      <c r="L83" s="23">
        <f t="shared" si="2"/>
        <v>5</v>
      </c>
    </row>
    <row r="84" customHeight="1" spans="1:12">
      <c r="A84" s="11"/>
      <c r="B84" s="17"/>
      <c r="C84" s="17"/>
      <c r="D84" s="18"/>
      <c r="E84" s="18"/>
      <c r="F84" s="11"/>
      <c r="G84" s="19"/>
      <c r="H84" s="19"/>
      <c r="I84" s="19"/>
      <c r="J84" s="29"/>
      <c r="K84" s="30" t="str">
        <f t="shared" si="3"/>
        <v/>
      </c>
      <c r="L84" s="23">
        <f t="shared" si="2"/>
        <v>5</v>
      </c>
    </row>
    <row r="85" customHeight="1" spans="1:12">
      <c r="A85" s="11"/>
      <c r="B85" s="17"/>
      <c r="C85" s="17"/>
      <c r="D85" s="18"/>
      <c r="E85" s="18"/>
      <c r="F85" s="11"/>
      <c r="G85" s="19"/>
      <c r="H85" s="19"/>
      <c r="I85" s="19"/>
      <c r="J85" s="29"/>
      <c r="K85" s="30" t="str">
        <f t="shared" si="3"/>
        <v/>
      </c>
      <c r="L85" s="23">
        <f t="shared" si="2"/>
        <v>5</v>
      </c>
    </row>
    <row r="86" customHeight="1" spans="1:12">
      <c r="A86" s="11"/>
      <c r="B86" s="17"/>
      <c r="C86" s="17"/>
      <c r="D86" s="18"/>
      <c r="E86" s="18"/>
      <c r="F86" s="11"/>
      <c r="G86" s="19"/>
      <c r="H86" s="19"/>
      <c r="I86" s="19"/>
      <c r="J86" s="29"/>
      <c r="K86" s="30" t="str">
        <f t="shared" si="3"/>
        <v/>
      </c>
      <c r="L86" s="23">
        <f t="shared" si="2"/>
        <v>5</v>
      </c>
    </row>
    <row r="87" customHeight="1" spans="1:12">
      <c r="A87" s="11"/>
      <c r="B87" s="17"/>
      <c r="C87" s="17"/>
      <c r="D87" s="18"/>
      <c r="E87" s="18"/>
      <c r="F87" s="11"/>
      <c r="G87" s="19"/>
      <c r="H87" s="19"/>
      <c r="I87" s="19"/>
      <c r="J87" s="29"/>
      <c r="K87" s="30" t="str">
        <f t="shared" si="3"/>
        <v/>
      </c>
      <c r="L87" s="23">
        <f t="shared" si="2"/>
        <v>5</v>
      </c>
    </row>
    <row r="88" customHeight="1" spans="1:12">
      <c r="A88" s="11"/>
      <c r="B88" s="17"/>
      <c r="C88" s="17"/>
      <c r="D88" s="18"/>
      <c r="E88" s="18"/>
      <c r="F88" s="11"/>
      <c r="G88" s="19"/>
      <c r="H88" s="19"/>
      <c r="I88" s="19"/>
      <c r="J88" s="29"/>
      <c r="K88" s="30" t="str">
        <f t="shared" si="3"/>
        <v/>
      </c>
      <c r="L88" s="23">
        <f t="shared" ref="L88:L151" si="4">COUNTBLANK(B88)+COUNTBLANK(C88)+COUNTBLANK(D88)+COUNTBLANK(E88)+COUNTBLANK(F88)</f>
        <v>5</v>
      </c>
    </row>
    <row r="89" customHeight="1" spans="1:12">
      <c r="A89" s="11"/>
      <c r="B89" s="17"/>
      <c r="C89" s="17"/>
      <c r="D89" s="18"/>
      <c r="E89" s="18"/>
      <c r="F89" s="11"/>
      <c r="G89" s="19"/>
      <c r="H89" s="19"/>
      <c r="I89" s="19"/>
      <c r="J89" s="29"/>
      <c r="K89" s="30" t="str">
        <f t="shared" si="3"/>
        <v/>
      </c>
      <c r="L89" s="23">
        <f t="shared" si="4"/>
        <v>5</v>
      </c>
    </row>
    <row r="90" customHeight="1" spans="1:12">
      <c r="A90" s="11"/>
      <c r="B90" s="17"/>
      <c r="C90" s="17"/>
      <c r="D90" s="18"/>
      <c r="E90" s="18"/>
      <c r="F90" s="11"/>
      <c r="G90" s="19"/>
      <c r="H90" s="19"/>
      <c r="I90" s="19"/>
      <c r="J90" s="29"/>
      <c r="K90" s="30" t="str">
        <f t="shared" si="3"/>
        <v/>
      </c>
      <c r="L90" s="23">
        <f t="shared" si="4"/>
        <v>5</v>
      </c>
    </row>
    <row r="91" customHeight="1" spans="1:12">
      <c r="A91" s="11"/>
      <c r="B91" s="17"/>
      <c r="C91" s="17"/>
      <c r="D91" s="18"/>
      <c r="E91" s="18"/>
      <c r="F91" s="11"/>
      <c r="G91" s="19"/>
      <c r="H91" s="19"/>
      <c r="I91" s="19"/>
      <c r="J91" s="29"/>
      <c r="K91" s="30" t="str">
        <f t="shared" si="3"/>
        <v/>
      </c>
      <c r="L91" s="23">
        <f t="shared" si="4"/>
        <v>5</v>
      </c>
    </row>
    <row r="92" customHeight="1" spans="1:12">
      <c r="A92" s="11"/>
      <c r="B92" s="17"/>
      <c r="C92" s="17"/>
      <c r="D92" s="18"/>
      <c r="E92" s="18"/>
      <c r="F92" s="11"/>
      <c r="G92" s="19"/>
      <c r="H92" s="19"/>
      <c r="I92" s="19"/>
      <c r="J92" s="29"/>
      <c r="K92" s="30" t="str">
        <f t="shared" si="3"/>
        <v/>
      </c>
      <c r="L92" s="23">
        <f t="shared" si="4"/>
        <v>5</v>
      </c>
    </row>
    <row r="93" customHeight="1" spans="1:12">
      <c r="A93" s="11"/>
      <c r="B93" s="17"/>
      <c r="C93" s="17"/>
      <c r="D93" s="18"/>
      <c r="E93" s="18"/>
      <c r="F93" s="11"/>
      <c r="G93" s="19"/>
      <c r="H93" s="19"/>
      <c r="I93" s="19"/>
      <c r="J93" s="29"/>
      <c r="K93" s="30" t="str">
        <f t="shared" si="3"/>
        <v/>
      </c>
      <c r="L93" s="23">
        <f t="shared" si="4"/>
        <v>5</v>
      </c>
    </row>
    <row r="94" customHeight="1" spans="1:12">
      <c r="A94" s="11"/>
      <c r="B94" s="17"/>
      <c r="C94" s="17"/>
      <c r="D94" s="18"/>
      <c r="E94" s="18"/>
      <c r="F94" s="11"/>
      <c r="G94" s="19"/>
      <c r="H94" s="19"/>
      <c r="I94" s="19"/>
      <c r="J94" s="29"/>
      <c r="K94" s="30" t="str">
        <f t="shared" si="3"/>
        <v/>
      </c>
      <c r="L94" s="23">
        <f t="shared" si="4"/>
        <v>5</v>
      </c>
    </row>
    <row r="95" customHeight="1" spans="1:12">
      <c r="A95" s="11"/>
      <c r="B95" s="17"/>
      <c r="C95" s="17"/>
      <c r="D95" s="18"/>
      <c r="E95" s="18"/>
      <c r="F95" s="11"/>
      <c r="G95" s="19"/>
      <c r="H95" s="19"/>
      <c r="I95" s="19"/>
      <c r="J95" s="29"/>
      <c r="K95" s="30" t="str">
        <f t="shared" si="3"/>
        <v/>
      </c>
      <c r="L95" s="23">
        <f t="shared" si="4"/>
        <v>5</v>
      </c>
    </row>
    <row r="96" customHeight="1" spans="1:12">
      <c r="A96" s="11"/>
      <c r="B96" s="17"/>
      <c r="C96" s="17"/>
      <c r="D96" s="18"/>
      <c r="E96" s="18"/>
      <c r="F96" s="11"/>
      <c r="G96" s="19"/>
      <c r="H96" s="19"/>
      <c r="I96" s="19"/>
      <c r="J96" s="29"/>
      <c r="K96" s="30" t="str">
        <f t="shared" si="3"/>
        <v/>
      </c>
      <c r="L96" s="23">
        <f t="shared" si="4"/>
        <v>5</v>
      </c>
    </row>
    <row r="97" customHeight="1" spans="1:12">
      <c r="A97" s="11"/>
      <c r="B97" s="17"/>
      <c r="C97" s="17"/>
      <c r="D97" s="18"/>
      <c r="E97" s="18"/>
      <c r="F97" s="11"/>
      <c r="G97" s="19"/>
      <c r="H97" s="19"/>
      <c r="I97" s="19"/>
      <c r="J97" s="29"/>
      <c r="K97" s="30" t="str">
        <f t="shared" si="3"/>
        <v/>
      </c>
      <c r="L97" s="23">
        <f t="shared" si="4"/>
        <v>5</v>
      </c>
    </row>
    <row r="98" customHeight="1" spans="1:12">
      <c r="A98" s="11"/>
      <c r="B98" s="17"/>
      <c r="C98" s="17"/>
      <c r="D98" s="18"/>
      <c r="E98" s="18"/>
      <c r="F98" s="11"/>
      <c r="G98" s="19"/>
      <c r="H98" s="19"/>
      <c r="I98" s="19"/>
      <c r="J98" s="29"/>
      <c r="K98" s="30" t="str">
        <f t="shared" si="3"/>
        <v/>
      </c>
      <c r="L98" s="23">
        <f t="shared" si="4"/>
        <v>5</v>
      </c>
    </row>
    <row r="99" customHeight="1" spans="1:12">
      <c r="A99" s="11"/>
      <c r="B99" s="17"/>
      <c r="C99" s="17"/>
      <c r="D99" s="18"/>
      <c r="E99" s="18"/>
      <c r="F99" s="11"/>
      <c r="G99" s="19"/>
      <c r="H99" s="19"/>
      <c r="I99" s="19"/>
      <c r="J99" s="29"/>
      <c r="K99" s="30" t="str">
        <f t="shared" si="3"/>
        <v/>
      </c>
      <c r="L99" s="23">
        <f t="shared" si="4"/>
        <v>5</v>
      </c>
    </row>
    <row r="100" customHeight="1" spans="1:12">
      <c r="A100" s="11"/>
      <c r="B100" s="17"/>
      <c r="C100" s="17"/>
      <c r="D100" s="18"/>
      <c r="E100" s="18"/>
      <c r="F100" s="11"/>
      <c r="G100" s="19"/>
      <c r="H100" s="19"/>
      <c r="I100" s="19"/>
      <c r="J100" s="29"/>
      <c r="K100" s="30" t="str">
        <f t="shared" si="3"/>
        <v/>
      </c>
      <c r="L100" s="23">
        <f t="shared" si="4"/>
        <v>5</v>
      </c>
    </row>
    <row r="101" customHeight="1" spans="1:12">
      <c r="A101" s="11"/>
      <c r="B101" s="17"/>
      <c r="C101" s="17"/>
      <c r="D101" s="18"/>
      <c r="E101" s="18"/>
      <c r="F101" s="11"/>
      <c r="G101" s="19"/>
      <c r="H101" s="19"/>
      <c r="I101" s="19"/>
      <c r="J101" s="29"/>
      <c r="K101" s="30" t="str">
        <f t="shared" si="3"/>
        <v/>
      </c>
      <c r="L101" s="23">
        <f t="shared" si="4"/>
        <v>5</v>
      </c>
    </row>
    <row r="102" customHeight="1" spans="1:12">
      <c r="A102" s="11"/>
      <c r="B102" s="17"/>
      <c r="C102" s="17"/>
      <c r="D102" s="18"/>
      <c r="E102" s="18"/>
      <c r="F102" s="11"/>
      <c r="G102" s="19"/>
      <c r="H102" s="19"/>
      <c r="I102" s="19"/>
      <c r="J102" s="29"/>
      <c r="K102" s="30" t="str">
        <f t="shared" si="3"/>
        <v/>
      </c>
      <c r="L102" s="23">
        <f t="shared" si="4"/>
        <v>5</v>
      </c>
    </row>
    <row r="103" customHeight="1" spans="1:12">
      <c r="A103" s="11"/>
      <c r="B103" s="17"/>
      <c r="C103" s="17"/>
      <c r="D103" s="18"/>
      <c r="E103" s="18"/>
      <c r="F103" s="11"/>
      <c r="G103" s="19"/>
      <c r="H103" s="19"/>
      <c r="I103" s="19"/>
      <c r="J103" s="29"/>
      <c r="K103" s="30" t="str">
        <f t="shared" si="3"/>
        <v/>
      </c>
      <c r="L103" s="23">
        <f t="shared" si="4"/>
        <v>5</v>
      </c>
    </row>
    <row r="104" customHeight="1" spans="1:12">
      <c r="A104" s="11"/>
      <c r="B104" s="17"/>
      <c r="C104" s="17"/>
      <c r="D104" s="18"/>
      <c r="E104" s="18"/>
      <c r="F104" s="11"/>
      <c r="G104" s="19"/>
      <c r="H104" s="19"/>
      <c r="I104" s="19"/>
      <c r="J104" s="29"/>
      <c r="K104" s="30" t="str">
        <f t="shared" si="3"/>
        <v/>
      </c>
      <c r="L104" s="23">
        <f t="shared" si="4"/>
        <v>5</v>
      </c>
    </row>
    <row r="105" customHeight="1" spans="1:12">
      <c r="A105" s="11"/>
      <c r="B105" s="17"/>
      <c r="C105" s="17"/>
      <c r="D105" s="18"/>
      <c r="E105" s="18"/>
      <c r="F105" s="11"/>
      <c r="G105" s="19"/>
      <c r="H105" s="19"/>
      <c r="I105" s="19"/>
      <c r="J105" s="29"/>
      <c r="K105" s="30" t="str">
        <f t="shared" si="3"/>
        <v/>
      </c>
      <c r="L105" s="23">
        <f t="shared" si="4"/>
        <v>5</v>
      </c>
    </row>
    <row r="106" customHeight="1" spans="1:12">
      <c r="A106" s="11"/>
      <c r="B106" s="17"/>
      <c r="C106" s="17"/>
      <c r="D106" s="18"/>
      <c r="E106" s="18"/>
      <c r="F106" s="11"/>
      <c r="G106" s="19"/>
      <c r="H106" s="19"/>
      <c r="I106" s="19"/>
      <c r="J106" s="29"/>
      <c r="K106" s="30" t="str">
        <f t="shared" si="3"/>
        <v/>
      </c>
      <c r="L106" s="23">
        <f t="shared" si="4"/>
        <v>5</v>
      </c>
    </row>
    <row r="107" customHeight="1" spans="1:12">
      <c r="A107" s="11"/>
      <c r="B107" s="17"/>
      <c r="C107" s="17"/>
      <c r="D107" s="18"/>
      <c r="E107" s="18"/>
      <c r="F107" s="11"/>
      <c r="G107" s="19"/>
      <c r="H107" s="19"/>
      <c r="I107" s="19"/>
      <c r="J107" s="29"/>
      <c r="K107" s="30" t="str">
        <f t="shared" si="3"/>
        <v/>
      </c>
      <c r="L107" s="23">
        <f t="shared" si="4"/>
        <v>5</v>
      </c>
    </row>
    <row r="108" customHeight="1" spans="1:12">
      <c r="A108" s="11"/>
      <c r="B108" s="17"/>
      <c r="C108" s="17"/>
      <c r="D108" s="18"/>
      <c r="E108" s="18"/>
      <c r="F108" s="11"/>
      <c r="G108" s="19"/>
      <c r="H108" s="19"/>
      <c r="I108" s="19"/>
      <c r="J108" s="29"/>
      <c r="K108" s="30" t="str">
        <f t="shared" si="3"/>
        <v/>
      </c>
      <c r="L108" s="23">
        <f t="shared" si="4"/>
        <v>5</v>
      </c>
    </row>
    <row r="109" customHeight="1" spans="1:12">
      <c r="A109" s="11"/>
      <c r="B109" s="17"/>
      <c r="C109" s="17"/>
      <c r="D109" s="18"/>
      <c r="E109" s="18"/>
      <c r="F109" s="11"/>
      <c r="G109" s="19"/>
      <c r="H109" s="19"/>
      <c r="I109" s="19"/>
      <c r="J109" s="29"/>
      <c r="K109" s="30" t="str">
        <f t="shared" si="3"/>
        <v/>
      </c>
      <c r="L109" s="23">
        <f t="shared" si="4"/>
        <v>5</v>
      </c>
    </row>
    <row r="110" customHeight="1" spans="1:12">
      <c r="A110" s="11"/>
      <c r="B110" s="17"/>
      <c r="C110" s="17"/>
      <c r="D110" s="18"/>
      <c r="E110" s="18"/>
      <c r="F110" s="11"/>
      <c r="G110" s="19"/>
      <c r="H110" s="19"/>
      <c r="I110" s="19"/>
      <c r="J110" s="29"/>
      <c r="K110" s="30" t="str">
        <f t="shared" si="3"/>
        <v/>
      </c>
      <c r="L110" s="23">
        <f t="shared" si="4"/>
        <v>5</v>
      </c>
    </row>
    <row r="111" customHeight="1" spans="1:12">
      <c r="A111" s="11"/>
      <c r="B111" s="17"/>
      <c r="C111" s="17"/>
      <c r="D111" s="18"/>
      <c r="E111" s="18"/>
      <c r="F111" s="11"/>
      <c r="G111" s="19"/>
      <c r="H111" s="19"/>
      <c r="I111" s="19"/>
      <c r="J111" s="29"/>
      <c r="K111" s="30" t="str">
        <f t="shared" si="3"/>
        <v/>
      </c>
      <c r="L111" s="23">
        <f t="shared" si="4"/>
        <v>5</v>
      </c>
    </row>
    <row r="112" customHeight="1" spans="1:12">
      <c r="A112" s="11"/>
      <c r="B112" s="17"/>
      <c r="C112" s="17"/>
      <c r="D112" s="18"/>
      <c r="E112" s="18"/>
      <c r="F112" s="11"/>
      <c r="G112" s="19"/>
      <c r="H112" s="19"/>
      <c r="I112" s="19"/>
      <c r="J112" s="29"/>
      <c r="K112" s="30" t="str">
        <f t="shared" si="3"/>
        <v/>
      </c>
      <c r="L112" s="23">
        <f t="shared" si="4"/>
        <v>5</v>
      </c>
    </row>
    <row r="113" customHeight="1" spans="1:12">
      <c r="A113" s="11"/>
      <c r="B113" s="17"/>
      <c r="C113" s="17"/>
      <c r="D113" s="18"/>
      <c r="E113" s="18"/>
      <c r="F113" s="11"/>
      <c r="G113" s="19"/>
      <c r="H113" s="19"/>
      <c r="I113" s="19"/>
      <c r="J113" s="29"/>
      <c r="K113" s="30" t="str">
        <f t="shared" si="3"/>
        <v/>
      </c>
      <c r="L113" s="23">
        <f t="shared" si="4"/>
        <v>5</v>
      </c>
    </row>
    <row r="114" customHeight="1" spans="1:12">
      <c r="A114" s="11"/>
      <c r="B114" s="17"/>
      <c r="C114" s="17"/>
      <c r="D114" s="18"/>
      <c r="E114" s="18"/>
      <c r="F114" s="11"/>
      <c r="G114" s="19"/>
      <c r="H114" s="19"/>
      <c r="I114" s="19"/>
      <c r="J114" s="29"/>
      <c r="K114" s="30" t="str">
        <f t="shared" si="3"/>
        <v/>
      </c>
      <c r="L114" s="23">
        <f t="shared" si="4"/>
        <v>5</v>
      </c>
    </row>
    <row r="115" customHeight="1" spans="1:12">
      <c r="A115" s="11"/>
      <c r="B115" s="17"/>
      <c r="C115" s="17"/>
      <c r="D115" s="18"/>
      <c r="E115" s="18"/>
      <c r="F115" s="11"/>
      <c r="G115" s="19"/>
      <c r="H115" s="19"/>
      <c r="I115" s="19"/>
      <c r="J115" s="29"/>
      <c r="K115" s="30" t="str">
        <f t="shared" si="3"/>
        <v/>
      </c>
      <c r="L115" s="23">
        <f t="shared" si="4"/>
        <v>5</v>
      </c>
    </row>
    <row r="116" customHeight="1" spans="1:12">
      <c r="A116" s="11"/>
      <c r="B116" s="17"/>
      <c r="C116" s="17"/>
      <c r="D116" s="18"/>
      <c r="E116" s="18"/>
      <c r="F116" s="11"/>
      <c r="G116" s="19"/>
      <c r="H116" s="19"/>
      <c r="I116" s="19"/>
      <c r="J116" s="29"/>
      <c r="K116" s="30" t="str">
        <f t="shared" si="3"/>
        <v/>
      </c>
      <c r="L116" s="23">
        <f t="shared" si="4"/>
        <v>5</v>
      </c>
    </row>
    <row r="117" customHeight="1" spans="1:12">
      <c r="A117" s="11"/>
      <c r="B117" s="17"/>
      <c r="C117" s="17"/>
      <c r="D117" s="18"/>
      <c r="E117" s="18"/>
      <c r="F117" s="11"/>
      <c r="G117" s="19"/>
      <c r="H117" s="19"/>
      <c r="I117" s="19"/>
      <c r="J117" s="29"/>
      <c r="K117" s="30" t="str">
        <f t="shared" si="3"/>
        <v/>
      </c>
      <c r="L117" s="23">
        <f t="shared" si="4"/>
        <v>5</v>
      </c>
    </row>
    <row r="118" customHeight="1" spans="1:12">
      <c r="A118" s="11"/>
      <c r="B118" s="17"/>
      <c r="C118" s="17"/>
      <c r="D118" s="18"/>
      <c r="E118" s="18"/>
      <c r="F118" s="11"/>
      <c r="G118" s="19"/>
      <c r="H118" s="19"/>
      <c r="I118" s="19"/>
      <c r="J118" s="29"/>
      <c r="K118" s="30" t="str">
        <f t="shared" si="3"/>
        <v/>
      </c>
      <c r="L118" s="23">
        <f t="shared" si="4"/>
        <v>5</v>
      </c>
    </row>
    <row r="119" customHeight="1" spans="1:12">
      <c r="A119" s="11"/>
      <c r="B119" s="17"/>
      <c r="C119" s="17"/>
      <c r="D119" s="18"/>
      <c r="E119" s="18"/>
      <c r="F119" s="11"/>
      <c r="G119" s="19"/>
      <c r="H119" s="19"/>
      <c r="I119" s="19"/>
      <c r="J119" s="29"/>
      <c r="K119" s="30" t="str">
        <f t="shared" si="3"/>
        <v/>
      </c>
      <c r="L119" s="23">
        <f t="shared" si="4"/>
        <v>5</v>
      </c>
    </row>
    <row r="120" customHeight="1" spans="1:12">
      <c r="A120" s="11"/>
      <c r="B120" s="17"/>
      <c r="C120" s="17"/>
      <c r="D120" s="18"/>
      <c r="E120" s="18"/>
      <c r="F120" s="11"/>
      <c r="G120" s="19"/>
      <c r="H120" s="19"/>
      <c r="I120" s="19"/>
      <c r="J120" s="29"/>
      <c r="K120" s="30" t="str">
        <f t="shared" si="3"/>
        <v/>
      </c>
      <c r="L120" s="23">
        <f t="shared" si="4"/>
        <v>5</v>
      </c>
    </row>
    <row r="121" customHeight="1" spans="1:12">
      <c r="A121" s="11"/>
      <c r="B121" s="17"/>
      <c r="C121" s="17"/>
      <c r="D121" s="18"/>
      <c r="E121" s="18"/>
      <c r="F121" s="11"/>
      <c r="G121" s="19"/>
      <c r="H121" s="19"/>
      <c r="I121" s="19"/>
      <c r="J121" s="29"/>
      <c r="K121" s="30" t="str">
        <f t="shared" si="3"/>
        <v/>
      </c>
      <c r="L121" s="23">
        <f t="shared" si="4"/>
        <v>5</v>
      </c>
    </row>
    <row r="122" customHeight="1" spans="1:12">
      <c r="A122" s="11"/>
      <c r="B122" s="17"/>
      <c r="C122" s="17"/>
      <c r="D122" s="18"/>
      <c r="E122" s="18"/>
      <c r="F122" s="11"/>
      <c r="G122" s="19"/>
      <c r="H122" s="19"/>
      <c r="I122" s="19"/>
      <c r="J122" s="29"/>
      <c r="K122" s="30" t="str">
        <f t="shared" si="3"/>
        <v/>
      </c>
      <c r="L122" s="23">
        <f t="shared" si="4"/>
        <v>5</v>
      </c>
    </row>
    <row r="123" customHeight="1" spans="1:12">
      <c r="A123" s="11"/>
      <c r="B123" s="17"/>
      <c r="C123" s="17"/>
      <c r="D123" s="18"/>
      <c r="E123" s="18"/>
      <c r="F123" s="11"/>
      <c r="G123" s="19"/>
      <c r="H123" s="19"/>
      <c r="I123" s="19"/>
      <c r="J123" s="29"/>
      <c r="K123" s="30" t="str">
        <f t="shared" si="3"/>
        <v/>
      </c>
      <c r="L123" s="23">
        <f t="shared" si="4"/>
        <v>5</v>
      </c>
    </row>
    <row r="124" customHeight="1" spans="1:12">
      <c r="A124" s="11"/>
      <c r="B124" s="17"/>
      <c r="C124" s="17"/>
      <c r="D124" s="18"/>
      <c r="E124" s="18"/>
      <c r="F124" s="11"/>
      <c r="G124" s="19"/>
      <c r="H124" s="19"/>
      <c r="I124" s="19"/>
      <c r="J124" s="29"/>
      <c r="K124" s="30" t="str">
        <f t="shared" si="3"/>
        <v/>
      </c>
      <c r="L124" s="23">
        <f t="shared" si="4"/>
        <v>5</v>
      </c>
    </row>
    <row r="125" customHeight="1" spans="1:12">
      <c r="A125" s="11"/>
      <c r="B125" s="17"/>
      <c r="C125" s="17"/>
      <c r="D125" s="18"/>
      <c r="E125" s="18"/>
      <c r="F125" s="11"/>
      <c r="G125" s="19"/>
      <c r="H125" s="19"/>
      <c r="I125" s="19"/>
      <c r="J125" s="29"/>
      <c r="K125" s="30" t="str">
        <f t="shared" si="3"/>
        <v/>
      </c>
      <c r="L125" s="23">
        <f t="shared" si="4"/>
        <v>5</v>
      </c>
    </row>
    <row r="126" customHeight="1" spans="1:12">
      <c r="A126" s="11"/>
      <c r="B126" s="17"/>
      <c r="C126" s="17"/>
      <c r="D126" s="18"/>
      <c r="E126" s="18"/>
      <c r="F126" s="11"/>
      <c r="G126" s="19"/>
      <c r="H126" s="19"/>
      <c r="I126" s="19"/>
      <c r="J126" s="29"/>
      <c r="K126" s="30" t="str">
        <f t="shared" si="3"/>
        <v/>
      </c>
      <c r="L126" s="23">
        <f t="shared" si="4"/>
        <v>5</v>
      </c>
    </row>
    <row r="127" customHeight="1" spans="1:12">
      <c r="A127" s="11"/>
      <c r="B127" s="17"/>
      <c r="C127" s="17"/>
      <c r="D127" s="18"/>
      <c r="E127" s="18"/>
      <c r="F127" s="11"/>
      <c r="G127" s="19"/>
      <c r="H127" s="19"/>
      <c r="I127" s="19"/>
      <c r="J127" s="29"/>
      <c r="K127" s="30" t="str">
        <f t="shared" si="3"/>
        <v/>
      </c>
      <c r="L127" s="23">
        <f t="shared" si="4"/>
        <v>5</v>
      </c>
    </row>
    <row r="128" customHeight="1" spans="11:12">
      <c r="K128" s="2" t="str">
        <f t="shared" si="3"/>
        <v/>
      </c>
      <c r="L128" s="23">
        <f t="shared" si="4"/>
        <v>5</v>
      </c>
    </row>
    <row r="129" customHeight="1" spans="11:12">
      <c r="K129" s="2" t="str">
        <f t="shared" si="3"/>
        <v/>
      </c>
      <c r="L129" s="23">
        <f t="shared" si="4"/>
        <v>5</v>
      </c>
    </row>
    <row r="130" customHeight="1" spans="11:12">
      <c r="K130" s="2" t="str">
        <f t="shared" si="3"/>
        <v/>
      </c>
      <c r="L130" s="23">
        <f t="shared" si="4"/>
        <v>5</v>
      </c>
    </row>
    <row r="131" customHeight="1" spans="11:12">
      <c r="K131" s="2" t="str">
        <f t="shared" si="3"/>
        <v/>
      </c>
      <c r="L131" s="23">
        <f t="shared" si="4"/>
        <v>5</v>
      </c>
    </row>
    <row r="132" customHeight="1" spans="11:12">
      <c r="K132" s="2" t="str">
        <f t="shared" si="3"/>
        <v/>
      </c>
      <c r="L132" s="23">
        <f t="shared" si="4"/>
        <v>5</v>
      </c>
    </row>
    <row r="133" customHeight="1" spans="11:12">
      <c r="K133" s="2" t="str">
        <f t="shared" si="3"/>
        <v/>
      </c>
      <c r="L133" s="23">
        <f t="shared" si="4"/>
        <v>5</v>
      </c>
    </row>
    <row r="134" customHeight="1" spans="11:12">
      <c r="K134" s="2" t="str">
        <f t="shared" si="3"/>
        <v/>
      </c>
      <c r="L134" s="23">
        <f t="shared" si="4"/>
        <v>5</v>
      </c>
    </row>
    <row r="135" customHeight="1" spans="11:12">
      <c r="K135" s="2" t="str">
        <f t="shared" si="3"/>
        <v/>
      </c>
      <c r="L135" s="23">
        <f t="shared" si="4"/>
        <v>5</v>
      </c>
    </row>
    <row r="136" customHeight="1" spans="11:12">
      <c r="K136" s="2" t="str">
        <f t="shared" si="3"/>
        <v/>
      </c>
      <c r="L136" s="23">
        <f t="shared" si="4"/>
        <v>5</v>
      </c>
    </row>
    <row r="137" customHeight="1" spans="11:12">
      <c r="K137" s="2" t="str">
        <f t="shared" si="3"/>
        <v/>
      </c>
      <c r="L137" s="23">
        <f t="shared" si="4"/>
        <v>5</v>
      </c>
    </row>
    <row r="138" customHeight="1" spans="11:12">
      <c r="K138" s="2" t="str">
        <f t="shared" si="3"/>
        <v/>
      </c>
      <c r="L138" s="23">
        <f t="shared" si="4"/>
        <v>5</v>
      </c>
    </row>
    <row r="139" customHeight="1" spans="11:12">
      <c r="K139" s="2" t="str">
        <f t="shared" ref="K139:K202" si="5">_xlfn.IFS(L139=0,"",L139=1,"此行有一个（类别、凭证编号、年份、月份、完成投资额）为空项，请核实补填",L139=2,"此行有两个（类别、凭证编号、年份、月份、完成投资额）为空项，请核实补填",L139=3,"此行有三个（类别、凭证编号、年份、月份、完成投资额）为空项，请核实补填",L139=4,"此行有四个（类别、凭证编号、年份、月份、完成投资额）为空项，请核实补填",L139=5,"")</f>
        <v/>
      </c>
      <c r="L139" s="23">
        <f t="shared" si="4"/>
        <v>5</v>
      </c>
    </row>
    <row r="140" customHeight="1" spans="11:12">
      <c r="K140" s="2" t="str">
        <f t="shared" si="5"/>
        <v/>
      </c>
      <c r="L140" s="23">
        <f t="shared" si="4"/>
        <v>5</v>
      </c>
    </row>
    <row r="141" customHeight="1" spans="11:12">
      <c r="K141" s="2" t="str">
        <f t="shared" si="5"/>
        <v/>
      </c>
      <c r="L141" s="23">
        <f t="shared" si="4"/>
        <v>5</v>
      </c>
    </row>
    <row r="142" customHeight="1" spans="11:12">
      <c r="K142" s="2" t="str">
        <f t="shared" si="5"/>
        <v/>
      </c>
      <c r="L142" s="23">
        <f t="shared" si="4"/>
        <v>5</v>
      </c>
    </row>
    <row r="143" customHeight="1" spans="11:12">
      <c r="K143" s="2" t="str">
        <f t="shared" si="5"/>
        <v/>
      </c>
      <c r="L143" s="23">
        <f t="shared" si="4"/>
        <v>5</v>
      </c>
    </row>
    <row r="144" customHeight="1" spans="11:12">
      <c r="K144" s="2" t="str">
        <f t="shared" si="5"/>
        <v/>
      </c>
      <c r="L144" s="23">
        <f t="shared" si="4"/>
        <v>5</v>
      </c>
    </row>
    <row r="145" customHeight="1" spans="11:12">
      <c r="K145" s="2" t="str">
        <f t="shared" si="5"/>
        <v/>
      </c>
      <c r="L145" s="23">
        <f t="shared" si="4"/>
        <v>5</v>
      </c>
    </row>
    <row r="146" customHeight="1" spans="11:12">
      <c r="K146" s="2" t="str">
        <f t="shared" si="5"/>
        <v/>
      </c>
      <c r="L146" s="23">
        <f t="shared" si="4"/>
        <v>5</v>
      </c>
    </row>
    <row r="147" customHeight="1" spans="11:12">
      <c r="K147" s="2" t="str">
        <f t="shared" si="5"/>
        <v/>
      </c>
      <c r="L147" s="23">
        <f t="shared" si="4"/>
        <v>5</v>
      </c>
    </row>
    <row r="148" customHeight="1" spans="11:12">
      <c r="K148" s="2" t="str">
        <f t="shared" si="5"/>
        <v/>
      </c>
      <c r="L148" s="23">
        <f t="shared" si="4"/>
        <v>5</v>
      </c>
    </row>
    <row r="149" customHeight="1" spans="11:12">
      <c r="K149" s="2" t="str">
        <f t="shared" si="5"/>
        <v/>
      </c>
      <c r="L149" s="23">
        <f t="shared" si="4"/>
        <v>5</v>
      </c>
    </row>
    <row r="150" customHeight="1" spans="11:12">
      <c r="K150" s="2" t="str">
        <f t="shared" si="5"/>
        <v/>
      </c>
      <c r="L150" s="23">
        <f t="shared" si="4"/>
        <v>5</v>
      </c>
    </row>
    <row r="151" customHeight="1" spans="11:12">
      <c r="K151" s="2" t="str">
        <f t="shared" si="5"/>
        <v/>
      </c>
      <c r="L151" s="23">
        <f t="shared" si="4"/>
        <v>5</v>
      </c>
    </row>
    <row r="152" customHeight="1" spans="11:12">
      <c r="K152" s="2" t="str">
        <f t="shared" si="5"/>
        <v/>
      </c>
      <c r="L152" s="23">
        <f t="shared" ref="L152:L215" si="6">COUNTBLANK(B152)+COUNTBLANK(C152)+COUNTBLANK(D152)+COUNTBLANK(E152)+COUNTBLANK(F152)</f>
        <v>5</v>
      </c>
    </row>
    <row r="153" customHeight="1" spans="11:12">
      <c r="K153" s="2" t="str">
        <f t="shared" si="5"/>
        <v/>
      </c>
      <c r="L153" s="23">
        <f t="shared" si="6"/>
        <v>5</v>
      </c>
    </row>
    <row r="154" customHeight="1" spans="11:12">
      <c r="K154" s="2" t="str">
        <f t="shared" si="5"/>
        <v/>
      </c>
      <c r="L154" s="23">
        <f t="shared" si="6"/>
        <v>5</v>
      </c>
    </row>
    <row r="155" customHeight="1" spans="11:12">
      <c r="K155" s="2" t="str">
        <f t="shared" si="5"/>
        <v/>
      </c>
      <c r="L155" s="23">
        <f t="shared" si="6"/>
        <v>5</v>
      </c>
    </row>
    <row r="156" customHeight="1" spans="11:12">
      <c r="K156" s="2" t="str">
        <f t="shared" si="5"/>
        <v/>
      </c>
      <c r="L156" s="23">
        <f t="shared" si="6"/>
        <v>5</v>
      </c>
    </row>
    <row r="157" customHeight="1" spans="11:12">
      <c r="K157" s="2" t="str">
        <f t="shared" si="5"/>
        <v/>
      </c>
      <c r="L157" s="23">
        <f t="shared" si="6"/>
        <v>5</v>
      </c>
    </row>
    <row r="158" customHeight="1" spans="11:12">
      <c r="K158" s="2" t="str">
        <f t="shared" si="5"/>
        <v/>
      </c>
      <c r="L158" s="23">
        <f t="shared" si="6"/>
        <v>5</v>
      </c>
    </row>
    <row r="159" customHeight="1" spans="11:12">
      <c r="K159" s="2" t="str">
        <f t="shared" si="5"/>
        <v/>
      </c>
      <c r="L159" s="23">
        <f t="shared" si="6"/>
        <v>5</v>
      </c>
    </row>
    <row r="160" customHeight="1" spans="11:12">
      <c r="K160" s="2" t="str">
        <f t="shared" si="5"/>
        <v/>
      </c>
      <c r="L160" s="23">
        <f t="shared" si="6"/>
        <v>5</v>
      </c>
    </row>
    <row r="161" customHeight="1" spans="11:12">
      <c r="K161" s="2" t="str">
        <f t="shared" si="5"/>
        <v/>
      </c>
      <c r="L161" s="23">
        <f t="shared" si="6"/>
        <v>5</v>
      </c>
    </row>
    <row r="162" customHeight="1" spans="11:12">
      <c r="K162" s="2" t="str">
        <f t="shared" si="5"/>
        <v/>
      </c>
      <c r="L162" s="23">
        <f t="shared" si="6"/>
        <v>5</v>
      </c>
    </row>
    <row r="163" customHeight="1" spans="11:12">
      <c r="K163" s="2" t="str">
        <f t="shared" si="5"/>
        <v/>
      </c>
      <c r="L163" s="23">
        <f t="shared" si="6"/>
        <v>5</v>
      </c>
    </row>
    <row r="164" customHeight="1" spans="11:12">
      <c r="K164" s="2" t="str">
        <f t="shared" si="5"/>
        <v/>
      </c>
      <c r="L164" s="23">
        <f t="shared" si="6"/>
        <v>5</v>
      </c>
    </row>
    <row r="165" customHeight="1" spans="11:12">
      <c r="K165" s="2" t="str">
        <f t="shared" si="5"/>
        <v/>
      </c>
      <c r="L165" s="23">
        <f t="shared" si="6"/>
        <v>5</v>
      </c>
    </row>
    <row r="166" customHeight="1" spans="11:12">
      <c r="K166" s="2" t="str">
        <f t="shared" si="5"/>
        <v/>
      </c>
      <c r="L166" s="23">
        <f t="shared" si="6"/>
        <v>5</v>
      </c>
    </row>
    <row r="167" customHeight="1" spans="11:12">
      <c r="K167" s="2" t="str">
        <f t="shared" si="5"/>
        <v/>
      </c>
      <c r="L167" s="23">
        <f t="shared" si="6"/>
        <v>5</v>
      </c>
    </row>
    <row r="168" customHeight="1" spans="11:12">
      <c r="K168" s="2" t="str">
        <f t="shared" si="5"/>
        <v/>
      </c>
      <c r="L168" s="23">
        <f t="shared" si="6"/>
        <v>5</v>
      </c>
    </row>
    <row r="169" customHeight="1" spans="11:12">
      <c r="K169" s="2" t="str">
        <f t="shared" si="5"/>
        <v/>
      </c>
      <c r="L169" s="23">
        <f t="shared" si="6"/>
        <v>5</v>
      </c>
    </row>
    <row r="170" customHeight="1" spans="11:12">
      <c r="K170" s="2" t="str">
        <f t="shared" si="5"/>
        <v/>
      </c>
      <c r="L170" s="23">
        <f t="shared" si="6"/>
        <v>5</v>
      </c>
    </row>
    <row r="171" customHeight="1" spans="11:12">
      <c r="K171" s="2" t="str">
        <f t="shared" si="5"/>
        <v/>
      </c>
      <c r="L171" s="23">
        <f t="shared" si="6"/>
        <v>5</v>
      </c>
    </row>
    <row r="172" customHeight="1" spans="11:12">
      <c r="K172" s="2" t="str">
        <f t="shared" si="5"/>
        <v/>
      </c>
      <c r="L172" s="23">
        <f t="shared" si="6"/>
        <v>5</v>
      </c>
    </row>
    <row r="173" customHeight="1" spans="11:12">
      <c r="K173" s="2" t="str">
        <f t="shared" si="5"/>
        <v/>
      </c>
      <c r="L173" s="23">
        <f t="shared" si="6"/>
        <v>5</v>
      </c>
    </row>
    <row r="174" customHeight="1" spans="11:12">
      <c r="K174" s="2" t="str">
        <f t="shared" si="5"/>
        <v/>
      </c>
      <c r="L174" s="23">
        <f t="shared" si="6"/>
        <v>5</v>
      </c>
    </row>
    <row r="175" customHeight="1" spans="11:12">
      <c r="K175" s="2" t="str">
        <f t="shared" si="5"/>
        <v/>
      </c>
      <c r="L175" s="23">
        <f t="shared" si="6"/>
        <v>5</v>
      </c>
    </row>
    <row r="176" customHeight="1" spans="11:12">
      <c r="K176" s="2" t="str">
        <f t="shared" si="5"/>
        <v/>
      </c>
      <c r="L176" s="23">
        <f t="shared" si="6"/>
        <v>5</v>
      </c>
    </row>
    <row r="177" customHeight="1" spans="11:12">
      <c r="K177" s="2" t="str">
        <f t="shared" si="5"/>
        <v/>
      </c>
      <c r="L177" s="23">
        <f t="shared" si="6"/>
        <v>5</v>
      </c>
    </row>
    <row r="178" customHeight="1" spans="11:12">
      <c r="K178" s="2" t="str">
        <f t="shared" si="5"/>
        <v/>
      </c>
      <c r="L178" s="23">
        <f t="shared" si="6"/>
        <v>5</v>
      </c>
    </row>
    <row r="179" customHeight="1" spans="11:12">
      <c r="K179" s="2" t="str">
        <f t="shared" si="5"/>
        <v/>
      </c>
      <c r="L179" s="23">
        <f t="shared" si="6"/>
        <v>5</v>
      </c>
    </row>
    <row r="180" customHeight="1" spans="11:12">
      <c r="K180" s="2" t="str">
        <f t="shared" si="5"/>
        <v/>
      </c>
      <c r="L180" s="23">
        <f t="shared" si="6"/>
        <v>5</v>
      </c>
    </row>
    <row r="181" customHeight="1" spans="11:12">
      <c r="K181" s="2" t="str">
        <f t="shared" si="5"/>
        <v/>
      </c>
      <c r="L181" s="23">
        <f t="shared" si="6"/>
        <v>5</v>
      </c>
    </row>
    <row r="182" customHeight="1" spans="11:12">
      <c r="K182" s="2" t="str">
        <f t="shared" si="5"/>
        <v/>
      </c>
      <c r="L182" s="23">
        <f t="shared" si="6"/>
        <v>5</v>
      </c>
    </row>
    <row r="183" customHeight="1" spans="11:12">
      <c r="K183" s="2" t="str">
        <f t="shared" si="5"/>
        <v/>
      </c>
      <c r="L183" s="23">
        <f t="shared" si="6"/>
        <v>5</v>
      </c>
    </row>
    <row r="184" customHeight="1" spans="11:12">
      <c r="K184" s="2" t="str">
        <f t="shared" si="5"/>
        <v/>
      </c>
      <c r="L184" s="23">
        <f t="shared" si="6"/>
        <v>5</v>
      </c>
    </row>
    <row r="185" customHeight="1" spans="11:12">
      <c r="K185" s="2" t="str">
        <f t="shared" si="5"/>
        <v/>
      </c>
      <c r="L185" s="23">
        <f t="shared" si="6"/>
        <v>5</v>
      </c>
    </row>
    <row r="186" customHeight="1" spans="11:12">
      <c r="K186" s="2" t="str">
        <f t="shared" si="5"/>
        <v/>
      </c>
      <c r="L186" s="23">
        <f t="shared" si="6"/>
        <v>5</v>
      </c>
    </row>
    <row r="187" customHeight="1" spans="11:12">
      <c r="K187" s="2" t="str">
        <f t="shared" si="5"/>
        <v/>
      </c>
      <c r="L187" s="23">
        <f t="shared" si="6"/>
        <v>5</v>
      </c>
    </row>
    <row r="188" customHeight="1" spans="11:12">
      <c r="K188" s="2" t="str">
        <f t="shared" si="5"/>
        <v/>
      </c>
      <c r="L188" s="23">
        <f t="shared" si="6"/>
        <v>5</v>
      </c>
    </row>
    <row r="189" customHeight="1" spans="11:12">
      <c r="K189" s="2" t="str">
        <f t="shared" si="5"/>
        <v/>
      </c>
      <c r="L189" s="23">
        <f t="shared" si="6"/>
        <v>5</v>
      </c>
    </row>
    <row r="190" customHeight="1" spans="11:12">
      <c r="K190" s="2" t="str">
        <f t="shared" si="5"/>
        <v/>
      </c>
      <c r="L190" s="23">
        <f t="shared" si="6"/>
        <v>5</v>
      </c>
    </row>
    <row r="191" customHeight="1" spans="11:12">
      <c r="K191" s="2" t="str">
        <f t="shared" si="5"/>
        <v/>
      </c>
      <c r="L191" s="23">
        <f t="shared" si="6"/>
        <v>5</v>
      </c>
    </row>
    <row r="192" customHeight="1" spans="11:12">
      <c r="K192" s="2" t="str">
        <f t="shared" si="5"/>
        <v/>
      </c>
      <c r="L192" s="23">
        <f t="shared" si="6"/>
        <v>5</v>
      </c>
    </row>
    <row r="193" customHeight="1" spans="11:12">
      <c r="K193" s="2" t="str">
        <f t="shared" si="5"/>
        <v/>
      </c>
      <c r="L193" s="23">
        <f t="shared" si="6"/>
        <v>5</v>
      </c>
    </row>
    <row r="194" customHeight="1" spans="11:12">
      <c r="K194" s="2" t="str">
        <f t="shared" si="5"/>
        <v/>
      </c>
      <c r="L194" s="23">
        <f t="shared" si="6"/>
        <v>5</v>
      </c>
    </row>
    <row r="195" customHeight="1" spans="11:12">
      <c r="K195" s="2" t="str">
        <f t="shared" si="5"/>
        <v/>
      </c>
      <c r="L195" s="23">
        <f t="shared" si="6"/>
        <v>5</v>
      </c>
    </row>
    <row r="196" customHeight="1" spans="11:12">
      <c r="K196" s="2" t="str">
        <f t="shared" si="5"/>
        <v/>
      </c>
      <c r="L196" s="23">
        <f t="shared" si="6"/>
        <v>5</v>
      </c>
    </row>
    <row r="197" customHeight="1" spans="11:12">
      <c r="K197" s="2" t="str">
        <f t="shared" si="5"/>
        <v/>
      </c>
      <c r="L197" s="23">
        <f t="shared" si="6"/>
        <v>5</v>
      </c>
    </row>
    <row r="198" customHeight="1" spans="11:12">
      <c r="K198" s="2" t="str">
        <f t="shared" si="5"/>
        <v/>
      </c>
      <c r="L198" s="23">
        <f t="shared" si="6"/>
        <v>5</v>
      </c>
    </row>
    <row r="199" customHeight="1" spans="11:12">
      <c r="K199" s="2" t="str">
        <f t="shared" si="5"/>
        <v/>
      </c>
      <c r="L199" s="23">
        <f t="shared" si="6"/>
        <v>5</v>
      </c>
    </row>
    <row r="200" customHeight="1" spans="11:12">
      <c r="K200" s="2" t="str">
        <f t="shared" si="5"/>
        <v/>
      </c>
      <c r="L200" s="23">
        <f t="shared" si="6"/>
        <v>5</v>
      </c>
    </row>
    <row r="201" customHeight="1" spans="11:12">
      <c r="K201" s="2" t="str">
        <f t="shared" si="5"/>
        <v/>
      </c>
      <c r="L201" s="23">
        <f t="shared" si="6"/>
        <v>5</v>
      </c>
    </row>
    <row r="202" customHeight="1" spans="11:12">
      <c r="K202" s="2" t="str">
        <f t="shared" si="5"/>
        <v/>
      </c>
      <c r="L202" s="23">
        <f t="shared" si="6"/>
        <v>5</v>
      </c>
    </row>
    <row r="203" customHeight="1" spans="11:12">
      <c r="K203" s="2" t="str">
        <f t="shared" ref="K203:K266" si="7">_xlfn.IFS(L203=0,"",L203=1,"此行有一个（类别、凭证编号、年份、月份、完成投资额）为空项，请核实补填",L203=2,"此行有两个（类别、凭证编号、年份、月份、完成投资额）为空项，请核实补填",L203=3,"此行有三个（类别、凭证编号、年份、月份、完成投资额）为空项，请核实补填",L203=4,"此行有四个（类别、凭证编号、年份、月份、完成投资额）为空项，请核实补填",L203=5,"")</f>
        <v/>
      </c>
      <c r="L203" s="23">
        <f t="shared" si="6"/>
        <v>5</v>
      </c>
    </row>
    <row r="204" customHeight="1" spans="11:12">
      <c r="K204" s="2" t="str">
        <f t="shared" si="7"/>
        <v/>
      </c>
      <c r="L204" s="23">
        <f t="shared" si="6"/>
        <v>5</v>
      </c>
    </row>
    <row r="205" customHeight="1" spans="11:12">
      <c r="K205" s="2" t="str">
        <f t="shared" si="7"/>
        <v/>
      </c>
      <c r="L205" s="23">
        <f t="shared" si="6"/>
        <v>5</v>
      </c>
    </row>
    <row r="206" customHeight="1" spans="11:12">
      <c r="K206" s="2" t="str">
        <f t="shared" si="7"/>
        <v/>
      </c>
      <c r="L206" s="23">
        <f t="shared" si="6"/>
        <v>5</v>
      </c>
    </row>
    <row r="207" customHeight="1" spans="11:12">
      <c r="K207" s="2" t="str">
        <f t="shared" si="7"/>
        <v/>
      </c>
      <c r="L207" s="23">
        <f t="shared" si="6"/>
        <v>5</v>
      </c>
    </row>
    <row r="208" customHeight="1" spans="11:12">
      <c r="K208" s="2" t="str">
        <f t="shared" si="7"/>
        <v/>
      </c>
      <c r="L208" s="23">
        <f t="shared" si="6"/>
        <v>5</v>
      </c>
    </row>
    <row r="209" customHeight="1" spans="11:12">
      <c r="K209" s="2" t="str">
        <f t="shared" si="7"/>
        <v/>
      </c>
      <c r="L209" s="23">
        <f t="shared" si="6"/>
        <v>5</v>
      </c>
    </row>
    <row r="210" customHeight="1" spans="11:12">
      <c r="K210" s="2" t="str">
        <f t="shared" si="7"/>
        <v/>
      </c>
      <c r="L210" s="23">
        <f t="shared" si="6"/>
        <v>5</v>
      </c>
    </row>
    <row r="211" customHeight="1" spans="11:12">
      <c r="K211" s="2" t="str">
        <f t="shared" si="7"/>
        <v/>
      </c>
      <c r="L211" s="23">
        <f t="shared" si="6"/>
        <v>5</v>
      </c>
    </row>
    <row r="212" customHeight="1" spans="11:12">
      <c r="K212" s="2" t="str">
        <f t="shared" si="7"/>
        <v/>
      </c>
      <c r="L212" s="23">
        <f t="shared" si="6"/>
        <v>5</v>
      </c>
    </row>
    <row r="213" customHeight="1" spans="11:12">
      <c r="K213" s="2" t="str">
        <f t="shared" si="7"/>
        <v/>
      </c>
      <c r="L213" s="23">
        <f t="shared" si="6"/>
        <v>5</v>
      </c>
    </row>
    <row r="214" customHeight="1" spans="11:12">
      <c r="K214" s="2" t="str">
        <f t="shared" si="7"/>
        <v/>
      </c>
      <c r="L214" s="23">
        <f t="shared" si="6"/>
        <v>5</v>
      </c>
    </row>
    <row r="215" customHeight="1" spans="11:12">
      <c r="K215" s="2" t="str">
        <f t="shared" si="7"/>
        <v/>
      </c>
      <c r="L215" s="23">
        <f t="shared" si="6"/>
        <v>5</v>
      </c>
    </row>
    <row r="216" customHeight="1" spans="11:12">
      <c r="K216" s="2" t="str">
        <f t="shared" si="7"/>
        <v/>
      </c>
      <c r="L216" s="23">
        <f t="shared" ref="L216:L279" si="8">COUNTBLANK(B216)+COUNTBLANK(C216)+COUNTBLANK(D216)+COUNTBLANK(E216)+COUNTBLANK(F216)</f>
        <v>5</v>
      </c>
    </row>
    <row r="217" customHeight="1" spans="11:12">
      <c r="K217" s="2" t="str">
        <f t="shared" si="7"/>
        <v/>
      </c>
      <c r="L217" s="23">
        <f t="shared" si="8"/>
        <v>5</v>
      </c>
    </row>
    <row r="218" customHeight="1" spans="11:12">
      <c r="K218" s="2" t="str">
        <f t="shared" si="7"/>
        <v/>
      </c>
      <c r="L218" s="23">
        <f t="shared" si="8"/>
        <v>5</v>
      </c>
    </row>
    <row r="219" customHeight="1" spans="11:12">
      <c r="K219" s="2" t="str">
        <f t="shared" si="7"/>
        <v/>
      </c>
      <c r="L219" s="23">
        <f t="shared" si="8"/>
        <v>5</v>
      </c>
    </row>
    <row r="220" customHeight="1" spans="11:12">
      <c r="K220" s="2" t="str">
        <f t="shared" si="7"/>
        <v/>
      </c>
      <c r="L220" s="23">
        <f t="shared" si="8"/>
        <v>5</v>
      </c>
    </row>
    <row r="221" customHeight="1" spans="11:12">
      <c r="K221" s="2" t="str">
        <f t="shared" si="7"/>
        <v/>
      </c>
      <c r="L221" s="23">
        <f t="shared" si="8"/>
        <v>5</v>
      </c>
    </row>
    <row r="222" customHeight="1" spans="11:12">
      <c r="K222" s="2" t="str">
        <f t="shared" si="7"/>
        <v/>
      </c>
      <c r="L222" s="23">
        <f t="shared" si="8"/>
        <v>5</v>
      </c>
    </row>
    <row r="223" customHeight="1" spans="11:12">
      <c r="K223" s="2" t="str">
        <f t="shared" si="7"/>
        <v/>
      </c>
      <c r="L223" s="23">
        <f t="shared" si="8"/>
        <v>5</v>
      </c>
    </row>
    <row r="224" customHeight="1" spans="11:12">
      <c r="K224" s="2" t="str">
        <f t="shared" si="7"/>
        <v/>
      </c>
      <c r="L224" s="23">
        <f t="shared" si="8"/>
        <v>5</v>
      </c>
    </row>
    <row r="225" customHeight="1" spans="11:12">
      <c r="K225" s="2" t="str">
        <f t="shared" si="7"/>
        <v/>
      </c>
      <c r="L225" s="23">
        <f t="shared" si="8"/>
        <v>5</v>
      </c>
    </row>
    <row r="226" customHeight="1" spans="11:12">
      <c r="K226" s="2" t="str">
        <f t="shared" si="7"/>
        <v/>
      </c>
      <c r="L226" s="23">
        <f t="shared" si="8"/>
        <v>5</v>
      </c>
    </row>
    <row r="227" customHeight="1" spans="11:12">
      <c r="K227" s="2" t="str">
        <f t="shared" si="7"/>
        <v/>
      </c>
      <c r="L227" s="23">
        <f t="shared" si="8"/>
        <v>5</v>
      </c>
    </row>
    <row r="228" customHeight="1" spans="11:12">
      <c r="K228" s="2" t="str">
        <f t="shared" si="7"/>
        <v/>
      </c>
      <c r="L228" s="23">
        <f t="shared" si="8"/>
        <v>5</v>
      </c>
    </row>
    <row r="229" customHeight="1" spans="11:12">
      <c r="K229" s="2" t="str">
        <f t="shared" si="7"/>
        <v/>
      </c>
      <c r="L229" s="23">
        <f t="shared" si="8"/>
        <v>5</v>
      </c>
    </row>
    <row r="230" customHeight="1" spans="11:12">
      <c r="K230" s="2" t="str">
        <f t="shared" si="7"/>
        <v/>
      </c>
      <c r="L230" s="23">
        <f t="shared" si="8"/>
        <v>5</v>
      </c>
    </row>
    <row r="231" customHeight="1" spans="11:12">
      <c r="K231" s="2" t="str">
        <f t="shared" si="7"/>
        <v/>
      </c>
      <c r="L231" s="23">
        <f t="shared" si="8"/>
        <v>5</v>
      </c>
    </row>
    <row r="232" customHeight="1" spans="11:12">
      <c r="K232" s="2" t="str">
        <f t="shared" si="7"/>
        <v/>
      </c>
      <c r="L232" s="23">
        <f t="shared" si="8"/>
        <v>5</v>
      </c>
    </row>
    <row r="233" customHeight="1" spans="11:12">
      <c r="K233" s="2" t="str">
        <f t="shared" si="7"/>
        <v/>
      </c>
      <c r="L233" s="23">
        <f t="shared" si="8"/>
        <v>5</v>
      </c>
    </row>
    <row r="234" customHeight="1" spans="11:12">
      <c r="K234" s="2" t="str">
        <f t="shared" si="7"/>
        <v/>
      </c>
      <c r="L234" s="23">
        <f t="shared" si="8"/>
        <v>5</v>
      </c>
    </row>
    <row r="235" customHeight="1" spans="11:12">
      <c r="K235" s="2" t="str">
        <f t="shared" si="7"/>
        <v/>
      </c>
      <c r="L235" s="23">
        <f t="shared" si="8"/>
        <v>5</v>
      </c>
    </row>
    <row r="236" customHeight="1" spans="11:12">
      <c r="K236" s="2" t="str">
        <f t="shared" si="7"/>
        <v/>
      </c>
      <c r="L236" s="23">
        <f t="shared" si="8"/>
        <v>5</v>
      </c>
    </row>
    <row r="237" customHeight="1" spans="11:12">
      <c r="K237" s="2" t="str">
        <f t="shared" si="7"/>
        <v/>
      </c>
      <c r="L237" s="23">
        <f t="shared" si="8"/>
        <v>5</v>
      </c>
    </row>
    <row r="238" customHeight="1" spans="11:12">
      <c r="K238" s="2" t="str">
        <f t="shared" si="7"/>
        <v/>
      </c>
      <c r="L238" s="23">
        <f t="shared" si="8"/>
        <v>5</v>
      </c>
    </row>
    <row r="239" customHeight="1" spans="11:12">
      <c r="K239" s="2" t="str">
        <f t="shared" si="7"/>
        <v/>
      </c>
      <c r="L239" s="23">
        <f t="shared" si="8"/>
        <v>5</v>
      </c>
    </row>
    <row r="240" customHeight="1" spans="11:12">
      <c r="K240" s="2" t="str">
        <f t="shared" si="7"/>
        <v/>
      </c>
      <c r="L240" s="23">
        <f t="shared" si="8"/>
        <v>5</v>
      </c>
    </row>
    <row r="241" customHeight="1" spans="11:12">
      <c r="K241" s="2" t="str">
        <f t="shared" si="7"/>
        <v/>
      </c>
      <c r="L241" s="23">
        <f t="shared" si="8"/>
        <v>5</v>
      </c>
    </row>
    <row r="242" customHeight="1" spans="11:12">
      <c r="K242" s="2" t="str">
        <f t="shared" si="7"/>
        <v/>
      </c>
      <c r="L242" s="23">
        <f t="shared" si="8"/>
        <v>5</v>
      </c>
    </row>
    <row r="243" customHeight="1" spans="11:12">
      <c r="K243" s="2" t="str">
        <f t="shared" si="7"/>
        <v/>
      </c>
      <c r="L243" s="23">
        <f t="shared" si="8"/>
        <v>5</v>
      </c>
    </row>
    <row r="244" customHeight="1" spans="11:12">
      <c r="K244" s="2" t="str">
        <f t="shared" si="7"/>
        <v/>
      </c>
      <c r="L244" s="23">
        <f t="shared" si="8"/>
        <v>5</v>
      </c>
    </row>
    <row r="245" customHeight="1" spans="11:12">
      <c r="K245" s="2" t="str">
        <f t="shared" si="7"/>
        <v/>
      </c>
      <c r="L245" s="23">
        <f t="shared" si="8"/>
        <v>5</v>
      </c>
    </row>
    <row r="246" customHeight="1" spans="11:12">
      <c r="K246" s="2" t="str">
        <f t="shared" si="7"/>
        <v/>
      </c>
      <c r="L246" s="23">
        <f t="shared" si="8"/>
        <v>5</v>
      </c>
    </row>
    <row r="247" customHeight="1" spans="11:12">
      <c r="K247" s="2" t="str">
        <f t="shared" si="7"/>
        <v/>
      </c>
      <c r="L247" s="23">
        <f t="shared" si="8"/>
        <v>5</v>
      </c>
    </row>
    <row r="248" customHeight="1" spans="11:12">
      <c r="K248" s="2" t="str">
        <f t="shared" si="7"/>
        <v/>
      </c>
      <c r="L248" s="23">
        <f t="shared" si="8"/>
        <v>5</v>
      </c>
    </row>
    <row r="249" customHeight="1" spans="11:12">
      <c r="K249" s="2" t="str">
        <f t="shared" si="7"/>
        <v/>
      </c>
      <c r="L249" s="23">
        <f t="shared" si="8"/>
        <v>5</v>
      </c>
    </row>
    <row r="250" customHeight="1" spans="11:12">
      <c r="K250" s="2" t="str">
        <f t="shared" si="7"/>
        <v/>
      </c>
      <c r="L250" s="23">
        <f t="shared" si="8"/>
        <v>5</v>
      </c>
    </row>
    <row r="251" customHeight="1" spans="11:12">
      <c r="K251" s="2" t="str">
        <f t="shared" si="7"/>
        <v/>
      </c>
      <c r="L251" s="23">
        <f t="shared" si="8"/>
        <v>5</v>
      </c>
    </row>
    <row r="252" customHeight="1" spans="11:12">
      <c r="K252" s="2" t="str">
        <f t="shared" si="7"/>
        <v/>
      </c>
      <c r="L252" s="23">
        <f t="shared" si="8"/>
        <v>5</v>
      </c>
    </row>
    <row r="253" customHeight="1" spans="11:12">
      <c r="K253" s="2" t="str">
        <f t="shared" si="7"/>
        <v/>
      </c>
      <c r="L253" s="23">
        <f t="shared" si="8"/>
        <v>5</v>
      </c>
    </row>
    <row r="254" customHeight="1" spans="11:12">
      <c r="K254" s="2" t="str">
        <f t="shared" si="7"/>
        <v/>
      </c>
      <c r="L254" s="23">
        <f t="shared" si="8"/>
        <v>5</v>
      </c>
    </row>
    <row r="255" customHeight="1" spans="11:12">
      <c r="K255" s="2" t="str">
        <f t="shared" si="7"/>
        <v/>
      </c>
      <c r="L255" s="23">
        <f t="shared" si="8"/>
        <v>5</v>
      </c>
    </row>
    <row r="256" customHeight="1" spans="11:12">
      <c r="K256" s="2" t="str">
        <f t="shared" si="7"/>
        <v/>
      </c>
      <c r="L256" s="23">
        <f t="shared" si="8"/>
        <v>5</v>
      </c>
    </row>
    <row r="257" customHeight="1" spans="11:12">
      <c r="K257" s="2" t="str">
        <f t="shared" si="7"/>
        <v/>
      </c>
      <c r="L257" s="23">
        <f t="shared" si="8"/>
        <v>5</v>
      </c>
    </row>
    <row r="258" customHeight="1" spans="11:12">
      <c r="K258" s="2" t="str">
        <f t="shared" si="7"/>
        <v/>
      </c>
      <c r="L258" s="23">
        <f t="shared" si="8"/>
        <v>5</v>
      </c>
    </row>
    <row r="259" customHeight="1" spans="11:12">
      <c r="K259" s="2" t="str">
        <f t="shared" si="7"/>
        <v/>
      </c>
      <c r="L259" s="23">
        <f t="shared" si="8"/>
        <v>5</v>
      </c>
    </row>
    <row r="260" customHeight="1" spans="11:12">
      <c r="K260" s="2" t="str">
        <f t="shared" si="7"/>
        <v/>
      </c>
      <c r="L260" s="23">
        <f t="shared" si="8"/>
        <v>5</v>
      </c>
    </row>
    <row r="261" customHeight="1" spans="11:12">
      <c r="K261" s="2" t="str">
        <f t="shared" si="7"/>
        <v/>
      </c>
      <c r="L261" s="23">
        <f t="shared" si="8"/>
        <v>5</v>
      </c>
    </row>
    <row r="262" customHeight="1" spans="11:12">
      <c r="K262" s="2" t="str">
        <f t="shared" si="7"/>
        <v/>
      </c>
      <c r="L262" s="23">
        <f t="shared" si="8"/>
        <v>5</v>
      </c>
    </row>
    <row r="263" customHeight="1" spans="11:12">
      <c r="K263" s="2" t="str">
        <f t="shared" si="7"/>
        <v/>
      </c>
      <c r="L263" s="23">
        <f t="shared" si="8"/>
        <v>5</v>
      </c>
    </row>
    <row r="264" customHeight="1" spans="11:12">
      <c r="K264" s="2" t="str">
        <f t="shared" si="7"/>
        <v/>
      </c>
      <c r="L264" s="23">
        <f t="shared" si="8"/>
        <v>5</v>
      </c>
    </row>
    <row r="265" customHeight="1" spans="11:12">
      <c r="K265" s="2" t="str">
        <f t="shared" si="7"/>
        <v/>
      </c>
      <c r="L265" s="23">
        <f t="shared" si="8"/>
        <v>5</v>
      </c>
    </row>
    <row r="266" customHeight="1" spans="11:12">
      <c r="K266" s="2" t="str">
        <f t="shared" si="7"/>
        <v/>
      </c>
      <c r="L266" s="23">
        <f t="shared" si="8"/>
        <v>5</v>
      </c>
    </row>
    <row r="267" customHeight="1" spans="11:12">
      <c r="K267" s="2" t="str">
        <f t="shared" ref="K267:K330" si="9">_xlfn.IFS(L267=0,"",L267=1,"此行有一个（类别、凭证编号、年份、月份、完成投资额）为空项，请核实补填",L267=2,"此行有两个（类别、凭证编号、年份、月份、完成投资额）为空项，请核实补填",L267=3,"此行有三个（类别、凭证编号、年份、月份、完成投资额）为空项，请核实补填",L267=4,"此行有四个（类别、凭证编号、年份、月份、完成投资额）为空项，请核实补填",L267=5,"")</f>
        <v/>
      </c>
      <c r="L267" s="23">
        <f t="shared" si="8"/>
        <v>5</v>
      </c>
    </row>
    <row r="268" customHeight="1" spans="11:12">
      <c r="K268" s="2" t="str">
        <f t="shared" si="9"/>
        <v/>
      </c>
      <c r="L268" s="23">
        <f t="shared" si="8"/>
        <v>5</v>
      </c>
    </row>
    <row r="269" customHeight="1" spans="11:12">
      <c r="K269" s="2" t="str">
        <f t="shared" si="9"/>
        <v/>
      </c>
      <c r="L269" s="23">
        <f t="shared" si="8"/>
        <v>5</v>
      </c>
    </row>
    <row r="270" customHeight="1" spans="11:12">
      <c r="K270" s="2" t="str">
        <f t="shared" si="9"/>
        <v/>
      </c>
      <c r="L270" s="23">
        <f t="shared" si="8"/>
        <v>5</v>
      </c>
    </row>
    <row r="271" customHeight="1" spans="11:12">
      <c r="K271" s="2" t="str">
        <f t="shared" si="9"/>
        <v/>
      </c>
      <c r="L271" s="23">
        <f t="shared" si="8"/>
        <v>5</v>
      </c>
    </row>
    <row r="272" customHeight="1" spans="11:12">
      <c r="K272" s="2" t="str">
        <f t="shared" si="9"/>
        <v/>
      </c>
      <c r="L272" s="23">
        <f t="shared" si="8"/>
        <v>5</v>
      </c>
    </row>
    <row r="273" customHeight="1" spans="11:12">
      <c r="K273" s="2" t="str">
        <f t="shared" si="9"/>
        <v/>
      </c>
      <c r="L273" s="23">
        <f t="shared" si="8"/>
        <v>5</v>
      </c>
    </row>
    <row r="274" customHeight="1" spans="11:12">
      <c r="K274" s="2" t="str">
        <f t="shared" si="9"/>
        <v/>
      </c>
      <c r="L274" s="23">
        <f t="shared" si="8"/>
        <v>5</v>
      </c>
    </row>
    <row r="275" customHeight="1" spans="11:12">
      <c r="K275" s="2" t="str">
        <f t="shared" si="9"/>
        <v/>
      </c>
      <c r="L275" s="23">
        <f t="shared" si="8"/>
        <v>5</v>
      </c>
    </row>
    <row r="276" customHeight="1" spans="11:12">
      <c r="K276" s="2" t="str">
        <f t="shared" si="9"/>
        <v/>
      </c>
      <c r="L276" s="23">
        <f t="shared" si="8"/>
        <v>5</v>
      </c>
    </row>
    <row r="277" customHeight="1" spans="11:12">
      <c r="K277" s="2" t="str">
        <f t="shared" si="9"/>
        <v/>
      </c>
      <c r="L277" s="23">
        <f t="shared" si="8"/>
        <v>5</v>
      </c>
    </row>
    <row r="278" customHeight="1" spans="11:12">
      <c r="K278" s="2" t="str">
        <f t="shared" si="9"/>
        <v/>
      </c>
      <c r="L278" s="23">
        <f t="shared" si="8"/>
        <v>5</v>
      </c>
    </row>
    <row r="279" customHeight="1" spans="11:12">
      <c r="K279" s="2" t="str">
        <f t="shared" si="9"/>
        <v/>
      </c>
      <c r="L279" s="23">
        <f t="shared" si="8"/>
        <v>5</v>
      </c>
    </row>
    <row r="280" customHeight="1" spans="11:12">
      <c r="K280" s="2" t="str">
        <f t="shared" si="9"/>
        <v/>
      </c>
      <c r="L280" s="23">
        <f t="shared" ref="L280:L343" si="10">COUNTBLANK(B280)+COUNTBLANK(C280)+COUNTBLANK(D280)+COUNTBLANK(E280)+COUNTBLANK(F280)</f>
        <v>5</v>
      </c>
    </row>
    <row r="281" customHeight="1" spans="11:12">
      <c r="K281" s="2" t="str">
        <f t="shared" si="9"/>
        <v/>
      </c>
      <c r="L281" s="23">
        <f t="shared" si="10"/>
        <v>5</v>
      </c>
    </row>
    <row r="282" customHeight="1" spans="11:12">
      <c r="K282" s="2" t="str">
        <f t="shared" si="9"/>
        <v/>
      </c>
      <c r="L282" s="23">
        <f t="shared" si="10"/>
        <v>5</v>
      </c>
    </row>
    <row r="283" customHeight="1" spans="11:12">
      <c r="K283" s="2" t="str">
        <f t="shared" si="9"/>
        <v/>
      </c>
      <c r="L283" s="23">
        <f t="shared" si="10"/>
        <v>5</v>
      </c>
    </row>
    <row r="284" customHeight="1" spans="11:12">
      <c r="K284" s="2" t="str">
        <f t="shared" si="9"/>
        <v/>
      </c>
      <c r="L284" s="23">
        <f t="shared" si="10"/>
        <v>5</v>
      </c>
    </row>
    <row r="285" customHeight="1" spans="11:12">
      <c r="K285" s="2" t="str">
        <f t="shared" si="9"/>
        <v/>
      </c>
      <c r="L285" s="23">
        <f t="shared" si="10"/>
        <v>5</v>
      </c>
    </row>
    <row r="286" customHeight="1" spans="11:12">
      <c r="K286" s="2" t="str">
        <f t="shared" si="9"/>
        <v/>
      </c>
      <c r="L286" s="23">
        <f t="shared" si="10"/>
        <v>5</v>
      </c>
    </row>
    <row r="287" customHeight="1" spans="11:12">
      <c r="K287" s="2" t="str">
        <f t="shared" si="9"/>
        <v/>
      </c>
      <c r="L287" s="23">
        <f t="shared" si="10"/>
        <v>5</v>
      </c>
    </row>
    <row r="288" customHeight="1" spans="11:12">
      <c r="K288" s="2" t="str">
        <f t="shared" si="9"/>
        <v/>
      </c>
      <c r="L288" s="23">
        <f t="shared" si="10"/>
        <v>5</v>
      </c>
    </row>
    <row r="289" customHeight="1" spans="11:12">
      <c r="K289" s="2" t="str">
        <f t="shared" si="9"/>
        <v/>
      </c>
      <c r="L289" s="23">
        <f t="shared" si="10"/>
        <v>5</v>
      </c>
    </row>
    <row r="290" customHeight="1" spans="11:12">
      <c r="K290" s="2" t="str">
        <f t="shared" si="9"/>
        <v/>
      </c>
      <c r="L290" s="23">
        <f t="shared" si="10"/>
        <v>5</v>
      </c>
    </row>
    <row r="291" customHeight="1" spans="11:12">
      <c r="K291" s="2" t="str">
        <f t="shared" si="9"/>
        <v/>
      </c>
      <c r="L291" s="23">
        <f t="shared" si="10"/>
        <v>5</v>
      </c>
    </row>
    <row r="292" customHeight="1" spans="11:12">
      <c r="K292" s="2" t="str">
        <f t="shared" si="9"/>
        <v/>
      </c>
      <c r="L292" s="23">
        <f t="shared" si="10"/>
        <v>5</v>
      </c>
    </row>
    <row r="293" customHeight="1" spans="11:12">
      <c r="K293" s="2" t="str">
        <f t="shared" si="9"/>
        <v/>
      </c>
      <c r="L293" s="23">
        <f t="shared" si="10"/>
        <v>5</v>
      </c>
    </row>
    <row r="294" customHeight="1" spans="11:12">
      <c r="K294" s="2" t="str">
        <f t="shared" si="9"/>
        <v/>
      </c>
      <c r="L294" s="23">
        <f t="shared" si="10"/>
        <v>5</v>
      </c>
    </row>
    <row r="295" customHeight="1" spans="11:12">
      <c r="K295" s="2" t="str">
        <f t="shared" si="9"/>
        <v/>
      </c>
      <c r="L295" s="23">
        <f t="shared" si="10"/>
        <v>5</v>
      </c>
    </row>
    <row r="296" customHeight="1" spans="11:12">
      <c r="K296" s="2" t="str">
        <f t="shared" si="9"/>
        <v/>
      </c>
      <c r="L296" s="23">
        <f t="shared" si="10"/>
        <v>5</v>
      </c>
    </row>
    <row r="297" customHeight="1" spans="11:12">
      <c r="K297" s="2" t="str">
        <f t="shared" si="9"/>
        <v/>
      </c>
      <c r="L297" s="23">
        <f t="shared" si="10"/>
        <v>5</v>
      </c>
    </row>
    <row r="298" customHeight="1" spans="11:12">
      <c r="K298" s="2" t="str">
        <f t="shared" si="9"/>
        <v/>
      </c>
      <c r="L298" s="23">
        <f t="shared" si="10"/>
        <v>5</v>
      </c>
    </row>
    <row r="299" customHeight="1" spans="11:12">
      <c r="K299" s="2" t="str">
        <f t="shared" si="9"/>
        <v/>
      </c>
      <c r="L299" s="23">
        <f t="shared" si="10"/>
        <v>5</v>
      </c>
    </row>
    <row r="300" customHeight="1" spans="11:12">
      <c r="K300" s="2" t="str">
        <f t="shared" si="9"/>
        <v/>
      </c>
      <c r="L300" s="23">
        <f t="shared" si="10"/>
        <v>5</v>
      </c>
    </row>
    <row r="301" customHeight="1" spans="11:12">
      <c r="K301" s="2" t="str">
        <f t="shared" si="9"/>
        <v/>
      </c>
      <c r="L301" s="23">
        <f t="shared" si="10"/>
        <v>5</v>
      </c>
    </row>
    <row r="302" customHeight="1" spans="11:12">
      <c r="K302" s="2" t="str">
        <f t="shared" si="9"/>
        <v/>
      </c>
      <c r="L302" s="23">
        <f t="shared" si="10"/>
        <v>5</v>
      </c>
    </row>
    <row r="303" customHeight="1" spans="11:12">
      <c r="K303" s="2" t="str">
        <f t="shared" si="9"/>
        <v/>
      </c>
      <c r="L303" s="23">
        <f t="shared" si="10"/>
        <v>5</v>
      </c>
    </row>
    <row r="304" customHeight="1" spans="11:12">
      <c r="K304" s="2" t="str">
        <f t="shared" si="9"/>
        <v/>
      </c>
      <c r="L304" s="23">
        <f t="shared" si="10"/>
        <v>5</v>
      </c>
    </row>
    <row r="305" customHeight="1" spans="11:12">
      <c r="K305" s="2" t="str">
        <f t="shared" si="9"/>
        <v/>
      </c>
      <c r="L305" s="23">
        <f t="shared" si="10"/>
        <v>5</v>
      </c>
    </row>
    <row r="306" customHeight="1" spans="11:12">
      <c r="K306" s="2" t="str">
        <f t="shared" si="9"/>
        <v/>
      </c>
      <c r="L306" s="23">
        <f t="shared" si="10"/>
        <v>5</v>
      </c>
    </row>
    <row r="307" customHeight="1" spans="11:12">
      <c r="K307" s="2" t="str">
        <f t="shared" si="9"/>
        <v/>
      </c>
      <c r="L307" s="23">
        <f t="shared" si="10"/>
        <v>5</v>
      </c>
    </row>
    <row r="308" customHeight="1" spans="11:12">
      <c r="K308" s="2" t="str">
        <f t="shared" si="9"/>
        <v/>
      </c>
      <c r="L308" s="23">
        <f t="shared" si="10"/>
        <v>5</v>
      </c>
    </row>
    <row r="309" customHeight="1" spans="11:12">
      <c r="K309" s="2" t="str">
        <f t="shared" si="9"/>
        <v/>
      </c>
      <c r="L309" s="23">
        <f t="shared" si="10"/>
        <v>5</v>
      </c>
    </row>
    <row r="310" customHeight="1" spans="11:12">
      <c r="K310" s="2" t="str">
        <f t="shared" si="9"/>
        <v/>
      </c>
      <c r="L310" s="23">
        <f t="shared" si="10"/>
        <v>5</v>
      </c>
    </row>
    <row r="311" customHeight="1" spans="11:12">
      <c r="K311" s="2" t="str">
        <f t="shared" si="9"/>
        <v/>
      </c>
      <c r="L311" s="23">
        <f t="shared" si="10"/>
        <v>5</v>
      </c>
    </row>
    <row r="312" customHeight="1" spans="11:12">
      <c r="K312" s="2" t="str">
        <f t="shared" si="9"/>
        <v/>
      </c>
      <c r="L312" s="23">
        <f t="shared" si="10"/>
        <v>5</v>
      </c>
    </row>
    <row r="313" customHeight="1" spans="11:12">
      <c r="K313" s="2" t="str">
        <f t="shared" si="9"/>
        <v/>
      </c>
      <c r="L313" s="23">
        <f t="shared" si="10"/>
        <v>5</v>
      </c>
    </row>
    <row r="314" customHeight="1" spans="11:12">
      <c r="K314" s="2" t="str">
        <f t="shared" si="9"/>
        <v/>
      </c>
      <c r="L314" s="23">
        <f t="shared" si="10"/>
        <v>5</v>
      </c>
    </row>
    <row r="315" customHeight="1" spans="11:12">
      <c r="K315" s="2" t="str">
        <f t="shared" si="9"/>
        <v/>
      </c>
      <c r="L315" s="23">
        <f t="shared" si="10"/>
        <v>5</v>
      </c>
    </row>
    <row r="316" customHeight="1" spans="11:12">
      <c r="K316" s="2" t="str">
        <f t="shared" si="9"/>
        <v/>
      </c>
      <c r="L316" s="23">
        <f t="shared" si="10"/>
        <v>5</v>
      </c>
    </row>
    <row r="317" customHeight="1" spans="11:12">
      <c r="K317" s="2" t="str">
        <f t="shared" si="9"/>
        <v/>
      </c>
      <c r="L317" s="23">
        <f t="shared" si="10"/>
        <v>5</v>
      </c>
    </row>
    <row r="318" customHeight="1" spans="11:12">
      <c r="K318" s="2" t="str">
        <f t="shared" si="9"/>
        <v/>
      </c>
      <c r="L318" s="23">
        <f t="shared" si="10"/>
        <v>5</v>
      </c>
    </row>
    <row r="319" customHeight="1" spans="11:12">
      <c r="K319" s="2" t="str">
        <f t="shared" si="9"/>
        <v/>
      </c>
      <c r="L319" s="23">
        <f t="shared" si="10"/>
        <v>5</v>
      </c>
    </row>
    <row r="320" customHeight="1" spans="11:12">
      <c r="K320" s="2" t="str">
        <f t="shared" si="9"/>
        <v/>
      </c>
      <c r="L320" s="23">
        <f t="shared" si="10"/>
        <v>5</v>
      </c>
    </row>
    <row r="321" customHeight="1" spans="11:12">
      <c r="K321" s="2" t="str">
        <f t="shared" si="9"/>
        <v/>
      </c>
      <c r="L321" s="23">
        <f t="shared" si="10"/>
        <v>5</v>
      </c>
    </row>
    <row r="322" customHeight="1" spans="11:12">
      <c r="K322" s="2" t="str">
        <f t="shared" si="9"/>
        <v/>
      </c>
      <c r="L322" s="23">
        <f t="shared" si="10"/>
        <v>5</v>
      </c>
    </row>
    <row r="323" customHeight="1" spans="11:12">
      <c r="K323" s="2" t="str">
        <f t="shared" si="9"/>
        <v/>
      </c>
      <c r="L323" s="23">
        <f t="shared" si="10"/>
        <v>5</v>
      </c>
    </row>
    <row r="324" customHeight="1" spans="11:12">
      <c r="K324" s="2" t="str">
        <f t="shared" si="9"/>
        <v/>
      </c>
      <c r="L324" s="23">
        <f t="shared" si="10"/>
        <v>5</v>
      </c>
    </row>
    <row r="325" customHeight="1" spans="11:12">
      <c r="K325" s="2" t="str">
        <f t="shared" si="9"/>
        <v/>
      </c>
      <c r="L325" s="23">
        <f t="shared" si="10"/>
        <v>5</v>
      </c>
    </row>
    <row r="326" customHeight="1" spans="11:12">
      <c r="K326" s="2" t="str">
        <f t="shared" si="9"/>
        <v/>
      </c>
      <c r="L326" s="23">
        <f t="shared" si="10"/>
        <v>5</v>
      </c>
    </row>
    <row r="327" customHeight="1" spans="11:12">
      <c r="K327" s="2" t="str">
        <f t="shared" si="9"/>
        <v/>
      </c>
      <c r="L327" s="23">
        <f t="shared" si="10"/>
        <v>5</v>
      </c>
    </row>
    <row r="328" customHeight="1" spans="11:12">
      <c r="K328" s="2" t="str">
        <f t="shared" si="9"/>
        <v/>
      </c>
      <c r="L328" s="23">
        <f t="shared" si="10"/>
        <v>5</v>
      </c>
    </row>
    <row r="329" customHeight="1" spans="11:12">
      <c r="K329" s="2" t="str">
        <f t="shared" si="9"/>
        <v/>
      </c>
      <c r="L329" s="23">
        <f t="shared" si="10"/>
        <v>5</v>
      </c>
    </row>
    <row r="330" customHeight="1" spans="11:12">
      <c r="K330" s="2" t="str">
        <f t="shared" si="9"/>
        <v/>
      </c>
      <c r="L330" s="23">
        <f t="shared" si="10"/>
        <v>5</v>
      </c>
    </row>
    <row r="331" customHeight="1" spans="11:12">
      <c r="K331" s="2" t="str">
        <f t="shared" ref="K331:K394" si="11">_xlfn.IFS(L331=0,"",L331=1,"此行有一个（类别、凭证编号、年份、月份、完成投资额）为空项，请核实补填",L331=2,"此行有两个（类别、凭证编号、年份、月份、完成投资额）为空项，请核实补填",L331=3,"此行有三个（类别、凭证编号、年份、月份、完成投资额）为空项，请核实补填",L331=4,"此行有四个（类别、凭证编号、年份、月份、完成投资额）为空项，请核实补填",L331=5,"")</f>
        <v/>
      </c>
      <c r="L331" s="23">
        <f t="shared" si="10"/>
        <v>5</v>
      </c>
    </row>
    <row r="332" customHeight="1" spans="11:12">
      <c r="K332" s="2" t="str">
        <f t="shared" si="11"/>
        <v/>
      </c>
      <c r="L332" s="23">
        <f t="shared" si="10"/>
        <v>5</v>
      </c>
    </row>
    <row r="333" customHeight="1" spans="11:12">
      <c r="K333" s="2" t="str">
        <f t="shared" si="11"/>
        <v/>
      </c>
      <c r="L333" s="23">
        <f t="shared" si="10"/>
        <v>5</v>
      </c>
    </row>
    <row r="334" customHeight="1" spans="11:12">
      <c r="K334" s="2" t="str">
        <f t="shared" si="11"/>
        <v/>
      </c>
      <c r="L334" s="23">
        <f t="shared" si="10"/>
        <v>5</v>
      </c>
    </row>
    <row r="335" customHeight="1" spans="11:12">
      <c r="K335" s="2" t="str">
        <f t="shared" si="11"/>
        <v/>
      </c>
      <c r="L335" s="23">
        <f t="shared" si="10"/>
        <v>5</v>
      </c>
    </row>
    <row r="336" customHeight="1" spans="11:12">
      <c r="K336" s="2" t="str">
        <f t="shared" si="11"/>
        <v/>
      </c>
      <c r="L336" s="23">
        <f t="shared" si="10"/>
        <v>5</v>
      </c>
    </row>
    <row r="337" customHeight="1" spans="11:12">
      <c r="K337" s="2" t="str">
        <f t="shared" si="11"/>
        <v/>
      </c>
      <c r="L337" s="23">
        <f t="shared" si="10"/>
        <v>5</v>
      </c>
    </row>
    <row r="338" customHeight="1" spans="11:12">
      <c r="K338" s="2" t="str">
        <f t="shared" si="11"/>
        <v/>
      </c>
      <c r="L338" s="23">
        <f t="shared" si="10"/>
        <v>5</v>
      </c>
    </row>
    <row r="339" customHeight="1" spans="11:12">
      <c r="K339" s="2" t="str">
        <f t="shared" si="11"/>
        <v/>
      </c>
      <c r="L339" s="23">
        <f t="shared" si="10"/>
        <v>5</v>
      </c>
    </row>
    <row r="340" customHeight="1" spans="11:12">
      <c r="K340" s="2" t="str">
        <f t="shared" si="11"/>
        <v/>
      </c>
      <c r="L340" s="23">
        <f t="shared" si="10"/>
        <v>5</v>
      </c>
    </row>
    <row r="341" customHeight="1" spans="11:12">
      <c r="K341" s="2" t="str">
        <f t="shared" si="11"/>
        <v/>
      </c>
      <c r="L341" s="23">
        <f t="shared" si="10"/>
        <v>5</v>
      </c>
    </row>
    <row r="342" customHeight="1" spans="11:12">
      <c r="K342" s="2" t="str">
        <f t="shared" si="11"/>
        <v/>
      </c>
      <c r="L342" s="23">
        <f t="shared" si="10"/>
        <v>5</v>
      </c>
    </row>
    <row r="343" customHeight="1" spans="11:12">
      <c r="K343" s="2" t="str">
        <f t="shared" si="11"/>
        <v/>
      </c>
      <c r="L343" s="23">
        <f t="shared" si="10"/>
        <v>5</v>
      </c>
    </row>
    <row r="344" customHeight="1" spans="11:12">
      <c r="K344" s="2" t="str">
        <f t="shared" si="11"/>
        <v/>
      </c>
      <c r="L344" s="23">
        <f t="shared" ref="L344:L407" si="12">COUNTBLANK(B344)+COUNTBLANK(C344)+COUNTBLANK(D344)+COUNTBLANK(E344)+COUNTBLANK(F344)</f>
        <v>5</v>
      </c>
    </row>
    <row r="345" customHeight="1" spans="11:12">
      <c r="K345" s="2" t="str">
        <f t="shared" si="11"/>
        <v/>
      </c>
      <c r="L345" s="23">
        <f t="shared" si="12"/>
        <v>5</v>
      </c>
    </row>
    <row r="346" customHeight="1" spans="11:12">
      <c r="K346" s="2" t="str">
        <f t="shared" si="11"/>
        <v/>
      </c>
      <c r="L346" s="23">
        <f t="shared" si="12"/>
        <v>5</v>
      </c>
    </row>
    <row r="347" customHeight="1" spans="11:12">
      <c r="K347" s="2" t="str">
        <f t="shared" si="11"/>
        <v/>
      </c>
      <c r="L347" s="23">
        <f t="shared" si="12"/>
        <v>5</v>
      </c>
    </row>
    <row r="348" customHeight="1" spans="11:12">
      <c r="K348" s="2" t="str">
        <f t="shared" si="11"/>
        <v/>
      </c>
      <c r="L348" s="23">
        <f t="shared" si="12"/>
        <v>5</v>
      </c>
    </row>
    <row r="349" customHeight="1" spans="11:12">
      <c r="K349" s="2" t="str">
        <f t="shared" si="11"/>
        <v/>
      </c>
      <c r="L349" s="23">
        <f t="shared" si="12"/>
        <v>5</v>
      </c>
    </row>
    <row r="350" customHeight="1" spans="11:12">
      <c r="K350" s="2" t="str">
        <f t="shared" si="11"/>
        <v/>
      </c>
      <c r="L350" s="23">
        <f t="shared" si="12"/>
        <v>5</v>
      </c>
    </row>
    <row r="351" customHeight="1" spans="11:12">
      <c r="K351" s="2" t="str">
        <f t="shared" si="11"/>
        <v/>
      </c>
      <c r="L351" s="23">
        <f t="shared" si="12"/>
        <v>5</v>
      </c>
    </row>
    <row r="352" customHeight="1" spans="11:12">
      <c r="K352" s="2" t="str">
        <f t="shared" si="11"/>
        <v/>
      </c>
      <c r="L352" s="23">
        <f t="shared" si="12"/>
        <v>5</v>
      </c>
    </row>
    <row r="353" customHeight="1" spans="11:12">
      <c r="K353" s="2" t="str">
        <f t="shared" si="11"/>
        <v/>
      </c>
      <c r="L353" s="23">
        <f t="shared" si="12"/>
        <v>5</v>
      </c>
    </row>
    <row r="354" customHeight="1" spans="11:12">
      <c r="K354" s="2" t="str">
        <f t="shared" si="11"/>
        <v/>
      </c>
      <c r="L354" s="23">
        <f t="shared" si="12"/>
        <v>5</v>
      </c>
    </row>
    <row r="355" customHeight="1" spans="11:12">
      <c r="K355" s="2" t="str">
        <f t="shared" si="11"/>
        <v/>
      </c>
      <c r="L355" s="23">
        <f t="shared" si="12"/>
        <v>5</v>
      </c>
    </row>
    <row r="356" customHeight="1" spans="11:12">
      <c r="K356" s="2" t="str">
        <f t="shared" si="11"/>
        <v/>
      </c>
      <c r="L356" s="23">
        <f t="shared" si="12"/>
        <v>5</v>
      </c>
    </row>
    <row r="357" customHeight="1" spans="11:12">
      <c r="K357" s="2" t="str">
        <f t="shared" si="11"/>
        <v/>
      </c>
      <c r="L357" s="23">
        <f t="shared" si="12"/>
        <v>5</v>
      </c>
    </row>
    <row r="358" customHeight="1" spans="11:12">
      <c r="K358" s="2" t="str">
        <f t="shared" si="11"/>
        <v/>
      </c>
      <c r="L358" s="23">
        <f t="shared" si="12"/>
        <v>5</v>
      </c>
    </row>
    <row r="359" customHeight="1" spans="11:12">
      <c r="K359" s="2" t="str">
        <f t="shared" si="11"/>
        <v/>
      </c>
      <c r="L359" s="23">
        <f t="shared" si="12"/>
        <v>5</v>
      </c>
    </row>
    <row r="360" customHeight="1" spans="11:12">
      <c r="K360" s="2" t="str">
        <f t="shared" si="11"/>
        <v/>
      </c>
      <c r="L360" s="23">
        <f t="shared" si="12"/>
        <v>5</v>
      </c>
    </row>
    <row r="361" customHeight="1" spans="11:12">
      <c r="K361" s="2" t="str">
        <f t="shared" si="11"/>
        <v/>
      </c>
      <c r="L361" s="23">
        <f t="shared" si="12"/>
        <v>5</v>
      </c>
    </row>
    <row r="362" customHeight="1" spans="11:12">
      <c r="K362" s="2" t="str">
        <f t="shared" si="11"/>
        <v/>
      </c>
      <c r="L362" s="23">
        <f t="shared" si="12"/>
        <v>5</v>
      </c>
    </row>
    <row r="363" customHeight="1" spans="11:12">
      <c r="K363" s="2" t="str">
        <f t="shared" si="11"/>
        <v/>
      </c>
      <c r="L363" s="23">
        <f t="shared" si="12"/>
        <v>5</v>
      </c>
    </row>
    <row r="364" customHeight="1" spans="11:12">
      <c r="K364" s="2" t="str">
        <f t="shared" si="11"/>
        <v/>
      </c>
      <c r="L364" s="23">
        <f t="shared" si="12"/>
        <v>5</v>
      </c>
    </row>
    <row r="365" customHeight="1" spans="11:12">
      <c r="K365" s="2" t="str">
        <f t="shared" si="11"/>
        <v/>
      </c>
      <c r="L365" s="23">
        <f t="shared" si="12"/>
        <v>5</v>
      </c>
    </row>
    <row r="366" customHeight="1" spans="11:12">
      <c r="K366" s="2" t="str">
        <f t="shared" si="11"/>
        <v/>
      </c>
      <c r="L366" s="23">
        <f t="shared" si="12"/>
        <v>5</v>
      </c>
    </row>
    <row r="367" customHeight="1" spans="11:12">
      <c r="K367" s="2" t="str">
        <f t="shared" si="11"/>
        <v/>
      </c>
      <c r="L367" s="23">
        <f t="shared" si="12"/>
        <v>5</v>
      </c>
    </row>
    <row r="368" customHeight="1" spans="11:12">
      <c r="K368" s="2" t="str">
        <f t="shared" si="11"/>
        <v/>
      </c>
      <c r="L368" s="23">
        <f t="shared" si="12"/>
        <v>5</v>
      </c>
    </row>
    <row r="369" customHeight="1" spans="11:12">
      <c r="K369" s="2" t="str">
        <f t="shared" si="11"/>
        <v/>
      </c>
      <c r="L369" s="23">
        <f t="shared" si="12"/>
        <v>5</v>
      </c>
    </row>
    <row r="370" customHeight="1" spans="11:12">
      <c r="K370" s="2" t="str">
        <f t="shared" si="11"/>
        <v/>
      </c>
      <c r="L370" s="23">
        <f t="shared" si="12"/>
        <v>5</v>
      </c>
    </row>
    <row r="371" customHeight="1" spans="11:12">
      <c r="K371" s="2" t="str">
        <f t="shared" si="11"/>
        <v/>
      </c>
      <c r="L371" s="23">
        <f t="shared" si="12"/>
        <v>5</v>
      </c>
    </row>
    <row r="372" customHeight="1" spans="11:12">
      <c r="K372" s="2" t="str">
        <f t="shared" si="11"/>
        <v/>
      </c>
      <c r="L372" s="23">
        <f t="shared" si="12"/>
        <v>5</v>
      </c>
    </row>
    <row r="373" customHeight="1" spans="11:12">
      <c r="K373" s="2" t="str">
        <f t="shared" si="11"/>
        <v/>
      </c>
      <c r="L373" s="23">
        <f t="shared" si="12"/>
        <v>5</v>
      </c>
    </row>
    <row r="374" customHeight="1" spans="11:12">
      <c r="K374" s="2" t="str">
        <f t="shared" si="11"/>
        <v/>
      </c>
      <c r="L374" s="23">
        <f t="shared" si="12"/>
        <v>5</v>
      </c>
    </row>
    <row r="375" customHeight="1" spans="11:12">
      <c r="K375" s="2" t="str">
        <f t="shared" si="11"/>
        <v/>
      </c>
      <c r="L375" s="23">
        <f t="shared" si="12"/>
        <v>5</v>
      </c>
    </row>
    <row r="376" customHeight="1" spans="11:12">
      <c r="K376" s="2" t="str">
        <f t="shared" si="11"/>
        <v/>
      </c>
      <c r="L376" s="23">
        <f t="shared" si="12"/>
        <v>5</v>
      </c>
    </row>
    <row r="377" customHeight="1" spans="11:12">
      <c r="K377" s="2" t="str">
        <f t="shared" si="11"/>
        <v/>
      </c>
      <c r="L377" s="23">
        <f t="shared" si="12"/>
        <v>5</v>
      </c>
    </row>
    <row r="378" customHeight="1" spans="11:12">
      <c r="K378" s="2" t="str">
        <f t="shared" si="11"/>
        <v/>
      </c>
      <c r="L378" s="23">
        <f t="shared" si="12"/>
        <v>5</v>
      </c>
    </row>
    <row r="379" customHeight="1" spans="11:12">
      <c r="K379" s="2" t="str">
        <f t="shared" si="11"/>
        <v/>
      </c>
      <c r="L379" s="23">
        <f t="shared" si="12"/>
        <v>5</v>
      </c>
    </row>
    <row r="380" customHeight="1" spans="11:12">
      <c r="K380" s="2" t="str">
        <f t="shared" si="11"/>
        <v/>
      </c>
      <c r="L380" s="23">
        <f t="shared" si="12"/>
        <v>5</v>
      </c>
    </row>
    <row r="381" customHeight="1" spans="11:12">
      <c r="K381" s="2" t="str">
        <f t="shared" si="11"/>
        <v/>
      </c>
      <c r="L381" s="23">
        <f t="shared" si="12"/>
        <v>5</v>
      </c>
    </row>
    <row r="382" customHeight="1" spans="11:12">
      <c r="K382" s="2" t="str">
        <f t="shared" si="11"/>
        <v/>
      </c>
      <c r="L382" s="23">
        <f t="shared" si="12"/>
        <v>5</v>
      </c>
    </row>
    <row r="383" customHeight="1" spans="11:12">
      <c r="K383" s="2" t="str">
        <f t="shared" si="11"/>
        <v/>
      </c>
      <c r="L383" s="23">
        <f t="shared" si="12"/>
        <v>5</v>
      </c>
    </row>
    <row r="384" customHeight="1" spans="11:12">
      <c r="K384" s="2" t="str">
        <f t="shared" si="11"/>
        <v/>
      </c>
      <c r="L384" s="23">
        <f t="shared" si="12"/>
        <v>5</v>
      </c>
    </row>
    <row r="385" customHeight="1" spans="11:12">
      <c r="K385" s="2" t="str">
        <f t="shared" si="11"/>
        <v/>
      </c>
      <c r="L385" s="23">
        <f t="shared" si="12"/>
        <v>5</v>
      </c>
    </row>
    <row r="386" customHeight="1" spans="11:12">
      <c r="K386" s="2" t="str">
        <f t="shared" si="11"/>
        <v/>
      </c>
      <c r="L386" s="23">
        <f t="shared" si="12"/>
        <v>5</v>
      </c>
    </row>
    <row r="387" customHeight="1" spans="11:12">
      <c r="K387" s="2" t="str">
        <f t="shared" si="11"/>
        <v/>
      </c>
      <c r="L387" s="23">
        <f t="shared" si="12"/>
        <v>5</v>
      </c>
    </row>
    <row r="388" customHeight="1" spans="11:12">
      <c r="K388" s="2" t="str">
        <f t="shared" si="11"/>
        <v/>
      </c>
      <c r="L388" s="23">
        <f t="shared" si="12"/>
        <v>5</v>
      </c>
    </row>
    <row r="389" customHeight="1" spans="11:12">
      <c r="K389" s="2" t="str">
        <f t="shared" si="11"/>
        <v/>
      </c>
      <c r="L389" s="23">
        <f t="shared" si="12"/>
        <v>5</v>
      </c>
    </row>
    <row r="390" customHeight="1" spans="11:12">
      <c r="K390" s="2" t="str">
        <f t="shared" si="11"/>
        <v/>
      </c>
      <c r="L390" s="23">
        <f t="shared" si="12"/>
        <v>5</v>
      </c>
    </row>
    <row r="391" customHeight="1" spans="11:12">
      <c r="K391" s="2" t="str">
        <f t="shared" si="11"/>
        <v/>
      </c>
      <c r="L391" s="23">
        <f t="shared" si="12"/>
        <v>5</v>
      </c>
    </row>
    <row r="392" customHeight="1" spans="11:12">
      <c r="K392" s="2" t="str">
        <f t="shared" si="11"/>
        <v/>
      </c>
      <c r="L392" s="23">
        <f t="shared" si="12"/>
        <v>5</v>
      </c>
    </row>
    <row r="393" customHeight="1" spans="11:12">
      <c r="K393" s="2" t="str">
        <f t="shared" si="11"/>
        <v/>
      </c>
      <c r="L393" s="23">
        <f t="shared" si="12"/>
        <v>5</v>
      </c>
    </row>
    <row r="394" customHeight="1" spans="11:12">
      <c r="K394" s="2" t="str">
        <f t="shared" si="11"/>
        <v/>
      </c>
      <c r="L394" s="23">
        <f t="shared" si="12"/>
        <v>5</v>
      </c>
    </row>
    <row r="395" customHeight="1" spans="11:12">
      <c r="K395" s="2" t="str">
        <f t="shared" ref="K395:K458" si="13">_xlfn.IFS(L395=0,"",L395=1,"此行有一个（类别、凭证编号、年份、月份、完成投资额）为空项，请核实补填",L395=2,"此行有两个（类别、凭证编号、年份、月份、完成投资额）为空项，请核实补填",L395=3,"此行有三个（类别、凭证编号、年份、月份、完成投资额）为空项，请核实补填",L395=4,"此行有四个（类别、凭证编号、年份、月份、完成投资额）为空项，请核实补填",L395=5,"")</f>
        <v/>
      </c>
      <c r="L395" s="23">
        <f t="shared" si="12"/>
        <v>5</v>
      </c>
    </row>
    <row r="396" customHeight="1" spans="11:12">
      <c r="K396" s="2" t="str">
        <f t="shared" si="13"/>
        <v/>
      </c>
      <c r="L396" s="23">
        <f t="shared" si="12"/>
        <v>5</v>
      </c>
    </row>
    <row r="397" customHeight="1" spans="11:12">
      <c r="K397" s="2" t="str">
        <f t="shared" si="13"/>
        <v/>
      </c>
      <c r="L397" s="23">
        <f t="shared" si="12"/>
        <v>5</v>
      </c>
    </row>
    <row r="398" customHeight="1" spans="11:12">
      <c r="K398" s="2" t="str">
        <f t="shared" si="13"/>
        <v/>
      </c>
      <c r="L398" s="23">
        <f t="shared" si="12"/>
        <v>5</v>
      </c>
    </row>
    <row r="399" customHeight="1" spans="11:12">
      <c r="K399" s="2" t="str">
        <f t="shared" si="13"/>
        <v/>
      </c>
      <c r="L399" s="23">
        <f t="shared" si="12"/>
        <v>5</v>
      </c>
    </row>
    <row r="400" customHeight="1" spans="11:12">
      <c r="K400" s="2" t="str">
        <f t="shared" si="13"/>
        <v/>
      </c>
      <c r="L400" s="23">
        <f t="shared" si="12"/>
        <v>5</v>
      </c>
    </row>
    <row r="401" customHeight="1" spans="11:12">
      <c r="K401" s="2" t="str">
        <f t="shared" si="13"/>
        <v/>
      </c>
      <c r="L401" s="23">
        <f t="shared" si="12"/>
        <v>5</v>
      </c>
    </row>
    <row r="402" customHeight="1" spans="11:12">
      <c r="K402" s="2" t="str">
        <f t="shared" si="13"/>
        <v/>
      </c>
      <c r="L402" s="23">
        <f t="shared" si="12"/>
        <v>5</v>
      </c>
    </row>
    <row r="403" customHeight="1" spans="11:12">
      <c r="K403" s="2" t="str">
        <f t="shared" si="13"/>
        <v/>
      </c>
      <c r="L403" s="23">
        <f t="shared" si="12"/>
        <v>5</v>
      </c>
    </row>
    <row r="404" customHeight="1" spans="11:12">
      <c r="K404" s="2" t="str">
        <f t="shared" si="13"/>
        <v/>
      </c>
      <c r="L404" s="23">
        <f t="shared" si="12"/>
        <v>5</v>
      </c>
    </row>
    <row r="405" customHeight="1" spans="11:12">
      <c r="K405" s="2" t="str">
        <f t="shared" si="13"/>
        <v/>
      </c>
      <c r="L405" s="23">
        <f t="shared" si="12"/>
        <v>5</v>
      </c>
    </row>
    <row r="406" customHeight="1" spans="11:12">
      <c r="K406" s="2" t="str">
        <f t="shared" si="13"/>
        <v/>
      </c>
      <c r="L406" s="23">
        <f t="shared" si="12"/>
        <v>5</v>
      </c>
    </row>
    <row r="407" customHeight="1" spans="11:12">
      <c r="K407" s="2" t="str">
        <f t="shared" si="13"/>
        <v/>
      </c>
      <c r="L407" s="23">
        <f t="shared" si="12"/>
        <v>5</v>
      </c>
    </row>
    <row r="408" customHeight="1" spans="11:12">
      <c r="K408" s="2" t="str">
        <f t="shared" si="13"/>
        <v/>
      </c>
      <c r="L408" s="23">
        <f t="shared" ref="L408:L471" si="14">COUNTBLANK(B408)+COUNTBLANK(C408)+COUNTBLANK(D408)+COUNTBLANK(E408)+COUNTBLANK(F408)</f>
        <v>5</v>
      </c>
    </row>
    <row r="409" customHeight="1" spans="11:12">
      <c r="K409" s="2" t="str">
        <f t="shared" si="13"/>
        <v/>
      </c>
      <c r="L409" s="23">
        <f t="shared" si="14"/>
        <v>5</v>
      </c>
    </row>
    <row r="410" customHeight="1" spans="11:12">
      <c r="K410" s="2" t="str">
        <f t="shared" si="13"/>
        <v/>
      </c>
      <c r="L410" s="23">
        <f t="shared" si="14"/>
        <v>5</v>
      </c>
    </row>
    <row r="411" customHeight="1" spans="11:12">
      <c r="K411" s="2" t="str">
        <f t="shared" si="13"/>
        <v/>
      </c>
      <c r="L411" s="23">
        <f t="shared" si="14"/>
        <v>5</v>
      </c>
    </row>
    <row r="412" customHeight="1" spans="11:12">
      <c r="K412" s="2" t="str">
        <f t="shared" si="13"/>
        <v/>
      </c>
      <c r="L412" s="23">
        <f t="shared" si="14"/>
        <v>5</v>
      </c>
    </row>
    <row r="413" customHeight="1" spans="11:12">
      <c r="K413" s="2" t="str">
        <f t="shared" si="13"/>
        <v/>
      </c>
      <c r="L413" s="23">
        <f t="shared" si="14"/>
        <v>5</v>
      </c>
    </row>
    <row r="414" customHeight="1" spans="11:12">
      <c r="K414" s="2" t="str">
        <f t="shared" si="13"/>
        <v/>
      </c>
      <c r="L414" s="23">
        <f t="shared" si="14"/>
        <v>5</v>
      </c>
    </row>
    <row r="415" customHeight="1" spans="11:12">
      <c r="K415" s="2" t="str">
        <f t="shared" si="13"/>
        <v/>
      </c>
      <c r="L415" s="23">
        <f t="shared" si="14"/>
        <v>5</v>
      </c>
    </row>
    <row r="416" customHeight="1" spans="11:12">
      <c r="K416" s="2" t="str">
        <f t="shared" si="13"/>
        <v/>
      </c>
      <c r="L416" s="23">
        <f t="shared" si="14"/>
        <v>5</v>
      </c>
    </row>
    <row r="417" customHeight="1" spans="11:12">
      <c r="K417" s="2" t="str">
        <f t="shared" si="13"/>
        <v/>
      </c>
      <c r="L417" s="23">
        <f t="shared" si="14"/>
        <v>5</v>
      </c>
    </row>
    <row r="418" customHeight="1" spans="11:12">
      <c r="K418" s="2" t="str">
        <f t="shared" si="13"/>
        <v/>
      </c>
      <c r="L418" s="23">
        <f t="shared" si="14"/>
        <v>5</v>
      </c>
    </row>
    <row r="419" customHeight="1" spans="11:12">
      <c r="K419" s="2" t="str">
        <f t="shared" si="13"/>
        <v/>
      </c>
      <c r="L419" s="23">
        <f t="shared" si="14"/>
        <v>5</v>
      </c>
    </row>
    <row r="420" customHeight="1" spans="11:12">
      <c r="K420" s="2" t="str">
        <f t="shared" si="13"/>
        <v/>
      </c>
      <c r="L420" s="23">
        <f t="shared" si="14"/>
        <v>5</v>
      </c>
    </row>
    <row r="421" customHeight="1" spans="11:12">
      <c r="K421" s="2" t="str">
        <f t="shared" si="13"/>
        <v/>
      </c>
      <c r="L421" s="23">
        <f t="shared" si="14"/>
        <v>5</v>
      </c>
    </row>
    <row r="422" customHeight="1" spans="11:12">
      <c r="K422" s="2" t="str">
        <f t="shared" si="13"/>
        <v/>
      </c>
      <c r="L422" s="23">
        <f t="shared" si="14"/>
        <v>5</v>
      </c>
    </row>
    <row r="423" customHeight="1" spans="11:12">
      <c r="K423" s="2" t="str">
        <f t="shared" si="13"/>
        <v/>
      </c>
      <c r="L423" s="23">
        <f t="shared" si="14"/>
        <v>5</v>
      </c>
    </row>
    <row r="424" customHeight="1" spans="11:12">
      <c r="K424" s="2" t="str">
        <f t="shared" si="13"/>
        <v/>
      </c>
      <c r="L424" s="23">
        <f t="shared" si="14"/>
        <v>5</v>
      </c>
    </row>
    <row r="425" customHeight="1" spans="11:12">
      <c r="K425" s="2" t="str">
        <f t="shared" si="13"/>
        <v/>
      </c>
      <c r="L425" s="23">
        <f t="shared" si="14"/>
        <v>5</v>
      </c>
    </row>
    <row r="426" customHeight="1" spans="11:12">
      <c r="K426" s="2" t="str">
        <f t="shared" si="13"/>
        <v/>
      </c>
      <c r="L426" s="23">
        <f t="shared" si="14"/>
        <v>5</v>
      </c>
    </row>
    <row r="427" customHeight="1" spans="11:12">
      <c r="K427" s="2" t="str">
        <f t="shared" si="13"/>
        <v/>
      </c>
      <c r="L427" s="23">
        <f t="shared" si="14"/>
        <v>5</v>
      </c>
    </row>
    <row r="428" customHeight="1" spans="11:12">
      <c r="K428" s="2" t="str">
        <f t="shared" si="13"/>
        <v/>
      </c>
      <c r="L428" s="23">
        <f t="shared" si="14"/>
        <v>5</v>
      </c>
    </row>
    <row r="429" customHeight="1" spans="11:12">
      <c r="K429" s="2" t="str">
        <f t="shared" si="13"/>
        <v/>
      </c>
      <c r="L429" s="23">
        <f t="shared" si="14"/>
        <v>5</v>
      </c>
    </row>
    <row r="430" customHeight="1" spans="11:12">
      <c r="K430" s="2" t="str">
        <f t="shared" si="13"/>
        <v/>
      </c>
      <c r="L430" s="23">
        <f t="shared" si="14"/>
        <v>5</v>
      </c>
    </row>
    <row r="431" customHeight="1" spans="11:12">
      <c r="K431" s="2" t="str">
        <f t="shared" si="13"/>
        <v/>
      </c>
      <c r="L431" s="23">
        <f t="shared" si="14"/>
        <v>5</v>
      </c>
    </row>
    <row r="432" customHeight="1" spans="11:12">
      <c r="K432" s="2" t="str">
        <f t="shared" si="13"/>
        <v/>
      </c>
      <c r="L432" s="23">
        <f t="shared" si="14"/>
        <v>5</v>
      </c>
    </row>
    <row r="433" customHeight="1" spans="11:12">
      <c r="K433" s="2" t="str">
        <f t="shared" si="13"/>
        <v/>
      </c>
      <c r="L433" s="23">
        <f t="shared" si="14"/>
        <v>5</v>
      </c>
    </row>
    <row r="434" customHeight="1" spans="11:12">
      <c r="K434" s="2" t="str">
        <f t="shared" si="13"/>
        <v/>
      </c>
      <c r="L434" s="23">
        <f t="shared" si="14"/>
        <v>5</v>
      </c>
    </row>
    <row r="435" customHeight="1" spans="11:12">
      <c r="K435" s="2" t="str">
        <f t="shared" si="13"/>
        <v/>
      </c>
      <c r="L435" s="23">
        <f t="shared" si="14"/>
        <v>5</v>
      </c>
    </row>
    <row r="436" customHeight="1" spans="11:12">
      <c r="K436" s="2" t="str">
        <f t="shared" si="13"/>
        <v/>
      </c>
      <c r="L436" s="23">
        <f t="shared" si="14"/>
        <v>5</v>
      </c>
    </row>
    <row r="437" customHeight="1" spans="11:12">
      <c r="K437" s="2" t="str">
        <f t="shared" si="13"/>
        <v/>
      </c>
      <c r="L437" s="23">
        <f t="shared" si="14"/>
        <v>5</v>
      </c>
    </row>
    <row r="438" customHeight="1" spans="11:12">
      <c r="K438" s="2" t="str">
        <f t="shared" si="13"/>
        <v/>
      </c>
      <c r="L438" s="23">
        <f t="shared" si="14"/>
        <v>5</v>
      </c>
    </row>
    <row r="439" customHeight="1" spans="11:12">
      <c r="K439" s="2" t="str">
        <f t="shared" si="13"/>
        <v/>
      </c>
      <c r="L439" s="23">
        <f t="shared" si="14"/>
        <v>5</v>
      </c>
    </row>
    <row r="440" customHeight="1" spans="11:12">
      <c r="K440" s="2" t="str">
        <f t="shared" si="13"/>
        <v/>
      </c>
      <c r="L440" s="23">
        <f t="shared" si="14"/>
        <v>5</v>
      </c>
    </row>
    <row r="441" customHeight="1" spans="11:12">
      <c r="K441" s="2" t="str">
        <f t="shared" si="13"/>
        <v/>
      </c>
      <c r="L441" s="23">
        <f t="shared" si="14"/>
        <v>5</v>
      </c>
    </row>
    <row r="442" customHeight="1" spans="11:12">
      <c r="K442" s="2" t="str">
        <f t="shared" si="13"/>
        <v/>
      </c>
      <c r="L442" s="23">
        <f t="shared" si="14"/>
        <v>5</v>
      </c>
    </row>
    <row r="443" customHeight="1" spans="11:12">
      <c r="K443" s="2" t="str">
        <f t="shared" si="13"/>
        <v/>
      </c>
      <c r="L443" s="23">
        <f t="shared" si="14"/>
        <v>5</v>
      </c>
    </row>
    <row r="444" customHeight="1" spans="11:12">
      <c r="K444" s="2" t="str">
        <f t="shared" si="13"/>
        <v/>
      </c>
      <c r="L444" s="23">
        <f t="shared" si="14"/>
        <v>5</v>
      </c>
    </row>
    <row r="445" customHeight="1" spans="11:12">
      <c r="K445" s="2" t="str">
        <f t="shared" si="13"/>
        <v/>
      </c>
      <c r="L445" s="23">
        <f t="shared" si="14"/>
        <v>5</v>
      </c>
    </row>
    <row r="446" customHeight="1" spans="11:12">
      <c r="K446" s="2" t="str">
        <f t="shared" si="13"/>
        <v/>
      </c>
      <c r="L446" s="23">
        <f t="shared" si="14"/>
        <v>5</v>
      </c>
    </row>
    <row r="447" customHeight="1" spans="11:12">
      <c r="K447" s="2" t="str">
        <f t="shared" si="13"/>
        <v/>
      </c>
      <c r="L447" s="23">
        <f t="shared" si="14"/>
        <v>5</v>
      </c>
    </row>
    <row r="448" customHeight="1" spans="11:12">
      <c r="K448" s="2" t="str">
        <f t="shared" si="13"/>
        <v/>
      </c>
      <c r="L448" s="23">
        <f t="shared" si="14"/>
        <v>5</v>
      </c>
    </row>
    <row r="449" customHeight="1" spans="11:12">
      <c r="K449" s="2" t="str">
        <f t="shared" si="13"/>
        <v/>
      </c>
      <c r="L449" s="23">
        <f t="shared" si="14"/>
        <v>5</v>
      </c>
    </row>
    <row r="450" customHeight="1" spans="11:12">
      <c r="K450" s="2" t="str">
        <f t="shared" si="13"/>
        <v/>
      </c>
      <c r="L450" s="23">
        <f t="shared" si="14"/>
        <v>5</v>
      </c>
    </row>
    <row r="451" customHeight="1" spans="11:12">
      <c r="K451" s="2" t="str">
        <f t="shared" si="13"/>
        <v/>
      </c>
      <c r="L451" s="23">
        <f t="shared" si="14"/>
        <v>5</v>
      </c>
    </row>
    <row r="452" customHeight="1" spans="11:12">
      <c r="K452" s="2" t="str">
        <f t="shared" si="13"/>
        <v/>
      </c>
      <c r="L452" s="23">
        <f t="shared" si="14"/>
        <v>5</v>
      </c>
    </row>
    <row r="453" customHeight="1" spans="11:12">
      <c r="K453" s="2" t="str">
        <f t="shared" si="13"/>
        <v/>
      </c>
      <c r="L453" s="23">
        <f t="shared" si="14"/>
        <v>5</v>
      </c>
    </row>
    <row r="454" customHeight="1" spans="11:12">
      <c r="K454" s="2" t="str">
        <f t="shared" si="13"/>
        <v/>
      </c>
      <c r="L454" s="23">
        <f t="shared" si="14"/>
        <v>5</v>
      </c>
    </row>
    <row r="455" customHeight="1" spans="11:12">
      <c r="K455" s="2" t="str">
        <f t="shared" si="13"/>
        <v/>
      </c>
      <c r="L455" s="23">
        <f t="shared" si="14"/>
        <v>5</v>
      </c>
    </row>
    <row r="456" customHeight="1" spans="11:12">
      <c r="K456" s="2" t="str">
        <f t="shared" si="13"/>
        <v/>
      </c>
      <c r="L456" s="23">
        <f t="shared" si="14"/>
        <v>5</v>
      </c>
    </row>
    <row r="457" customHeight="1" spans="11:12">
      <c r="K457" s="2" t="str">
        <f t="shared" si="13"/>
        <v/>
      </c>
      <c r="L457" s="23">
        <f t="shared" si="14"/>
        <v>5</v>
      </c>
    </row>
    <row r="458" customHeight="1" spans="11:12">
      <c r="K458" s="2" t="str">
        <f t="shared" si="13"/>
        <v/>
      </c>
      <c r="L458" s="23">
        <f t="shared" si="14"/>
        <v>5</v>
      </c>
    </row>
    <row r="459" customHeight="1" spans="11:12">
      <c r="K459" s="2" t="str">
        <f t="shared" ref="K459:K522" si="15">_xlfn.IFS(L459=0,"",L459=1,"此行有一个（类别、凭证编号、年份、月份、完成投资额）为空项，请核实补填",L459=2,"此行有两个（类别、凭证编号、年份、月份、完成投资额）为空项，请核实补填",L459=3,"此行有三个（类别、凭证编号、年份、月份、完成投资额）为空项，请核实补填",L459=4,"此行有四个（类别、凭证编号、年份、月份、完成投资额）为空项，请核实补填",L459=5,"")</f>
        <v/>
      </c>
      <c r="L459" s="23">
        <f t="shared" si="14"/>
        <v>5</v>
      </c>
    </row>
    <row r="460" customHeight="1" spans="11:12">
      <c r="K460" s="2" t="str">
        <f t="shared" si="15"/>
        <v/>
      </c>
      <c r="L460" s="23">
        <f t="shared" si="14"/>
        <v>5</v>
      </c>
    </row>
    <row r="461" customHeight="1" spans="11:12">
      <c r="K461" s="2" t="str">
        <f t="shared" si="15"/>
        <v/>
      </c>
      <c r="L461" s="23">
        <f t="shared" si="14"/>
        <v>5</v>
      </c>
    </row>
    <row r="462" customHeight="1" spans="11:12">
      <c r="K462" s="2" t="str">
        <f t="shared" si="15"/>
        <v/>
      </c>
      <c r="L462" s="23">
        <f t="shared" si="14"/>
        <v>5</v>
      </c>
    </row>
    <row r="463" customHeight="1" spans="11:12">
      <c r="K463" s="2" t="str">
        <f t="shared" si="15"/>
        <v/>
      </c>
      <c r="L463" s="23">
        <f t="shared" si="14"/>
        <v>5</v>
      </c>
    </row>
    <row r="464" customHeight="1" spans="11:12">
      <c r="K464" s="2" t="str">
        <f t="shared" si="15"/>
        <v/>
      </c>
      <c r="L464" s="23">
        <f t="shared" si="14"/>
        <v>5</v>
      </c>
    </row>
    <row r="465" customHeight="1" spans="11:12">
      <c r="K465" s="2" t="str">
        <f t="shared" si="15"/>
        <v/>
      </c>
      <c r="L465" s="23">
        <f t="shared" si="14"/>
        <v>5</v>
      </c>
    </row>
    <row r="466" customHeight="1" spans="11:12">
      <c r="K466" s="2" t="str">
        <f t="shared" si="15"/>
        <v/>
      </c>
      <c r="L466" s="23">
        <f t="shared" si="14"/>
        <v>5</v>
      </c>
    </row>
    <row r="467" customHeight="1" spans="11:12">
      <c r="K467" s="2" t="str">
        <f t="shared" si="15"/>
        <v/>
      </c>
      <c r="L467" s="23">
        <f t="shared" si="14"/>
        <v>5</v>
      </c>
    </row>
    <row r="468" customHeight="1" spans="11:12">
      <c r="K468" s="2" t="str">
        <f t="shared" si="15"/>
        <v/>
      </c>
      <c r="L468" s="23">
        <f t="shared" si="14"/>
        <v>5</v>
      </c>
    </row>
    <row r="469" customHeight="1" spans="11:12">
      <c r="K469" s="2" t="str">
        <f t="shared" si="15"/>
        <v/>
      </c>
      <c r="L469" s="23">
        <f t="shared" si="14"/>
        <v>5</v>
      </c>
    </row>
    <row r="470" customHeight="1" spans="11:12">
      <c r="K470" s="2" t="str">
        <f t="shared" si="15"/>
        <v/>
      </c>
      <c r="L470" s="23">
        <f t="shared" si="14"/>
        <v>5</v>
      </c>
    </row>
    <row r="471" customHeight="1" spans="11:12">
      <c r="K471" s="2" t="str">
        <f t="shared" si="15"/>
        <v/>
      </c>
      <c r="L471" s="23">
        <f t="shared" si="14"/>
        <v>5</v>
      </c>
    </row>
    <row r="472" customHeight="1" spans="11:12">
      <c r="K472" s="2" t="str">
        <f t="shared" si="15"/>
        <v/>
      </c>
      <c r="L472" s="23">
        <f t="shared" ref="L472:L535" si="16">COUNTBLANK(B472)+COUNTBLANK(C472)+COUNTBLANK(D472)+COUNTBLANK(E472)+COUNTBLANK(F472)</f>
        <v>5</v>
      </c>
    </row>
    <row r="473" customHeight="1" spans="11:12">
      <c r="K473" s="2" t="str">
        <f t="shared" si="15"/>
        <v/>
      </c>
      <c r="L473" s="23">
        <f t="shared" si="16"/>
        <v>5</v>
      </c>
    </row>
    <row r="474" customHeight="1" spans="11:12">
      <c r="K474" s="2" t="str">
        <f t="shared" si="15"/>
        <v/>
      </c>
      <c r="L474" s="23">
        <f t="shared" si="16"/>
        <v>5</v>
      </c>
    </row>
    <row r="475" customHeight="1" spans="11:12">
      <c r="K475" s="2" t="str">
        <f t="shared" si="15"/>
        <v/>
      </c>
      <c r="L475" s="23">
        <f t="shared" si="16"/>
        <v>5</v>
      </c>
    </row>
    <row r="476" customHeight="1" spans="11:12">
      <c r="K476" s="2" t="str">
        <f t="shared" si="15"/>
        <v/>
      </c>
      <c r="L476" s="23">
        <f t="shared" si="16"/>
        <v>5</v>
      </c>
    </row>
    <row r="477" customHeight="1" spans="11:12">
      <c r="K477" s="2" t="str">
        <f t="shared" si="15"/>
        <v/>
      </c>
      <c r="L477" s="23">
        <f t="shared" si="16"/>
        <v>5</v>
      </c>
    </row>
    <row r="478" customHeight="1" spans="11:12">
      <c r="K478" s="2" t="str">
        <f t="shared" si="15"/>
        <v/>
      </c>
      <c r="L478" s="23">
        <f t="shared" si="16"/>
        <v>5</v>
      </c>
    </row>
    <row r="479" customHeight="1" spans="11:12">
      <c r="K479" s="2" t="str">
        <f t="shared" si="15"/>
        <v/>
      </c>
      <c r="L479" s="23">
        <f t="shared" si="16"/>
        <v>5</v>
      </c>
    </row>
    <row r="480" customHeight="1" spans="11:12">
      <c r="K480" s="2" t="str">
        <f t="shared" si="15"/>
        <v/>
      </c>
      <c r="L480" s="23">
        <f t="shared" si="16"/>
        <v>5</v>
      </c>
    </row>
    <row r="481" customHeight="1" spans="11:12">
      <c r="K481" s="2" t="str">
        <f t="shared" si="15"/>
        <v/>
      </c>
      <c r="L481" s="23">
        <f t="shared" si="16"/>
        <v>5</v>
      </c>
    </row>
    <row r="482" customHeight="1" spans="11:12">
      <c r="K482" s="2" t="str">
        <f t="shared" si="15"/>
        <v/>
      </c>
      <c r="L482" s="23">
        <f t="shared" si="16"/>
        <v>5</v>
      </c>
    </row>
    <row r="483" customHeight="1" spans="11:12">
      <c r="K483" s="2" t="str">
        <f t="shared" si="15"/>
        <v/>
      </c>
      <c r="L483" s="23">
        <f t="shared" si="16"/>
        <v>5</v>
      </c>
    </row>
    <row r="484" customHeight="1" spans="11:12">
      <c r="K484" s="2" t="str">
        <f t="shared" si="15"/>
        <v/>
      </c>
      <c r="L484" s="23">
        <f t="shared" si="16"/>
        <v>5</v>
      </c>
    </row>
    <row r="485" customHeight="1" spans="11:12">
      <c r="K485" s="2" t="str">
        <f t="shared" si="15"/>
        <v/>
      </c>
      <c r="L485" s="23">
        <f t="shared" si="16"/>
        <v>5</v>
      </c>
    </row>
    <row r="486" customHeight="1" spans="11:12">
      <c r="K486" s="2" t="str">
        <f t="shared" si="15"/>
        <v/>
      </c>
      <c r="L486" s="23">
        <f t="shared" si="16"/>
        <v>5</v>
      </c>
    </row>
    <row r="487" customHeight="1" spans="11:12">
      <c r="K487" s="2" t="str">
        <f t="shared" si="15"/>
        <v/>
      </c>
      <c r="L487" s="23">
        <f t="shared" si="16"/>
        <v>5</v>
      </c>
    </row>
    <row r="488" customHeight="1" spans="11:12">
      <c r="K488" s="2" t="str">
        <f t="shared" si="15"/>
        <v/>
      </c>
      <c r="L488" s="23">
        <f t="shared" si="16"/>
        <v>5</v>
      </c>
    </row>
    <row r="489" customHeight="1" spans="11:12">
      <c r="K489" s="2" t="str">
        <f t="shared" si="15"/>
        <v/>
      </c>
      <c r="L489" s="23">
        <f t="shared" si="16"/>
        <v>5</v>
      </c>
    </row>
    <row r="490" customHeight="1" spans="11:12">
      <c r="K490" s="2" t="str">
        <f t="shared" si="15"/>
        <v/>
      </c>
      <c r="L490" s="23">
        <f t="shared" si="16"/>
        <v>5</v>
      </c>
    </row>
    <row r="491" customHeight="1" spans="11:12">
      <c r="K491" s="2" t="str">
        <f t="shared" si="15"/>
        <v/>
      </c>
      <c r="L491" s="23">
        <f t="shared" si="16"/>
        <v>5</v>
      </c>
    </row>
    <row r="492" customHeight="1" spans="11:12">
      <c r="K492" s="2" t="str">
        <f t="shared" si="15"/>
        <v/>
      </c>
      <c r="L492" s="23">
        <f t="shared" si="16"/>
        <v>5</v>
      </c>
    </row>
    <row r="493" customHeight="1" spans="11:12">
      <c r="K493" s="2" t="str">
        <f t="shared" si="15"/>
        <v/>
      </c>
      <c r="L493" s="23">
        <f t="shared" si="16"/>
        <v>5</v>
      </c>
    </row>
    <row r="494" customHeight="1" spans="11:12">
      <c r="K494" s="2" t="str">
        <f t="shared" si="15"/>
        <v/>
      </c>
      <c r="L494" s="23">
        <f t="shared" si="16"/>
        <v>5</v>
      </c>
    </row>
    <row r="495" customHeight="1" spans="11:12">
      <c r="K495" s="2" t="str">
        <f t="shared" si="15"/>
        <v/>
      </c>
      <c r="L495" s="23">
        <f t="shared" si="16"/>
        <v>5</v>
      </c>
    </row>
    <row r="496" customHeight="1" spans="11:12">
      <c r="K496" s="2" t="str">
        <f t="shared" si="15"/>
        <v/>
      </c>
      <c r="L496" s="23">
        <f t="shared" si="16"/>
        <v>5</v>
      </c>
    </row>
    <row r="497" customHeight="1" spans="11:12">
      <c r="K497" s="2" t="str">
        <f t="shared" si="15"/>
        <v/>
      </c>
      <c r="L497" s="23">
        <f t="shared" si="16"/>
        <v>5</v>
      </c>
    </row>
    <row r="498" customHeight="1" spans="11:12">
      <c r="K498" s="2" t="str">
        <f t="shared" si="15"/>
        <v/>
      </c>
      <c r="L498" s="23">
        <f t="shared" si="16"/>
        <v>5</v>
      </c>
    </row>
    <row r="499" customHeight="1" spans="11:12">
      <c r="K499" s="2" t="str">
        <f t="shared" si="15"/>
        <v/>
      </c>
      <c r="L499" s="23">
        <f t="shared" si="16"/>
        <v>5</v>
      </c>
    </row>
    <row r="500" customHeight="1" spans="11:12">
      <c r="K500" s="2" t="str">
        <f t="shared" si="15"/>
        <v/>
      </c>
      <c r="L500" s="23">
        <f t="shared" si="16"/>
        <v>5</v>
      </c>
    </row>
    <row r="501" customHeight="1" spans="11:12">
      <c r="K501" s="2" t="str">
        <f t="shared" si="15"/>
        <v/>
      </c>
      <c r="L501" s="23">
        <f t="shared" si="16"/>
        <v>5</v>
      </c>
    </row>
    <row r="502" customHeight="1" spans="11:12">
      <c r="K502" s="2" t="str">
        <f t="shared" si="15"/>
        <v/>
      </c>
      <c r="L502" s="23">
        <f t="shared" si="16"/>
        <v>5</v>
      </c>
    </row>
    <row r="503" customHeight="1" spans="11:12">
      <c r="K503" s="2" t="str">
        <f t="shared" si="15"/>
        <v/>
      </c>
      <c r="L503" s="23">
        <f t="shared" si="16"/>
        <v>5</v>
      </c>
    </row>
    <row r="504" customHeight="1" spans="11:12">
      <c r="K504" s="2" t="str">
        <f t="shared" si="15"/>
        <v/>
      </c>
      <c r="L504" s="23">
        <f t="shared" si="16"/>
        <v>5</v>
      </c>
    </row>
    <row r="505" customHeight="1" spans="11:12">
      <c r="K505" s="2" t="str">
        <f t="shared" si="15"/>
        <v/>
      </c>
      <c r="L505" s="23">
        <f t="shared" si="16"/>
        <v>5</v>
      </c>
    </row>
    <row r="506" customHeight="1" spans="11:12">
      <c r="K506" s="2" t="str">
        <f t="shared" si="15"/>
        <v/>
      </c>
      <c r="L506" s="23">
        <f t="shared" si="16"/>
        <v>5</v>
      </c>
    </row>
    <row r="507" customHeight="1" spans="11:12">
      <c r="K507" s="2" t="str">
        <f t="shared" si="15"/>
        <v/>
      </c>
      <c r="L507" s="23">
        <f t="shared" si="16"/>
        <v>5</v>
      </c>
    </row>
    <row r="508" customHeight="1" spans="11:12">
      <c r="K508" s="2" t="str">
        <f t="shared" si="15"/>
        <v/>
      </c>
      <c r="L508" s="23">
        <f t="shared" si="16"/>
        <v>5</v>
      </c>
    </row>
    <row r="509" customHeight="1" spans="11:12">
      <c r="K509" s="2" t="str">
        <f t="shared" si="15"/>
        <v/>
      </c>
      <c r="L509" s="23">
        <f t="shared" si="16"/>
        <v>5</v>
      </c>
    </row>
    <row r="510" customHeight="1" spans="11:12">
      <c r="K510" s="2" t="str">
        <f t="shared" si="15"/>
        <v/>
      </c>
      <c r="L510" s="23">
        <f t="shared" si="16"/>
        <v>5</v>
      </c>
    </row>
    <row r="511" customHeight="1" spans="11:12">
      <c r="K511" s="2" t="str">
        <f t="shared" si="15"/>
        <v/>
      </c>
      <c r="L511" s="23">
        <f t="shared" si="16"/>
        <v>5</v>
      </c>
    </row>
    <row r="512" customHeight="1" spans="11:12">
      <c r="K512" s="2" t="str">
        <f t="shared" si="15"/>
        <v/>
      </c>
      <c r="L512" s="23">
        <f t="shared" si="16"/>
        <v>5</v>
      </c>
    </row>
    <row r="513" customHeight="1" spans="11:12">
      <c r="K513" s="2" t="str">
        <f t="shared" si="15"/>
        <v/>
      </c>
      <c r="L513" s="23">
        <f t="shared" si="16"/>
        <v>5</v>
      </c>
    </row>
    <row r="514" customHeight="1" spans="11:12">
      <c r="K514" s="2" t="str">
        <f t="shared" si="15"/>
        <v/>
      </c>
      <c r="L514" s="23">
        <f t="shared" si="16"/>
        <v>5</v>
      </c>
    </row>
    <row r="515" customHeight="1" spans="11:12">
      <c r="K515" s="2" t="str">
        <f t="shared" si="15"/>
        <v/>
      </c>
      <c r="L515" s="23">
        <f t="shared" si="16"/>
        <v>5</v>
      </c>
    </row>
    <row r="516" customHeight="1" spans="11:12">
      <c r="K516" s="2" t="str">
        <f t="shared" si="15"/>
        <v/>
      </c>
      <c r="L516" s="23">
        <f t="shared" si="16"/>
        <v>5</v>
      </c>
    </row>
    <row r="517" customHeight="1" spans="11:12">
      <c r="K517" s="2" t="str">
        <f t="shared" si="15"/>
        <v/>
      </c>
      <c r="L517" s="23">
        <f t="shared" si="16"/>
        <v>5</v>
      </c>
    </row>
    <row r="518" customHeight="1" spans="11:12">
      <c r="K518" s="2" t="str">
        <f t="shared" si="15"/>
        <v/>
      </c>
      <c r="L518" s="23">
        <f t="shared" si="16"/>
        <v>5</v>
      </c>
    </row>
    <row r="519" customHeight="1" spans="11:12">
      <c r="K519" s="2" t="str">
        <f t="shared" si="15"/>
        <v/>
      </c>
      <c r="L519" s="23">
        <f t="shared" si="16"/>
        <v>5</v>
      </c>
    </row>
    <row r="520" customHeight="1" spans="11:12">
      <c r="K520" s="2" t="str">
        <f t="shared" si="15"/>
        <v/>
      </c>
      <c r="L520" s="23">
        <f t="shared" si="16"/>
        <v>5</v>
      </c>
    </row>
    <row r="521" customHeight="1" spans="11:12">
      <c r="K521" s="2" t="str">
        <f t="shared" si="15"/>
        <v/>
      </c>
      <c r="L521" s="23">
        <f t="shared" si="16"/>
        <v>5</v>
      </c>
    </row>
    <row r="522" customHeight="1" spans="11:12">
      <c r="K522" s="2" t="str">
        <f t="shared" si="15"/>
        <v/>
      </c>
      <c r="L522" s="23">
        <f t="shared" si="16"/>
        <v>5</v>
      </c>
    </row>
    <row r="523" customHeight="1" spans="11:12">
      <c r="K523" s="2" t="str">
        <f t="shared" ref="K523:K586" si="17">_xlfn.IFS(L523=0,"",L523=1,"此行有一个（类别、凭证编号、年份、月份、完成投资额）为空项，请核实补填",L523=2,"此行有两个（类别、凭证编号、年份、月份、完成投资额）为空项，请核实补填",L523=3,"此行有三个（类别、凭证编号、年份、月份、完成投资额）为空项，请核实补填",L523=4,"此行有四个（类别、凭证编号、年份、月份、完成投资额）为空项，请核实补填",L523=5,"")</f>
        <v/>
      </c>
      <c r="L523" s="23">
        <f t="shared" si="16"/>
        <v>5</v>
      </c>
    </row>
    <row r="524" customHeight="1" spans="11:12">
      <c r="K524" s="2" t="str">
        <f t="shared" si="17"/>
        <v/>
      </c>
      <c r="L524" s="23">
        <f t="shared" si="16"/>
        <v>5</v>
      </c>
    </row>
    <row r="525" customHeight="1" spans="11:12">
      <c r="K525" s="2" t="str">
        <f t="shared" si="17"/>
        <v/>
      </c>
      <c r="L525" s="23">
        <f t="shared" si="16"/>
        <v>5</v>
      </c>
    </row>
    <row r="526" customHeight="1" spans="11:12">
      <c r="K526" s="2" t="str">
        <f t="shared" si="17"/>
        <v/>
      </c>
      <c r="L526" s="23">
        <f t="shared" si="16"/>
        <v>5</v>
      </c>
    </row>
    <row r="527" customHeight="1" spans="11:12">
      <c r="K527" s="2" t="str">
        <f t="shared" si="17"/>
        <v/>
      </c>
      <c r="L527" s="23">
        <f t="shared" si="16"/>
        <v>5</v>
      </c>
    </row>
    <row r="528" customHeight="1" spans="11:12">
      <c r="K528" s="2" t="str">
        <f t="shared" si="17"/>
        <v/>
      </c>
      <c r="L528" s="23">
        <f t="shared" si="16"/>
        <v>5</v>
      </c>
    </row>
    <row r="529" customHeight="1" spans="11:12">
      <c r="K529" s="2" t="str">
        <f t="shared" si="17"/>
        <v/>
      </c>
      <c r="L529" s="23">
        <f t="shared" si="16"/>
        <v>5</v>
      </c>
    </row>
    <row r="530" customHeight="1" spans="11:12">
      <c r="K530" s="2" t="str">
        <f t="shared" si="17"/>
        <v/>
      </c>
      <c r="L530" s="23">
        <f t="shared" si="16"/>
        <v>5</v>
      </c>
    </row>
    <row r="531" customHeight="1" spans="11:12">
      <c r="K531" s="2" t="str">
        <f t="shared" si="17"/>
        <v/>
      </c>
      <c r="L531" s="23">
        <f t="shared" si="16"/>
        <v>5</v>
      </c>
    </row>
    <row r="532" customHeight="1" spans="11:12">
      <c r="K532" s="2" t="str">
        <f t="shared" si="17"/>
        <v/>
      </c>
      <c r="L532" s="23">
        <f t="shared" si="16"/>
        <v>5</v>
      </c>
    </row>
    <row r="533" customHeight="1" spans="11:12">
      <c r="K533" s="2" t="str">
        <f t="shared" si="17"/>
        <v/>
      </c>
      <c r="L533" s="23">
        <f t="shared" si="16"/>
        <v>5</v>
      </c>
    </row>
    <row r="534" customHeight="1" spans="11:12">
      <c r="K534" s="2" t="str">
        <f t="shared" si="17"/>
        <v/>
      </c>
      <c r="L534" s="23">
        <f t="shared" si="16"/>
        <v>5</v>
      </c>
    </row>
    <row r="535" customHeight="1" spans="11:12">
      <c r="K535" s="2" t="str">
        <f t="shared" si="17"/>
        <v/>
      </c>
      <c r="L535" s="23">
        <f t="shared" si="16"/>
        <v>5</v>
      </c>
    </row>
    <row r="536" customHeight="1" spans="11:12">
      <c r="K536" s="2" t="str">
        <f t="shared" si="17"/>
        <v/>
      </c>
      <c r="L536" s="23">
        <f t="shared" ref="L536:L599" si="18">COUNTBLANK(B536)+COUNTBLANK(C536)+COUNTBLANK(D536)+COUNTBLANK(E536)+COUNTBLANK(F536)</f>
        <v>5</v>
      </c>
    </row>
    <row r="537" customHeight="1" spans="11:12">
      <c r="K537" s="2" t="str">
        <f t="shared" si="17"/>
        <v/>
      </c>
      <c r="L537" s="23">
        <f t="shared" si="18"/>
        <v>5</v>
      </c>
    </row>
    <row r="538" customHeight="1" spans="11:12">
      <c r="K538" s="2" t="str">
        <f t="shared" si="17"/>
        <v/>
      </c>
      <c r="L538" s="23">
        <f t="shared" si="18"/>
        <v>5</v>
      </c>
    </row>
    <row r="539" customHeight="1" spans="11:12">
      <c r="K539" s="2" t="str">
        <f t="shared" si="17"/>
        <v/>
      </c>
      <c r="L539" s="23">
        <f t="shared" si="18"/>
        <v>5</v>
      </c>
    </row>
    <row r="540" customHeight="1" spans="11:12">
      <c r="K540" s="2" t="str">
        <f t="shared" si="17"/>
        <v/>
      </c>
      <c r="L540" s="23">
        <f t="shared" si="18"/>
        <v>5</v>
      </c>
    </row>
    <row r="541" customHeight="1" spans="11:12">
      <c r="K541" s="2" t="str">
        <f t="shared" si="17"/>
        <v/>
      </c>
      <c r="L541" s="23">
        <f t="shared" si="18"/>
        <v>5</v>
      </c>
    </row>
    <row r="542" customHeight="1" spans="11:12">
      <c r="K542" s="2" t="str">
        <f t="shared" si="17"/>
        <v/>
      </c>
      <c r="L542" s="23">
        <f t="shared" si="18"/>
        <v>5</v>
      </c>
    </row>
    <row r="543" customHeight="1" spans="11:12">
      <c r="K543" s="2" t="str">
        <f t="shared" si="17"/>
        <v/>
      </c>
      <c r="L543" s="23">
        <f t="shared" si="18"/>
        <v>5</v>
      </c>
    </row>
    <row r="544" customHeight="1" spans="11:12">
      <c r="K544" s="2" t="str">
        <f t="shared" si="17"/>
        <v/>
      </c>
      <c r="L544" s="23">
        <f t="shared" si="18"/>
        <v>5</v>
      </c>
    </row>
    <row r="545" customHeight="1" spans="11:12">
      <c r="K545" s="2" t="str">
        <f t="shared" si="17"/>
        <v/>
      </c>
      <c r="L545" s="23">
        <f t="shared" si="18"/>
        <v>5</v>
      </c>
    </row>
    <row r="546" customHeight="1" spans="11:12">
      <c r="K546" s="2" t="str">
        <f t="shared" si="17"/>
        <v/>
      </c>
      <c r="L546" s="23">
        <f t="shared" si="18"/>
        <v>5</v>
      </c>
    </row>
    <row r="547" customHeight="1" spans="11:12">
      <c r="K547" s="2" t="str">
        <f t="shared" si="17"/>
        <v/>
      </c>
      <c r="L547" s="23">
        <f t="shared" si="18"/>
        <v>5</v>
      </c>
    </row>
    <row r="548" customHeight="1" spans="11:12">
      <c r="K548" s="2" t="str">
        <f t="shared" si="17"/>
        <v/>
      </c>
      <c r="L548" s="23">
        <f t="shared" si="18"/>
        <v>5</v>
      </c>
    </row>
    <row r="549" customHeight="1" spans="11:12">
      <c r="K549" s="2" t="str">
        <f t="shared" si="17"/>
        <v/>
      </c>
      <c r="L549" s="23">
        <f t="shared" si="18"/>
        <v>5</v>
      </c>
    </row>
    <row r="550" customHeight="1" spans="11:12">
      <c r="K550" s="2" t="str">
        <f t="shared" si="17"/>
        <v/>
      </c>
      <c r="L550" s="23">
        <f t="shared" si="18"/>
        <v>5</v>
      </c>
    </row>
    <row r="551" customHeight="1" spans="11:12">
      <c r="K551" s="2" t="str">
        <f t="shared" si="17"/>
        <v/>
      </c>
      <c r="L551" s="23">
        <f t="shared" si="18"/>
        <v>5</v>
      </c>
    </row>
    <row r="552" customHeight="1" spans="11:12">
      <c r="K552" s="2" t="str">
        <f t="shared" si="17"/>
        <v/>
      </c>
      <c r="L552" s="23">
        <f t="shared" si="18"/>
        <v>5</v>
      </c>
    </row>
    <row r="553" customHeight="1" spans="11:12">
      <c r="K553" s="2" t="str">
        <f t="shared" si="17"/>
        <v/>
      </c>
      <c r="L553" s="23">
        <f t="shared" si="18"/>
        <v>5</v>
      </c>
    </row>
    <row r="554" customHeight="1" spans="11:12">
      <c r="K554" s="2" t="str">
        <f t="shared" si="17"/>
        <v/>
      </c>
      <c r="L554" s="23">
        <f t="shared" si="18"/>
        <v>5</v>
      </c>
    </row>
    <row r="555" customHeight="1" spans="11:12">
      <c r="K555" s="2" t="str">
        <f t="shared" si="17"/>
        <v/>
      </c>
      <c r="L555" s="23">
        <f t="shared" si="18"/>
        <v>5</v>
      </c>
    </row>
    <row r="556" customHeight="1" spans="11:12">
      <c r="K556" s="2" t="str">
        <f t="shared" si="17"/>
        <v/>
      </c>
      <c r="L556" s="23">
        <f t="shared" si="18"/>
        <v>5</v>
      </c>
    </row>
    <row r="557" customHeight="1" spans="11:12">
      <c r="K557" s="2" t="str">
        <f t="shared" si="17"/>
        <v/>
      </c>
      <c r="L557" s="23">
        <f t="shared" si="18"/>
        <v>5</v>
      </c>
    </row>
    <row r="558" customHeight="1" spans="11:12">
      <c r="K558" s="2" t="str">
        <f t="shared" si="17"/>
        <v/>
      </c>
      <c r="L558" s="23">
        <f t="shared" si="18"/>
        <v>5</v>
      </c>
    </row>
    <row r="559" customHeight="1" spans="11:12">
      <c r="K559" s="2" t="str">
        <f t="shared" si="17"/>
        <v/>
      </c>
      <c r="L559" s="23">
        <f t="shared" si="18"/>
        <v>5</v>
      </c>
    </row>
    <row r="560" customHeight="1" spans="11:12">
      <c r="K560" s="2" t="str">
        <f t="shared" si="17"/>
        <v/>
      </c>
      <c r="L560" s="23">
        <f t="shared" si="18"/>
        <v>5</v>
      </c>
    </row>
    <row r="561" customHeight="1" spans="11:12">
      <c r="K561" s="2" t="str">
        <f t="shared" si="17"/>
        <v/>
      </c>
      <c r="L561" s="23">
        <f t="shared" si="18"/>
        <v>5</v>
      </c>
    </row>
    <row r="562" customHeight="1" spans="11:12">
      <c r="K562" s="2" t="str">
        <f t="shared" si="17"/>
        <v/>
      </c>
      <c r="L562" s="23">
        <f t="shared" si="18"/>
        <v>5</v>
      </c>
    </row>
    <row r="563" customHeight="1" spans="11:12">
      <c r="K563" s="2" t="str">
        <f t="shared" si="17"/>
        <v/>
      </c>
      <c r="L563" s="23">
        <f t="shared" si="18"/>
        <v>5</v>
      </c>
    </row>
    <row r="564" customHeight="1" spans="11:12">
      <c r="K564" s="2" t="str">
        <f t="shared" si="17"/>
        <v/>
      </c>
      <c r="L564" s="23">
        <f t="shared" si="18"/>
        <v>5</v>
      </c>
    </row>
    <row r="565" customHeight="1" spans="11:12">
      <c r="K565" s="2" t="str">
        <f t="shared" si="17"/>
        <v/>
      </c>
      <c r="L565" s="23">
        <f t="shared" si="18"/>
        <v>5</v>
      </c>
    </row>
    <row r="566" customHeight="1" spans="11:12">
      <c r="K566" s="2" t="str">
        <f t="shared" si="17"/>
        <v/>
      </c>
      <c r="L566" s="23">
        <f t="shared" si="18"/>
        <v>5</v>
      </c>
    </row>
    <row r="567" customHeight="1" spans="11:12">
      <c r="K567" s="2" t="str">
        <f t="shared" si="17"/>
        <v/>
      </c>
      <c r="L567" s="23">
        <f t="shared" si="18"/>
        <v>5</v>
      </c>
    </row>
    <row r="568" customHeight="1" spans="11:12">
      <c r="K568" s="2" t="str">
        <f t="shared" si="17"/>
        <v/>
      </c>
      <c r="L568" s="23">
        <f t="shared" si="18"/>
        <v>5</v>
      </c>
    </row>
    <row r="569" customHeight="1" spans="11:12">
      <c r="K569" s="2" t="str">
        <f t="shared" si="17"/>
        <v/>
      </c>
      <c r="L569" s="23">
        <f t="shared" si="18"/>
        <v>5</v>
      </c>
    </row>
    <row r="570" customHeight="1" spans="11:12">
      <c r="K570" s="2" t="str">
        <f t="shared" si="17"/>
        <v/>
      </c>
      <c r="L570" s="23">
        <f t="shared" si="18"/>
        <v>5</v>
      </c>
    </row>
    <row r="571" customHeight="1" spans="11:12">
      <c r="K571" s="2" t="str">
        <f t="shared" si="17"/>
        <v/>
      </c>
      <c r="L571" s="23">
        <f t="shared" si="18"/>
        <v>5</v>
      </c>
    </row>
    <row r="572" customHeight="1" spans="11:12">
      <c r="K572" s="2" t="str">
        <f t="shared" si="17"/>
        <v/>
      </c>
      <c r="L572" s="23">
        <f t="shared" si="18"/>
        <v>5</v>
      </c>
    </row>
    <row r="573" customHeight="1" spans="11:12">
      <c r="K573" s="2" t="str">
        <f t="shared" si="17"/>
        <v/>
      </c>
      <c r="L573" s="23">
        <f t="shared" si="18"/>
        <v>5</v>
      </c>
    </row>
    <row r="574" customHeight="1" spans="11:12">
      <c r="K574" s="2" t="str">
        <f t="shared" si="17"/>
        <v/>
      </c>
      <c r="L574" s="23">
        <f t="shared" si="18"/>
        <v>5</v>
      </c>
    </row>
    <row r="575" customHeight="1" spans="11:12">
      <c r="K575" s="2" t="str">
        <f t="shared" si="17"/>
        <v/>
      </c>
      <c r="L575" s="23">
        <f t="shared" si="18"/>
        <v>5</v>
      </c>
    </row>
    <row r="576" customHeight="1" spans="11:12">
      <c r="K576" s="2" t="str">
        <f t="shared" si="17"/>
        <v/>
      </c>
      <c r="L576" s="23">
        <f t="shared" si="18"/>
        <v>5</v>
      </c>
    </row>
    <row r="577" customHeight="1" spans="11:12">
      <c r="K577" s="2" t="str">
        <f t="shared" si="17"/>
        <v/>
      </c>
      <c r="L577" s="23">
        <f t="shared" si="18"/>
        <v>5</v>
      </c>
    </row>
    <row r="578" customHeight="1" spans="11:12">
      <c r="K578" s="2" t="str">
        <f t="shared" si="17"/>
        <v/>
      </c>
      <c r="L578" s="23">
        <f t="shared" si="18"/>
        <v>5</v>
      </c>
    </row>
    <row r="579" customHeight="1" spans="11:12">
      <c r="K579" s="2" t="str">
        <f t="shared" si="17"/>
        <v/>
      </c>
      <c r="L579" s="23">
        <f t="shared" si="18"/>
        <v>5</v>
      </c>
    </row>
    <row r="580" customHeight="1" spans="11:12">
      <c r="K580" s="2" t="str">
        <f t="shared" si="17"/>
        <v/>
      </c>
      <c r="L580" s="23">
        <f t="shared" si="18"/>
        <v>5</v>
      </c>
    </row>
    <row r="581" customHeight="1" spans="11:12">
      <c r="K581" s="2" t="str">
        <f t="shared" si="17"/>
        <v/>
      </c>
      <c r="L581" s="23">
        <f t="shared" si="18"/>
        <v>5</v>
      </c>
    </row>
    <row r="582" customHeight="1" spans="11:12">
      <c r="K582" s="2" t="str">
        <f t="shared" si="17"/>
        <v/>
      </c>
      <c r="L582" s="23">
        <f t="shared" si="18"/>
        <v>5</v>
      </c>
    </row>
    <row r="583" customHeight="1" spans="11:12">
      <c r="K583" s="2" t="str">
        <f t="shared" si="17"/>
        <v/>
      </c>
      <c r="L583" s="23">
        <f t="shared" si="18"/>
        <v>5</v>
      </c>
    </row>
    <row r="584" customHeight="1" spans="11:12">
      <c r="K584" s="2" t="str">
        <f t="shared" si="17"/>
        <v/>
      </c>
      <c r="L584" s="23">
        <f t="shared" si="18"/>
        <v>5</v>
      </c>
    </row>
    <row r="585" customHeight="1" spans="11:12">
      <c r="K585" s="2" t="str">
        <f t="shared" si="17"/>
        <v/>
      </c>
      <c r="L585" s="23">
        <f t="shared" si="18"/>
        <v>5</v>
      </c>
    </row>
    <row r="586" customHeight="1" spans="11:12">
      <c r="K586" s="2" t="str">
        <f t="shared" si="17"/>
        <v/>
      </c>
      <c r="L586" s="23">
        <f t="shared" si="18"/>
        <v>5</v>
      </c>
    </row>
    <row r="587" customHeight="1" spans="11:12">
      <c r="K587" s="2" t="str">
        <f t="shared" ref="K587:K650" si="19">_xlfn.IFS(L587=0,"",L587=1,"此行有一个（类别、凭证编号、年份、月份、完成投资额）为空项，请核实补填",L587=2,"此行有两个（类别、凭证编号、年份、月份、完成投资额）为空项，请核实补填",L587=3,"此行有三个（类别、凭证编号、年份、月份、完成投资额）为空项，请核实补填",L587=4,"此行有四个（类别、凭证编号、年份、月份、完成投资额）为空项，请核实补填",L587=5,"")</f>
        <v/>
      </c>
      <c r="L587" s="23">
        <f t="shared" si="18"/>
        <v>5</v>
      </c>
    </row>
    <row r="588" customHeight="1" spans="11:12">
      <c r="K588" s="2" t="str">
        <f t="shared" si="19"/>
        <v/>
      </c>
      <c r="L588" s="23">
        <f t="shared" si="18"/>
        <v>5</v>
      </c>
    </row>
    <row r="589" customHeight="1" spans="11:12">
      <c r="K589" s="2" t="str">
        <f t="shared" si="19"/>
        <v/>
      </c>
      <c r="L589" s="23">
        <f t="shared" si="18"/>
        <v>5</v>
      </c>
    </row>
    <row r="590" customHeight="1" spans="11:12">
      <c r="K590" s="2" t="str">
        <f t="shared" si="19"/>
        <v/>
      </c>
      <c r="L590" s="23">
        <f t="shared" si="18"/>
        <v>5</v>
      </c>
    </row>
    <row r="591" customHeight="1" spans="11:12">
      <c r="K591" s="2" t="str">
        <f t="shared" si="19"/>
        <v/>
      </c>
      <c r="L591" s="23">
        <f t="shared" si="18"/>
        <v>5</v>
      </c>
    </row>
    <row r="592" customHeight="1" spans="11:12">
      <c r="K592" s="2" t="str">
        <f t="shared" si="19"/>
        <v/>
      </c>
      <c r="L592" s="23">
        <f t="shared" si="18"/>
        <v>5</v>
      </c>
    </row>
    <row r="593" customHeight="1" spans="11:12">
      <c r="K593" s="2" t="str">
        <f t="shared" si="19"/>
        <v/>
      </c>
      <c r="L593" s="23">
        <f t="shared" si="18"/>
        <v>5</v>
      </c>
    </row>
    <row r="594" customHeight="1" spans="11:12">
      <c r="K594" s="2" t="str">
        <f t="shared" si="19"/>
        <v/>
      </c>
      <c r="L594" s="23">
        <f t="shared" si="18"/>
        <v>5</v>
      </c>
    </row>
    <row r="595" customHeight="1" spans="11:12">
      <c r="K595" s="2" t="str">
        <f t="shared" si="19"/>
        <v/>
      </c>
      <c r="L595" s="23">
        <f t="shared" si="18"/>
        <v>5</v>
      </c>
    </row>
    <row r="596" customHeight="1" spans="11:12">
      <c r="K596" s="2" t="str">
        <f t="shared" si="19"/>
        <v/>
      </c>
      <c r="L596" s="23">
        <f t="shared" si="18"/>
        <v>5</v>
      </c>
    </row>
    <row r="597" customHeight="1" spans="11:12">
      <c r="K597" s="2" t="str">
        <f t="shared" si="19"/>
        <v/>
      </c>
      <c r="L597" s="23">
        <f t="shared" si="18"/>
        <v>5</v>
      </c>
    </row>
    <row r="598" customHeight="1" spans="11:12">
      <c r="K598" s="2" t="str">
        <f t="shared" si="19"/>
        <v/>
      </c>
      <c r="L598" s="23">
        <f t="shared" si="18"/>
        <v>5</v>
      </c>
    </row>
    <row r="599" customHeight="1" spans="11:12">
      <c r="K599" s="2" t="str">
        <f t="shared" si="19"/>
        <v/>
      </c>
      <c r="L599" s="23">
        <f t="shared" si="18"/>
        <v>5</v>
      </c>
    </row>
    <row r="600" customHeight="1" spans="11:12">
      <c r="K600" s="2" t="str">
        <f t="shared" si="19"/>
        <v/>
      </c>
      <c r="L600" s="23">
        <f t="shared" ref="L600:L663" si="20">COUNTBLANK(B600)+COUNTBLANK(C600)+COUNTBLANK(D600)+COUNTBLANK(E600)+COUNTBLANK(F600)</f>
        <v>5</v>
      </c>
    </row>
    <row r="601" customHeight="1" spans="11:12">
      <c r="K601" s="2" t="str">
        <f t="shared" si="19"/>
        <v/>
      </c>
      <c r="L601" s="23">
        <f t="shared" si="20"/>
        <v>5</v>
      </c>
    </row>
    <row r="602" customHeight="1" spans="11:12">
      <c r="K602" s="2" t="str">
        <f t="shared" si="19"/>
        <v/>
      </c>
      <c r="L602" s="23">
        <f t="shared" si="20"/>
        <v>5</v>
      </c>
    </row>
    <row r="603" customHeight="1" spans="11:12">
      <c r="K603" s="2" t="str">
        <f t="shared" si="19"/>
        <v/>
      </c>
      <c r="L603" s="23">
        <f t="shared" si="20"/>
        <v>5</v>
      </c>
    </row>
    <row r="604" customHeight="1" spans="11:12">
      <c r="K604" s="2" t="str">
        <f t="shared" si="19"/>
        <v/>
      </c>
      <c r="L604" s="23">
        <f t="shared" si="20"/>
        <v>5</v>
      </c>
    </row>
    <row r="605" customHeight="1" spans="11:12">
      <c r="K605" s="2" t="str">
        <f t="shared" si="19"/>
        <v/>
      </c>
      <c r="L605" s="23">
        <f t="shared" si="20"/>
        <v>5</v>
      </c>
    </row>
    <row r="606" customHeight="1" spans="11:12">
      <c r="K606" s="2" t="str">
        <f t="shared" si="19"/>
        <v/>
      </c>
      <c r="L606" s="23">
        <f t="shared" si="20"/>
        <v>5</v>
      </c>
    </row>
    <row r="607" customHeight="1" spans="11:12">
      <c r="K607" s="2" t="str">
        <f t="shared" si="19"/>
        <v/>
      </c>
      <c r="L607" s="23">
        <f t="shared" si="20"/>
        <v>5</v>
      </c>
    </row>
    <row r="608" customHeight="1" spans="11:12">
      <c r="K608" s="2" t="str">
        <f t="shared" si="19"/>
        <v/>
      </c>
      <c r="L608" s="23">
        <f t="shared" si="20"/>
        <v>5</v>
      </c>
    </row>
    <row r="609" customHeight="1" spans="11:12">
      <c r="K609" s="2" t="str">
        <f t="shared" si="19"/>
        <v/>
      </c>
      <c r="L609" s="23">
        <f t="shared" si="20"/>
        <v>5</v>
      </c>
    </row>
    <row r="610" customHeight="1" spans="11:12">
      <c r="K610" s="2" t="str">
        <f t="shared" si="19"/>
        <v/>
      </c>
      <c r="L610" s="23">
        <f t="shared" si="20"/>
        <v>5</v>
      </c>
    </row>
    <row r="611" customHeight="1" spans="11:12">
      <c r="K611" s="2" t="str">
        <f t="shared" si="19"/>
        <v/>
      </c>
      <c r="L611" s="23">
        <f t="shared" si="20"/>
        <v>5</v>
      </c>
    </row>
    <row r="612" customHeight="1" spans="11:12">
      <c r="K612" s="2" t="str">
        <f t="shared" si="19"/>
        <v/>
      </c>
      <c r="L612" s="23">
        <f t="shared" si="20"/>
        <v>5</v>
      </c>
    </row>
    <row r="613" customHeight="1" spans="11:12">
      <c r="K613" s="2" t="str">
        <f t="shared" si="19"/>
        <v/>
      </c>
      <c r="L613" s="23">
        <f t="shared" si="20"/>
        <v>5</v>
      </c>
    </row>
    <row r="614" customHeight="1" spans="11:12">
      <c r="K614" s="2" t="str">
        <f t="shared" si="19"/>
        <v/>
      </c>
      <c r="L614" s="23">
        <f t="shared" si="20"/>
        <v>5</v>
      </c>
    </row>
    <row r="615" customHeight="1" spans="11:12">
      <c r="K615" s="2" t="str">
        <f t="shared" si="19"/>
        <v/>
      </c>
      <c r="L615" s="23">
        <f t="shared" si="20"/>
        <v>5</v>
      </c>
    </row>
    <row r="616" customHeight="1" spans="11:12">
      <c r="K616" s="2" t="str">
        <f t="shared" si="19"/>
        <v/>
      </c>
      <c r="L616" s="23">
        <f t="shared" si="20"/>
        <v>5</v>
      </c>
    </row>
    <row r="617" customHeight="1" spans="11:12">
      <c r="K617" s="2" t="str">
        <f t="shared" si="19"/>
        <v/>
      </c>
      <c r="L617" s="23">
        <f t="shared" si="20"/>
        <v>5</v>
      </c>
    </row>
    <row r="618" customHeight="1" spans="11:12">
      <c r="K618" s="2" t="str">
        <f t="shared" si="19"/>
        <v/>
      </c>
      <c r="L618" s="23">
        <f t="shared" si="20"/>
        <v>5</v>
      </c>
    </row>
    <row r="619" customHeight="1" spans="11:12">
      <c r="K619" s="2" t="str">
        <f t="shared" si="19"/>
        <v/>
      </c>
      <c r="L619" s="23">
        <f t="shared" si="20"/>
        <v>5</v>
      </c>
    </row>
    <row r="620" customHeight="1" spans="11:12">
      <c r="K620" s="2" t="str">
        <f t="shared" si="19"/>
        <v/>
      </c>
      <c r="L620" s="23">
        <f t="shared" si="20"/>
        <v>5</v>
      </c>
    </row>
    <row r="621" customHeight="1" spans="11:12">
      <c r="K621" s="2" t="str">
        <f t="shared" si="19"/>
        <v/>
      </c>
      <c r="L621" s="23">
        <f t="shared" si="20"/>
        <v>5</v>
      </c>
    </row>
    <row r="622" customHeight="1" spans="11:12">
      <c r="K622" s="2" t="str">
        <f t="shared" si="19"/>
        <v/>
      </c>
      <c r="L622" s="23">
        <f t="shared" si="20"/>
        <v>5</v>
      </c>
    </row>
    <row r="623" customHeight="1" spans="11:12">
      <c r="K623" s="2" t="str">
        <f t="shared" si="19"/>
        <v/>
      </c>
      <c r="L623" s="23">
        <f t="shared" si="20"/>
        <v>5</v>
      </c>
    </row>
    <row r="624" customHeight="1" spans="11:12">
      <c r="K624" s="2" t="str">
        <f t="shared" si="19"/>
        <v/>
      </c>
      <c r="L624" s="23">
        <f t="shared" si="20"/>
        <v>5</v>
      </c>
    </row>
    <row r="625" customHeight="1" spans="11:12">
      <c r="K625" s="2" t="str">
        <f t="shared" si="19"/>
        <v/>
      </c>
      <c r="L625" s="23">
        <f t="shared" si="20"/>
        <v>5</v>
      </c>
    </row>
    <row r="626" customHeight="1" spans="11:12">
      <c r="K626" s="2" t="str">
        <f t="shared" si="19"/>
        <v/>
      </c>
      <c r="L626" s="23">
        <f t="shared" si="20"/>
        <v>5</v>
      </c>
    </row>
    <row r="627" customHeight="1" spans="11:12">
      <c r="K627" s="2" t="str">
        <f t="shared" si="19"/>
        <v/>
      </c>
      <c r="L627" s="23">
        <f t="shared" si="20"/>
        <v>5</v>
      </c>
    </row>
    <row r="628" customHeight="1" spans="11:12">
      <c r="K628" s="2" t="str">
        <f t="shared" si="19"/>
        <v/>
      </c>
      <c r="L628" s="23">
        <f t="shared" si="20"/>
        <v>5</v>
      </c>
    </row>
    <row r="629" customHeight="1" spans="11:12">
      <c r="K629" s="2" t="str">
        <f t="shared" si="19"/>
        <v/>
      </c>
      <c r="L629" s="23">
        <f t="shared" si="20"/>
        <v>5</v>
      </c>
    </row>
    <row r="630" customHeight="1" spans="11:12">
      <c r="K630" s="2" t="str">
        <f t="shared" si="19"/>
        <v/>
      </c>
      <c r="L630" s="23">
        <f t="shared" si="20"/>
        <v>5</v>
      </c>
    </row>
    <row r="631" customHeight="1" spans="11:12">
      <c r="K631" s="2" t="str">
        <f t="shared" si="19"/>
        <v/>
      </c>
      <c r="L631" s="23">
        <f t="shared" si="20"/>
        <v>5</v>
      </c>
    </row>
    <row r="632" customHeight="1" spans="11:12">
      <c r="K632" s="2" t="str">
        <f t="shared" si="19"/>
        <v/>
      </c>
      <c r="L632" s="23">
        <f t="shared" si="20"/>
        <v>5</v>
      </c>
    </row>
    <row r="633" customHeight="1" spans="11:12">
      <c r="K633" s="2" t="str">
        <f t="shared" si="19"/>
        <v/>
      </c>
      <c r="L633" s="23">
        <f t="shared" si="20"/>
        <v>5</v>
      </c>
    </row>
    <row r="634" customHeight="1" spans="11:12">
      <c r="K634" s="2" t="str">
        <f t="shared" si="19"/>
        <v/>
      </c>
      <c r="L634" s="23">
        <f t="shared" si="20"/>
        <v>5</v>
      </c>
    </row>
    <row r="635" customHeight="1" spans="11:12">
      <c r="K635" s="2" t="str">
        <f t="shared" si="19"/>
        <v/>
      </c>
      <c r="L635" s="23">
        <f t="shared" si="20"/>
        <v>5</v>
      </c>
    </row>
    <row r="636" customHeight="1" spans="11:12">
      <c r="K636" s="2" t="str">
        <f t="shared" si="19"/>
        <v/>
      </c>
      <c r="L636" s="23">
        <f t="shared" si="20"/>
        <v>5</v>
      </c>
    </row>
    <row r="637" customHeight="1" spans="11:12">
      <c r="K637" s="2" t="str">
        <f t="shared" si="19"/>
        <v/>
      </c>
      <c r="L637" s="23">
        <f t="shared" si="20"/>
        <v>5</v>
      </c>
    </row>
    <row r="638" customHeight="1" spans="11:12">
      <c r="K638" s="2" t="str">
        <f t="shared" si="19"/>
        <v/>
      </c>
      <c r="L638" s="23">
        <f t="shared" si="20"/>
        <v>5</v>
      </c>
    </row>
    <row r="639" customHeight="1" spans="11:12">
      <c r="K639" s="2" t="str">
        <f t="shared" si="19"/>
        <v/>
      </c>
      <c r="L639" s="23">
        <f t="shared" si="20"/>
        <v>5</v>
      </c>
    </row>
    <row r="640" customHeight="1" spans="11:12">
      <c r="K640" s="2" t="str">
        <f t="shared" si="19"/>
        <v/>
      </c>
      <c r="L640" s="23">
        <f t="shared" si="20"/>
        <v>5</v>
      </c>
    </row>
    <row r="641" customHeight="1" spans="11:12">
      <c r="K641" s="2" t="str">
        <f t="shared" si="19"/>
        <v/>
      </c>
      <c r="L641" s="23">
        <f t="shared" si="20"/>
        <v>5</v>
      </c>
    </row>
    <row r="642" customHeight="1" spans="11:12">
      <c r="K642" s="2" t="str">
        <f t="shared" si="19"/>
        <v/>
      </c>
      <c r="L642" s="23">
        <f t="shared" si="20"/>
        <v>5</v>
      </c>
    </row>
    <row r="643" customHeight="1" spans="11:12">
      <c r="K643" s="2" t="str">
        <f t="shared" si="19"/>
        <v/>
      </c>
      <c r="L643" s="23">
        <f t="shared" si="20"/>
        <v>5</v>
      </c>
    </row>
    <row r="644" customHeight="1" spans="11:12">
      <c r="K644" s="2" t="str">
        <f t="shared" si="19"/>
        <v/>
      </c>
      <c r="L644" s="23">
        <f t="shared" si="20"/>
        <v>5</v>
      </c>
    </row>
    <row r="645" customHeight="1" spans="11:12">
      <c r="K645" s="2" t="str">
        <f t="shared" si="19"/>
        <v/>
      </c>
      <c r="L645" s="23">
        <f t="shared" si="20"/>
        <v>5</v>
      </c>
    </row>
    <row r="646" customHeight="1" spans="11:12">
      <c r="K646" s="2" t="str">
        <f t="shared" si="19"/>
        <v/>
      </c>
      <c r="L646" s="23">
        <f t="shared" si="20"/>
        <v>5</v>
      </c>
    </row>
    <row r="647" customHeight="1" spans="11:12">
      <c r="K647" s="2" t="str">
        <f t="shared" si="19"/>
        <v/>
      </c>
      <c r="L647" s="23">
        <f t="shared" si="20"/>
        <v>5</v>
      </c>
    </row>
    <row r="648" customHeight="1" spans="11:12">
      <c r="K648" s="2" t="str">
        <f t="shared" si="19"/>
        <v/>
      </c>
      <c r="L648" s="23">
        <f t="shared" si="20"/>
        <v>5</v>
      </c>
    </row>
    <row r="649" customHeight="1" spans="11:12">
      <c r="K649" s="2" t="str">
        <f t="shared" si="19"/>
        <v/>
      </c>
      <c r="L649" s="23">
        <f t="shared" si="20"/>
        <v>5</v>
      </c>
    </row>
    <row r="650" customHeight="1" spans="11:12">
      <c r="K650" s="2" t="str">
        <f t="shared" si="19"/>
        <v/>
      </c>
      <c r="L650" s="23">
        <f t="shared" si="20"/>
        <v>5</v>
      </c>
    </row>
    <row r="651" customHeight="1" spans="11:12">
      <c r="K651" s="2" t="str">
        <f t="shared" ref="K651:K704" si="21">_xlfn.IFS(L651=0,"",L651=1,"此行有一个（类别、凭证编号、年份、月份、完成投资额）为空项，请核实补填",L651=2,"此行有两个（类别、凭证编号、年份、月份、完成投资额）为空项，请核实补填",L651=3,"此行有三个（类别、凭证编号、年份、月份、完成投资额）为空项，请核实补填",L651=4,"此行有四个（类别、凭证编号、年份、月份、完成投资额）为空项，请核实补填",L651=5,"")</f>
        <v/>
      </c>
      <c r="L651" s="23">
        <f t="shared" si="20"/>
        <v>5</v>
      </c>
    </row>
    <row r="652" customHeight="1" spans="11:12">
      <c r="K652" s="2" t="str">
        <f t="shared" si="21"/>
        <v/>
      </c>
      <c r="L652" s="23">
        <f t="shared" si="20"/>
        <v>5</v>
      </c>
    </row>
    <row r="653" customHeight="1" spans="11:12">
      <c r="K653" s="2" t="str">
        <f t="shared" si="21"/>
        <v/>
      </c>
      <c r="L653" s="23">
        <f t="shared" si="20"/>
        <v>5</v>
      </c>
    </row>
    <row r="654" customHeight="1" spans="11:12">
      <c r="K654" s="2" t="str">
        <f t="shared" si="21"/>
        <v/>
      </c>
      <c r="L654" s="23">
        <f t="shared" si="20"/>
        <v>5</v>
      </c>
    </row>
    <row r="655" customHeight="1" spans="11:12">
      <c r="K655" s="2" t="str">
        <f t="shared" si="21"/>
        <v/>
      </c>
      <c r="L655" s="23">
        <f t="shared" si="20"/>
        <v>5</v>
      </c>
    </row>
    <row r="656" customHeight="1" spans="11:12">
      <c r="K656" s="2" t="str">
        <f t="shared" si="21"/>
        <v/>
      </c>
      <c r="L656" s="23">
        <f t="shared" si="20"/>
        <v>5</v>
      </c>
    </row>
    <row r="657" customHeight="1" spans="11:12">
      <c r="K657" s="2" t="str">
        <f t="shared" si="21"/>
        <v/>
      </c>
      <c r="L657" s="23">
        <f t="shared" si="20"/>
        <v>5</v>
      </c>
    </row>
    <row r="658" customHeight="1" spans="11:12">
      <c r="K658" s="2" t="str">
        <f t="shared" si="21"/>
        <v/>
      </c>
      <c r="L658" s="23">
        <f t="shared" si="20"/>
        <v>5</v>
      </c>
    </row>
    <row r="659" customHeight="1" spans="11:12">
      <c r="K659" s="2" t="str">
        <f t="shared" si="21"/>
        <v/>
      </c>
      <c r="L659" s="23">
        <f t="shared" si="20"/>
        <v>5</v>
      </c>
    </row>
    <row r="660" customHeight="1" spans="11:12">
      <c r="K660" s="2" t="str">
        <f t="shared" si="21"/>
        <v/>
      </c>
      <c r="L660" s="23">
        <f t="shared" si="20"/>
        <v>5</v>
      </c>
    </row>
    <row r="661" customHeight="1" spans="11:12">
      <c r="K661" s="2" t="str">
        <f t="shared" si="21"/>
        <v/>
      </c>
      <c r="L661" s="23">
        <f t="shared" si="20"/>
        <v>5</v>
      </c>
    </row>
    <row r="662" customHeight="1" spans="11:12">
      <c r="K662" s="2" t="str">
        <f t="shared" si="21"/>
        <v/>
      </c>
      <c r="L662" s="23">
        <f t="shared" si="20"/>
        <v>5</v>
      </c>
    </row>
    <row r="663" customHeight="1" spans="11:12">
      <c r="K663" s="2" t="str">
        <f t="shared" si="21"/>
        <v/>
      </c>
      <c r="L663" s="23">
        <f t="shared" si="20"/>
        <v>5</v>
      </c>
    </row>
    <row r="664" customHeight="1" spans="11:12">
      <c r="K664" s="2" t="str">
        <f t="shared" si="21"/>
        <v/>
      </c>
      <c r="L664" s="23">
        <f t="shared" ref="L664:L704" si="22">COUNTBLANK(B664)+COUNTBLANK(C664)+COUNTBLANK(D664)+COUNTBLANK(E664)+COUNTBLANK(F664)</f>
        <v>5</v>
      </c>
    </row>
    <row r="665" customHeight="1" spans="11:12">
      <c r="K665" s="2" t="str">
        <f t="shared" si="21"/>
        <v/>
      </c>
      <c r="L665" s="23">
        <f t="shared" si="22"/>
        <v>5</v>
      </c>
    </row>
    <row r="666" customHeight="1" spans="11:12">
      <c r="K666" s="2" t="str">
        <f t="shared" si="21"/>
        <v/>
      </c>
      <c r="L666" s="23">
        <f t="shared" si="22"/>
        <v>5</v>
      </c>
    </row>
    <row r="667" customHeight="1" spans="11:12">
      <c r="K667" s="2" t="str">
        <f t="shared" si="21"/>
        <v/>
      </c>
      <c r="L667" s="23">
        <f t="shared" si="22"/>
        <v>5</v>
      </c>
    </row>
    <row r="668" customHeight="1" spans="11:12">
      <c r="K668" s="2" t="str">
        <f t="shared" si="21"/>
        <v/>
      </c>
      <c r="L668" s="23">
        <f t="shared" si="22"/>
        <v>5</v>
      </c>
    </row>
    <row r="669" customHeight="1" spans="11:12">
      <c r="K669" s="2" t="str">
        <f t="shared" si="21"/>
        <v/>
      </c>
      <c r="L669" s="23">
        <f t="shared" si="22"/>
        <v>5</v>
      </c>
    </row>
    <row r="670" customHeight="1" spans="11:12">
      <c r="K670" s="2" t="str">
        <f t="shared" si="21"/>
        <v/>
      </c>
      <c r="L670" s="23">
        <f t="shared" si="22"/>
        <v>5</v>
      </c>
    </row>
    <row r="671" customHeight="1" spans="11:12">
      <c r="K671" s="2" t="str">
        <f t="shared" si="21"/>
        <v/>
      </c>
      <c r="L671" s="23">
        <f t="shared" si="22"/>
        <v>5</v>
      </c>
    </row>
    <row r="672" customHeight="1" spans="11:12">
      <c r="K672" s="2" t="str">
        <f t="shared" si="21"/>
        <v/>
      </c>
      <c r="L672" s="23">
        <f t="shared" si="22"/>
        <v>5</v>
      </c>
    </row>
    <row r="673" customHeight="1" spans="11:12">
      <c r="K673" s="2" t="str">
        <f t="shared" si="21"/>
        <v/>
      </c>
      <c r="L673" s="23">
        <f t="shared" si="22"/>
        <v>5</v>
      </c>
    </row>
    <row r="674" customHeight="1" spans="11:12">
      <c r="K674" s="2" t="str">
        <f t="shared" si="21"/>
        <v/>
      </c>
      <c r="L674" s="23">
        <f t="shared" si="22"/>
        <v>5</v>
      </c>
    </row>
    <row r="675" customHeight="1" spans="11:12">
      <c r="K675" s="2" t="str">
        <f t="shared" si="21"/>
        <v/>
      </c>
      <c r="L675" s="23">
        <f t="shared" si="22"/>
        <v>5</v>
      </c>
    </row>
    <row r="676" customHeight="1" spans="11:12">
      <c r="K676" s="2" t="str">
        <f t="shared" si="21"/>
        <v/>
      </c>
      <c r="L676" s="23">
        <f t="shared" si="22"/>
        <v>5</v>
      </c>
    </row>
    <row r="677" customHeight="1" spans="11:12">
      <c r="K677" s="2" t="str">
        <f t="shared" si="21"/>
        <v/>
      </c>
      <c r="L677" s="23">
        <f t="shared" si="22"/>
        <v>5</v>
      </c>
    </row>
    <row r="678" customHeight="1" spans="11:12">
      <c r="K678" s="2" t="str">
        <f t="shared" si="21"/>
        <v/>
      </c>
      <c r="L678" s="23">
        <f t="shared" si="22"/>
        <v>5</v>
      </c>
    </row>
    <row r="679" customHeight="1" spans="11:12">
      <c r="K679" s="2" t="str">
        <f t="shared" si="21"/>
        <v/>
      </c>
      <c r="L679" s="23">
        <f t="shared" si="22"/>
        <v>5</v>
      </c>
    </row>
    <row r="680" customHeight="1" spans="11:12">
      <c r="K680" s="2" t="str">
        <f t="shared" si="21"/>
        <v/>
      </c>
      <c r="L680" s="23">
        <f t="shared" si="22"/>
        <v>5</v>
      </c>
    </row>
    <row r="681" customHeight="1" spans="11:12">
      <c r="K681" s="2" t="str">
        <f t="shared" si="21"/>
        <v/>
      </c>
      <c r="L681" s="23">
        <f t="shared" si="22"/>
        <v>5</v>
      </c>
    </row>
    <row r="682" customHeight="1" spans="11:12">
      <c r="K682" s="2" t="str">
        <f t="shared" si="21"/>
        <v/>
      </c>
      <c r="L682" s="23">
        <f t="shared" si="22"/>
        <v>5</v>
      </c>
    </row>
    <row r="683" customHeight="1" spans="11:12">
      <c r="K683" s="2" t="str">
        <f t="shared" si="21"/>
        <v/>
      </c>
      <c r="L683" s="23">
        <f t="shared" si="22"/>
        <v>5</v>
      </c>
    </row>
    <row r="684" customHeight="1" spans="11:12">
      <c r="K684" s="2" t="str">
        <f t="shared" si="21"/>
        <v/>
      </c>
      <c r="L684" s="23">
        <f t="shared" si="22"/>
        <v>5</v>
      </c>
    </row>
    <row r="685" customHeight="1" spans="11:12">
      <c r="K685" s="2" t="str">
        <f t="shared" si="21"/>
        <v/>
      </c>
      <c r="L685" s="23">
        <f t="shared" si="22"/>
        <v>5</v>
      </c>
    </row>
    <row r="686" customHeight="1" spans="11:12">
      <c r="K686" s="2" t="str">
        <f t="shared" si="21"/>
        <v/>
      </c>
      <c r="L686" s="23">
        <f t="shared" si="22"/>
        <v>5</v>
      </c>
    </row>
    <row r="687" customHeight="1" spans="11:12">
      <c r="K687" s="2" t="str">
        <f t="shared" si="21"/>
        <v/>
      </c>
      <c r="L687" s="23">
        <f t="shared" si="22"/>
        <v>5</v>
      </c>
    </row>
    <row r="688" customHeight="1" spans="11:12">
      <c r="K688" s="2" t="str">
        <f t="shared" si="21"/>
        <v/>
      </c>
      <c r="L688" s="23">
        <f t="shared" si="22"/>
        <v>5</v>
      </c>
    </row>
    <row r="689" customHeight="1" spans="11:12">
      <c r="K689" s="2" t="str">
        <f t="shared" si="21"/>
        <v/>
      </c>
      <c r="L689" s="23">
        <f t="shared" si="22"/>
        <v>5</v>
      </c>
    </row>
    <row r="690" customHeight="1" spans="11:12">
      <c r="K690" s="2" t="str">
        <f t="shared" si="21"/>
        <v/>
      </c>
      <c r="L690" s="23">
        <f t="shared" si="22"/>
        <v>5</v>
      </c>
    </row>
    <row r="691" customHeight="1" spans="11:12">
      <c r="K691" s="2" t="str">
        <f t="shared" si="21"/>
        <v/>
      </c>
      <c r="L691" s="23">
        <f t="shared" si="22"/>
        <v>5</v>
      </c>
    </row>
    <row r="692" customHeight="1" spans="11:12">
      <c r="K692" s="2" t="str">
        <f t="shared" si="21"/>
        <v/>
      </c>
      <c r="L692" s="23">
        <f t="shared" si="22"/>
        <v>5</v>
      </c>
    </row>
    <row r="693" customHeight="1" spans="11:12">
      <c r="K693" s="2" t="str">
        <f t="shared" si="21"/>
        <v/>
      </c>
      <c r="L693" s="23">
        <f t="shared" si="22"/>
        <v>5</v>
      </c>
    </row>
    <row r="694" customHeight="1" spans="11:12">
      <c r="K694" s="2" t="str">
        <f t="shared" si="21"/>
        <v/>
      </c>
      <c r="L694" s="23">
        <f t="shared" si="22"/>
        <v>5</v>
      </c>
    </row>
    <row r="695" customHeight="1" spans="11:12">
      <c r="K695" s="2" t="str">
        <f t="shared" si="21"/>
        <v/>
      </c>
      <c r="L695" s="23">
        <f t="shared" si="22"/>
        <v>5</v>
      </c>
    </row>
    <row r="696" customHeight="1" spans="11:12">
      <c r="K696" s="2" t="str">
        <f t="shared" si="21"/>
        <v/>
      </c>
      <c r="L696" s="23">
        <f t="shared" si="22"/>
        <v>5</v>
      </c>
    </row>
    <row r="697" customHeight="1" spans="11:12">
      <c r="K697" s="2" t="str">
        <f t="shared" si="21"/>
        <v/>
      </c>
      <c r="L697" s="23">
        <f t="shared" si="22"/>
        <v>5</v>
      </c>
    </row>
    <row r="698" customHeight="1" spans="11:12">
      <c r="K698" s="2" t="str">
        <f t="shared" si="21"/>
        <v/>
      </c>
      <c r="L698" s="23">
        <f t="shared" si="22"/>
        <v>5</v>
      </c>
    </row>
    <row r="699" customHeight="1" spans="11:12">
      <c r="K699" s="2" t="str">
        <f t="shared" si="21"/>
        <v/>
      </c>
      <c r="L699" s="23">
        <f t="shared" si="22"/>
        <v>5</v>
      </c>
    </row>
    <row r="700" customHeight="1" spans="11:12">
      <c r="K700" s="2" t="str">
        <f t="shared" si="21"/>
        <v/>
      </c>
      <c r="L700" s="23">
        <f t="shared" si="22"/>
        <v>5</v>
      </c>
    </row>
    <row r="701" customHeight="1" spans="11:12">
      <c r="K701" s="2" t="str">
        <f t="shared" si="21"/>
        <v/>
      </c>
      <c r="L701" s="23">
        <f t="shared" si="22"/>
        <v>5</v>
      </c>
    </row>
    <row r="702" customHeight="1" spans="11:12">
      <c r="K702" s="2" t="str">
        <f t="shared" si="21"/>
        <v/>
      </c>
      <c r="L702" s="23">
        <f t="shared" si="22"/>
        <v>5</v>
      </c>
    </row>
    <row r="703" customHeight="1" spans="11:12">
      <c r="K703" s="2" t="str">
        <f t="shared" si="21"/>
        <v/>
      </c>
      <c r="L703" s="23">
        <f t="shared" si="22"/>
        <v>5</v>
      </c>
    </row>
    <row r="704" customHeight="1" spans="11:12">
      <c r="K704" s="2" t="str">
        <f t="shared" si="21"/>
        <v/>
      </c>
      <c r="L704" s="23">
        <f t="shared" si="22"/>
        <v>5</v>
      </c>
    </row>
  </sheetData>
  <mergeCells count="12">
    <mergeCell ref="A1:J1"/>
    <mergeCell ref="A6:J6"/>
    <mergeCell ref="D9:E9"/>
    <mergeCell ref="A9:A10"/>
    <mergeCell ref="B9:B10"/>
    <mergeCell ref="C9:C10"/>
    <mergeCell ref="F9:F10"/>
    <mergeCell ref="G9:G10"/>
    <mergeCell ref="H9:H10"/>
    <mergeCell ref="I9:I10"/>
    <mergeCell ref="J9:J10"/>
    <mergeCell ref="K9:K10"/>
  </mergeCells>
  <conditionalFormatting sqref="D2">
    <cfRule type="notContainsBlanks" dxfId="0" priority="8">
      <formula>LEN(TRIM(D2))&gt;0</formula>
    </cfRule>
  </conditionalFormatting>
  <conditionalFormatting sqref="F2">
    <cfRule type="notContainsBlanks" dxfId="0" priority="4">
      <formula>LEN(TRIM(F2))&gt;0</formula>
    </cfRule>
  </conditionalFormatting>
  <conditionalFormatting sqref="D3">
    <cfRule type="notContainsBlanks" dxfId="0" priority="9">
      <formula>LEN(TRIM(D3))&gt;0</formula>
    </cfRule>
  </conditionalFormatting>
  <conditionalFormatting sqref="F3">
    <cfRule type="notContainsBlanks" dxfId="0" priority="3">
      <formula>LEN(TRIM(F3))&gt;0</formula>
    </cfRule>
  </conditionalFormatting>
  <conditionalFormatting sqref="D4">
    <cfRule type="notContainsBlanks" dxfId="0" priority="10">
      <formula>LEN(TRIM(D4))&gt;0</formula>
    </cfRule>
  </conditionalFormatting>
  <conditionalFormatting sqref="F4">
    <cfRule type="notContainsBlanks" dxfId="0" priority="2">
      <formula>LEN(TRIM(F4))&gt;0</formula>
    </cfRule>
  </conditionalFormatting>
  <conditionalFormatting sqref="D5">
    <cfRule type="notContainsBlanks" dxfId="0" priority="11">
      <formula>LEN(TRIM(D5))&gt;0</formula>
    </cfRule>
  </conditionalFormatting>
  <conditionalFormatting sqref="F5">
    <cfRule type="notContainsBlanks" dxfId="0" priority="1">
      <formula>LEN(TRIM(F5))&gt;0</formula>
    </cfRule>
  </conditionalFormatting>
  <conditionalFormatting sqref="B7">
    <cfRule type="notContainsBlanks" dxfId="0" priority="14">
      <formula>LEN(TRIM(B7))&gt;0</formula>
    </cfRule>
  </conditionalFormatting>
  <conditionalFormatting sqref="C7:F7">
    <cfRule type="notContainsBlanks" dxfId="0" priority="13">
      <formula>LEN(TRIM(C7))&gt;0</formula>
    </cfRule>
  </conditionalFormatting>
  <conditionalFormatting sqref="K11:K1048576">
    <cfRule type="notContainsBlanks" dxfId="0" priority="12">
      <formula>LEN(TRIM(K11))&gt;0</formula>
    </cfRule>
  </conditionalFormatting>
  <dataValidations count="2">
    <dataValidation type="list" allowBlank="1" showInputMessage="1" showErrorMessage="1" sqref="B15 B16 B11:B14 B17:B22 B23:B127 D11:D704 E11:E21 E22:E127">
      <formula1>#REF!</formula1>
    </dataValidation>
    <dataValidation type="list" allowBlank="1" showInputMessage="1" showErrorMessage="1" sqref="C5">
      <formula1>"1工程结算单或进度单,2会计科目或支付凭证"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自动生成投资报表（免填）</vt:lpstr>
      <vt:lpstr>固定资产投资统计台账</vt:lpstr>
      <vt:lpstr>固定资产投资项目情况原始数据表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loli</dc:creator>
  <cp:lastModifiedBy>黄静霞</cp:lastModifiedBy>
  <dcterms:created xsi:type="dcterms:W3CDTF">2015-06-07T02:17:00Z</dcterms:created>
  <dcterms:modified xsi:type="dcterms:W3CDTF">2022-08-24T12:26:12Z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117A07E9DE5B440382EEEE27326DDB16</vt:lpwstr>
  </property>
</Properties>
</file>