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 基金收支" sheetId="6" r:id="rId1"/>
    <sheet name="附件5 基金收支（锁定）" sheetId="5" state="hidden" r:id="rId2"/>
  </sheets>
  <definedNames>
    <definedName name="地区名称">#REF!</definedName>
    <definedName name="_xlnm.Print_Titles" localSheetId="1">'附件5 基金收支（锁定）'!$5:$5</definedName>
    <definedName name="_xlnm.Print_Area" localSheetId="1">'附件5 基金收支（锁定）'!$A$1:$L$30</definedName>
    <definedName name="_xlnm.Print_Titles" localSheetId="0">'附件 基金收支'!$5:$5</definedName>
    <definedName name="_xlnm.Print_Area" localSheetId="0">'附件 基金收支'!$A$1:$J$23</definedName>
  </definedNames>
  <calcPr calcId="144525"/>
</workbook>
</file>

<file path=xl/comments1.xml><?xml version="1.0" encoding="utf-8"?>
<comments xmlns="http://schemas.openxmlformats.org/spreadsheetml/2006/main">
  <authors>
    <author>肖诗文</author>
  </authors>
  <commentList>
    <comment ref="C8" authorId="0">
      <text>
        <r>
          <rPr>
            <sz val="9"/>
            <rFont val="宋体"/>
            <charset val="134"/>
          </rPr>
          <t>付息支出2544万元；
发行费用25万元。</t>
        </r>
      </text>
    </comment>
    <comment ref="G15" authorId="0">
      <text>
        <r>
          <rPr>
            <sz val="9"/>
            <rFont val="宋体"/>
            <charset val="134"/>
          </rPr>
          <t>水环境治理专项债3250万元。</t>
        </r>
      </text>
    </comment>
    <comment ref="G17" authorId="0">
      <text>
        <r>
          <rPr>
            <sz val="9"/>
            <rFont val="宋体"/>
            <charset val="134"/>
          </rPr>
          <t>保障性住房专项债2950万元。</t>
        </r>
      </text>
    </comment>
    <comment ref="H19" authorId="0">
      <text>
        <r>
          <rPr>
            <sz val="9"/>
            <rFont val="宋体"/>
            <charset val="134"/>
          </rPr>
          <t>拟发行债券付息支出544.207万元。</t>
        </r>
      </text>
    </comment>
    <comment ref="H20" authorId="0">
      <text>
        <r>
          <rPr>
            <sz val="10"/>
            <rFont val="宋体"/>
            <charset val="134"/>
          </rPr>
          <t>发行费用25万元；
拟发行债券付息服务费0.02771035万元；
已发行债券付息服务费0.15348425万元</t>
        </r>
      </text>
    </comment>
  </commentList>
</comments>
</file>

<file path=xl/sharedStrings.xml><?xml version="1.0" encoding="utf-8"?>
<sst xmlns="http://schemas.openxmlformats.org/spreadsheetml/2006/main" count="108" uniqueCount="85">
  <si>
    <t>附件</t>
  </si>
  <si>
    <t xml:space="preserve"> </t>
  </si>
  <si>
    <t>大鹏新区2022年政府性基金预算收支平衡表</t>
  </si>
  <si>
    <t>单位：万元</t>
  </si>
  <si>
    <t>收入</t>
  </si>
  <si>
    <t>支出</t>
  </si>
  <si>
    <t>项    目</t>
  </si>
  <si>
    <t>2022年调整数
A</t>
  </si>
  <si>
    <t>第二次调整数
B</t>
  </si>
  <si>
    <t>2022年第二次
预算调整数
A+B</t>
  </si>
  <si>
    <t>2022年第二次预算调整数为2022年调整数%
（A+B）/A</t>
  </si>
  <si>
    <t>一、政府性基金收入</t>
  </si>
  <si>
    <t>一、政府性基金支出</t>
  </si>
  <si>
    <t>（一）港口建设费收入</t>
  </si>
  <si>
    <t>（一）文化旅游体育与传媒支出</t>
  </si>
  <si>
    <t>（二）国有土地收益基金收入</t>
  </si>
  <si>
    <t>（二）社会保障和就业支出</t>
  </si>
  <si>
    <t>（三）国有土地使用权出让收入</t>
  </si>
  <si>
    <t>（三）节能环保支出</t>
  </si>
  <si>
    <t>（四）彩票公益金收入</t>
  </si>
  <si>
    <t>（四）城乡社区支出</t>
  </si>
  <si>
    <t>（五）污水处理费收入</t>
  </si>
  <si>
    <t>（五）农林水支出</t>
  </si>
  <si>
    <t>（六）彩票发行机构和彩票销售机构的业务费用</t>
  </si>
  <si>
    <t>（六）交通运输支出</t>
  </si>
  <si>
    <t>（七）其他政府性基金收入</t>
  </si>
  <si>
    <t>（七）资源勘探工业信息等支出</t>
  </si>
  <si>
    <t>（八）专项债券对应项目专项收入</t>
  </si>
  <si>
    <t>（八）其他支出</t>
  </si>
  <si>
    <t>（九）债务付息支出</t>
  </si>
  <si>
    <t>（十）债务发行费用支出</t>
  </si>
  <si>
    <t>二、转移性收入</t>
  </si>
  <si>
    <t>二、转移性支出</t>
  </si>
  <si>
    <t>（一）政府性基金转移收入</t>
  </si>
  <si>
    <t>（一）政府性基金转移支付</t>
  </si>
  <si>
    <t>（二）上年结余收入</t>
  </si>
  <si>
    <t>（二）调出资金</t>
  </si>
  <si>
    <t>（三）调入资金</t>
  </si>
  <si>
    <t>（三）年终结余</t>
  </si>
  <si>
    <t>（四）地方政府专项债务收入</t>
  </si>
  <si>
    <t>（四）地方政府专项债务还本支出</t>
  </si>
  <si>
    <t>（五）地方政府专项债务转贷收入</t>
  </si>
  <si>
    <t>（五）地方政府专项债务转贷支出</t>
  </si>
  <si>
    <t>收入总计</t>
  </si>
  <si>
    <t>支出总计</t>
  </si>
  <si>
    <t>2022年年初
预算数
A</t>
  </si>
  <si>
    <t>调整数
B</t>
  </si>
  <si>
    <t>2022年预算调整数
A+B</t>
  </si>
  <si>
    <t>2022年预算调整数为2021年年初预算数%
（A+B）/A</t>
  </si>
  <si>
    <t>2022年年初
预算数A</t>
  </si>
  <si>
    <t>备注</t>
  </si>
  <si>
    <t>政府性基金收入</t>
  </si>
  <si>
    <t>政府性基金支出</t>
  </si>
  <si>
    <t xml:space="preserve">   彩票公益金收入</t>
  </si>
  <si>
    <t xml:space="preserve">    城乡社区支出</t>
  </si>
  <si>
    <t xml:space="preserve">   专项债券对应项目专项收入</t>
  </si>
  <si>
    <t xml:space="preserve">      国有土地使用权出让收入安排的支出</t>
  </si>
  <si>
    <t xml:space="preserve">        征地拆迁支出</t>
  </si>
  <si>
    <t xml:space="preserve">        城市建设支出</t>
  </si>
  <si>
    <t xml:space="preserve">        公共租赁住房支出</t>
  </si>
  <si>
    <t xml:space="preserve">        农业生产发展支出</t>
  </si>
  <si>
    <t xml:space="preserve">        其他国土支出</t>
  </si>
  <si>
    <t xml:space="preserve">      污水处理费对应专项债务收入安排的支出</t>
  </si>
  <si>
    <t xml:space="preserve">        其他污水处理费对应专项债务收入安排的支出</t>
  </si>
  <si>
    <t>后续将根据市财政局实际下达额度据实予以调整。</t>
  </si>
  <si>
    <t xml:space="preserve">    其他支出</t>
  </si>
  <si>
    <t xml:space="preserve">       其他政府性基金及对应专项债务收入安排的支出</t>
  </si>
  <si>
    <t xml:space="preserve">       彩票公益金安排的支出</t>
  </si>
  <si>
    <t xml:space="preserve">    债务付息支出</t>
  </si>
  <si>
    <t xml:space="preserve">    债务发行费用支出</t>
  </si>
  <si>
    <t>转移性收入</t>
  </si>
  <si>
    <t>转移性支出</t>
  </si>
  <si>
    <t xml:space="preserve">    政府性基金转移收入</t>
  </si>
  <si>
    <t xml:space="preserve">    政府性基金转移支付</t>
  </si>
  <si>
    <t xml:space="preserve">    　政府性基金补助收入</t>
  </si>
  <si>
    <t xml:space="preserve">    　政府性基金补助支出</t>
  </si>
  <si>
    <t xml:space="preserve">    　政府性基金上解收入</t>
  </si>
  <si>
    <t xml:space="preserve">    　政府性基金上解支出</t>
  </si>
  <si>
    <t xml:space="preserve">    上年结余收入</t>
  </si>
  <si>
    <t xml:space="preserve">    调出资金</t>
  </si>
  <si>
    <t xml:space="preserve">    调入资金</t>
  </si>
  <si>
    <t xml:space="preserve">    年终结余</t>
  </si>
  <si>
    <t xml:space="preserve">    地方政府专项债务转贷收入</t>
  </si>
  <si>
    <t xml:space="preserve">    地方政府专项债务还本支出</t>
  </si>
  <si>
    <t xml:space="preserve">    地方政府专项债务转贷支出</t>
  </si>
</sst>
</file>

<file path=xl/styles.xml><?xml version="1.0" encoding="utf-8"?>
<styleSheet xmlns="http://schemas.openxmlformats.org/spreadsheetml/2006/main">
  <numFmts count="8">
    <numFmt numFmtId="176" formatCode="#,##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 "/>
    <numFmt numFmtId="178" formatCode="0.0%"/>
    <numFmt numFmtId="179" formatCode="0.0000000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0"/>
      <name val="宋体"/>
      <charset val="134"/>
    </font>
    <font>
      <sz val="16"/>
      <name val="黑体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2"/>
      <name val="黑体"/>
      <charset val="134"/>
    </font>
    <font>
      <b/>
      <sz val="14"/>
      <name val="黑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4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0" borderId="0"/>
    <xf numFmtId="0" fontId="13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8" borderId="13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30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/>
    <xf numFmtId="0" fontId="21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177" fontId="1" fillId="0" borderId="0" xfId="0" applyNumberFormat="1" applyFont="1" applyFill="1" applyAlignment="1" applyProtection="1">
      <alignment horizontal="left"/>
      <protection locked="0"/>
    </xf>
    <xf numFmtId="177" fontId="1" fillId="0" borderId="0" xfId="0" applyNumberFormat="1" applyFont="1" applyFill="1" applyAlignment="1" applyProtection="1">
      <alignment horizontal="right"/>
      <protection locked="0"/>
    </xf>
    <xf numFmtId="177" fontId="2" fillId="0" borderId="0" xfId="0" applyNumberFormat="1" applyFont="1" applyFill="1" applyAlignment="1" applyProtection="1">
      <protection locked="0"/>
    </xf>
    <xf numFmtId="177" fontId="1" fillId="0" borderId="0" xfId="0" applyNumberFormat="1" applyFont="1" applyFill="1" applyAlignment="1" applyProtection="1">
      <protection locked="0"/>
    </xf>
    <xf numFmtId="177" fontId="3" fillId="0" borderId="0" xfId="0" applyNumberFormat="1" applyFont="1" applyFill="1" applyAlignment="1" applyProtection="1">
      <protection locked="0"/>
    </xf>
    <xf numFmtId="177" fontId="4" fillId="0" borderId="0" xfId="0" applyNumberFormat="1" applyFont="1" applyFill="1" applyAlignment="1" applyProtection="1">
      <alignment horizontal="left" vertical="center"/>
    </xf>
    <xf numFmtId="177" fontId="1" fillId="0" borderId="0" xfId="45" applyNumberFormat="1" applyFont="1" applyFill="1" applyAlignment="1" applyProtection="1">
      <alignment horizontal="left" vertical="center"/>
    </xf>
    <xf numFmtId="177" fontId="5" fillId="0" borderId="0" xfId="45" applyNumberFormat="1" applyFont="1" applyFill="1" applyAlignment="1" applyProtection="1">
      <alignment horizontal="center" vertical="center" wrapText="1"/>
    </xf>
    <xf numFmtId="177" fontId="1" fillId="0" borderId="0" xfId="45" applyNumberFormat="1" applyFont="1" applyFill="1" applyAlignment="1" applyProtection="1">
      <alignment horizontal="right" vertical="center" wrapText="1"/>
    </xf>
    <xf numFmtId="177" fontId="2" fillId="0" borderId="0" xfId="45" applyNumberFormat="1" applyFont="1" applyFill="1" applyBorder="1" applyAlignment="1" applyProtection="1">
      <alignment horizontal="distributed" vertical="center"/>
    </xf>
    <xf numFmtId="177" fontId="2" fillId="0" borderId="1" xfId="45" applyNumberFormat="1" applyFont="1" applyFill="1" applyBorder="1" applyAlignment="1" applyProtection="1">
      <alignment horizontal="distributed" vertical="center"/>
    </xf>
    <xf numFmtId="177" fontId="6" fillId="0" borderId="2" xfId="30" applyNumberFormat="1" applyFont="1" applyFill="1" applyBorder="1" applyAlignment="1" applyProtection="1">
      <alignment horizontal="center" vertical="center"/>
    </xf>
    <xf numFmtId="177" fontId="6" fillId="0" borderId="2" xfId="45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177" fontId="6" fillId="0" borderId="2" xfId="45" applyNumberFormat="1" applyFont="1" applyFill="1" applyBorder="1" applyAlignment="1" applyProtection="1">
      <alignment horizontal="left" vertical="center"/>
    </xf>
    <xf numFmtId="176" fontId="6" fillId="0" borderId="2" xfId="38" applyNumberFormat="1" applyFont="1" applyFill="1" applyBorder="1" applyAlignment="1" applyProtection="1">
      <alignment vertical="center" wrapText="1"/>
    </xf>
    <xf numFmtId="177" fontId="7" fillId="0" borderId="2" xfId="0" applyNumberFormat="1" applyFont="1" applyFill="1" applyBorder="1" applyAlignment="1" applyProtection="1">
      <alignment horizontal="left" vertical="center"/>
    </xf>
    <xf numFmtId="176" fontId="7" fillId="0" borderId="2" xfId="0" applyNumberFormat="1" applyFont="1" applyFill="1" applyBorder="1" applyAlignment="1" applyProtection="1">
      <alignment vertical="center"/>
    </xf>
    <xf numFmtId="176" fontId="7" fillId="0" borderId="2" xfId="38" applyNumberFormat="1" applyFont="1" applyFill="1" applyBorder="1" applyAlignment="1" applyProtection="1">
      <alignment vertical="center"/>
    </xf>
    <xf numFmtId="176" fontId="7" fillId="0" borderId="2" xfId="38" applyNumberFormat="1" applyFont="1" applyFill="1" applyBorder="1" applyAlignment="1" applyProtection="1">
      <alignment vertical="center" wrapText="1"/>
    </xf>
    <xf numFmtId="176" fontId="7" fillId="0" borderId="2" xfId="0" applyNumberFormat="1" applyFont="1" applyFill="1" applyBorder="1" applyAlignment="1" applyProtection="1"/>
    <xf numFmtId="176" fontId="7" fillId="0" borderId="2" xfId="0" applyNumberFormat="1" applyFont="1" applyFill="1" applyBorder="1" applyAlignment="1" applyProtection="1">
      <alignment horizontal="left" vertical="center"/>
    </xf>
    <xf numFmtId="176" fontId="8" fillId="0" borderId="2" xfId="45" applyNumberFormat="1" applyFont="1" applyFill="1" applyBorder="1" applyAlignment="1" applyProtection="1">
      <alignment horizontal="distributed" vertical="center"/>
    </xf>
    <xf numFmtId="176" fontId="8" fillId="0" borderId="2" xfId="38" applyNumberFormat="1" applyFont="1" applyFill="1" applyBorder="1" applyAlignment="1" applyProtection="1">
      <alignment vertical="center" wrapText="1"/>
    </xf>
    <xf numFmtId="177" fontId="2" fillId="0" borderId="2" xfId="0" applyNumberFormat="1" applyFont="1" applyFill="1" applyBorder="1" applyAlignment="1" applyProtection="1">
      <protection locked="0"/>
    </xf>
    <xf numFmtId="176" fontId="6" fillId="0" borderId="2" xfId="45" applyNumberFormat="1" applyFont="1" applyFill="1" applyBorder="1" applyAlignment="1" applyProtection="1">
      <alignment vertical="center"/>
    </xf>
    <xf numFmtId="176" fontId="6" fillId="0" borderId="2" xfId="0" applyNumberFormat="1" applyFont="1" applyFill="1" applyBorder="1" applyAlignment="1" applyProtection="1">
      <alignment vertical="center"/>
    </xf>
    <xf numFmtId="176" fontId="7" fillId="0" borderId="2" xfId="0" applyNumberFormat="1" applyFont="1" applyFill="1" applyBorder="1" applyAlignment="1" applyProtection="1">
      <alignment horizontal="right" vertical="center"/>
    </xf>
    <xf numFmtId="176" fontId="7" fillId="0" borderId="2" xfId="45" applyNumberFormat="1" applyFont="1" applyFill="1" applyBorder="1" applyAlignment="1" applyProtection="1">
      <alignment vertical="center" wrapText="1"/>
    </xf>
    <xf numFmtId="176" fontId="9" fillId="0" borderId="2" xfId="45" applyNumberFormat="1" applyFont="1" applyFill="1" applyBorder="1" applyAlignment="1" applyProtection="1">
      <alignment vertical="center"/>
    </xf>
    <xf numFmtId="176" fontId="6" fillId="0" borderId="2" xfId="45" applyNumberFormat="1" applyFont="1" applyFill="1" applyBorder="1" applyAlignment="1" applyProtection="1">
      <alignment horizontal="center" vertical="center"/>
    </xf>
    <xf numFmtId="177" fontId="7" fillId="0" borderId="3" xfId="45" applyNumberFormat="1" applyFont="1" applyFill="1" applyBorder="1" applyAlignment="1" applyProtection="1">
      <alignment vertical="center" wrapText="1"/>
    </xf>
    <xf numFmtId="177" fontId="7" fillId="0" borderId="0" xfId="45" applyNumberFormat="1" applyFont="1" applyFill="1" applyBorder="1" applyAlignment="1" applyProtection="1">
      <alignment vertical="center" wrapText="1"/>
    </xf>
    <xf numFmtId="177" fontId="1" fillId="0" borderId="0" xfId="0" applyNumberFormat="1" applyFont="1" applyFill="1" applyAlignment="1" applyProtection="1">
      <alignment wrapText="1"/>
    </xf>
    <xf numFmtId="177" fontId="1" fillId="0" borderId="0" xfId="45" applyNumberFormat="1" applyFont="1" applyFill="1" applyBorder="1" applyAlignment="1" applyProtection="1">
      <alignment vertical="center" wrapText="1"/>
    </xf>
    <xf numFmtId="177" fontId="1" fillId="0" borderId="0" xfId="45" applyNumberFormat="1" applyFont="1" applyFill="1" applyBorder="1" applyAlignment="1" applyProtection="1">
      <alignment horizontal="right" vertical="center" wrapText="1"/>
    </xf>
    <xf numFmtId="177" fontId="1" fillId="0" borderId="0" xfId="0" applyNumberFormat="1" applyFont="1" applyFill="1" applyAlignment="1" applyProtection="1">
      <alignment vertical="center" wrapText="1"/>
      <protection locked="0"/>
    </xf>
    <xf numFmtId="177" fontId="1" fillId="0" borderId="0" xfId="0" applyNumberFormat="1" applyFont="1" applyFill="1" applyAlignment="1" applyProtection="1">
      <alignment horizontal="right" vertical="center" wrapText="1"/>
      <protection locked="0"/>
    </xf>
    <xf numFmtId="177" fontId="1" fillId="0" borderId="0" xfId="0" applyNumberFormat="1" applyFont="1" applyFill="1" applyAlignment="1" applyProtection="1">
      <alignment horizontal="left"/>
    </xf>
    <xf numFmtId="177" fontId="2" fillId="0" borderId="4" xfId="45" applyNumberFormat="1" applyFont="1" applyFill="1" applyBorder="1" applyAlignment="1" applyProtection="1">
      <alignment horizontal="distributed" vertical="center" wrapText="1"/>
    </xf>
    <xf numFmtId="177" fontId="2" fillId="0" borderId="1" xfId="45" applyNumberFormat="1" applyFont="1" applyFill="1" applyBorder="1" applyAlignment="1" applyProtection="1">
      <alignment horizontal="distributed" vertical="center" wrapText="1"/>
    </xf>
    <xf numFmtId="177" fontId="2" fillId="0" borderId="1" xfId="0" applyNumberFormat="1" applyFont="1" applyFill="1" applyBorder="1" applyAlignment="1" applyProtection="1">
      <alignment wrapText="1"/>
    </xf>
    <xf numFmtId="9" fontId="6" fillId="0" borderId="2" xfId="0" applyNumberFormat="1" applyFont="1" applyFill="1" applyBorder="1" applyAlignment="1" applyProtection="1">
      <alignment horizontal="right" vertical="center"/>
    </xf>
    <xf numFmtId="176" fontId="6" fillId="0" borderId="2" xfId="45" applyNumberFormat="1" applyFont="1" applyFill="1" applyBorder="1" applyAlignment="1" applyProtection="1">
      <alignment horizontal="left" vertical="center"/>
    </xf>
    <xf numFmtId="176" fontId="6" fillId="0" borderId="2" xfId="38" applyNumberFormat="1" applyFont="1" applyFill="1" applyBorder="1" applyAlignment="1" applyProtection="1">
      <alignment horizontal="right" vertical="center" wrapText="1"/>
    </xf>
    <xf numFmtId="9" fontId="7" fillId="0" borderId="2" xfId="0" applyNumberFormat="1" applyFont="1" applyFill="1" applyBorder="1" applyAlignment="1" applyProtection="1">
      <alignment horizontal="right" vertical="center"/>
    </xf>
    <xf numFmtId="9" fontId="7" fillId="0" borderId="2" xfId="0" applyNumberFormat="1" applyFont="1" applyFill="1" applyBorder="1" applyAlignment="1" applyProtection="1">
      <alignment horizontal="right"/>
    </xf>
    <xf numFmtId="176" fontId="7" fillId="0" borderId="2" xfId="0" applyNumberFormat="1" applyFont="1" applyFill="1" applyBorder="1" applyAlignment="1" applyProtection="1">
      <alignment horizontal="right"/>
    </xf>
    <xf numFmtId="176" fontId="7" fillId="0" borderId="2" xfId="0" applyNumberFormat="1" applyFont="1" applyFill="1" applyBorder="1" applyAlignment="1" applyProtection="1">
      <alignment horizontal="left" vertical="center" wrapText="1"/>
    </xf>
    <xf numFmtId="176" fontId="7" fillId="0" borderId="2" xfId="45" applyNumberFormat="1" applyFont="1" applyFill="1" applyBorder="1" applyAlignment="1" applyProtection="1">
      <alignment vertical="center"/>
    </xf>
    <xf numFmtId="9" fontId="8" fillId="0" borderId="2" xfId="0" applyNumberFormat="1" applyFont="1" applyFill="1" applyBorder="1" applyAlignment="1" applyProtection="1">
      <alignment horizontal="right" vertical="center"/>
    </xf>
    <xf numFmtId="0" fontId="7" fillId="2" borderId="2" xfId="5" applyFont="1" applyFill="1" applyBorder="1" applyAlignment="1">
      <alignment vertical="center"/>
    </xf>
    <xf numFmtId="176" fontId="8" fillId="0" borderId="2" xfId="38" applyNumberFormat="1" applyFont="1" applyFill="1" applyBorder="1" applyAlignment="1" applyProtection="1">
      <alignment horizontal="right" vertical="center" wrapText="1"/>
    </xf>
    <xf numFmtId="176" fontId="7" fillId="0" borderId="2" xfId="38" applyNumberFormat="1" applyFont="1" applyFill="1" applyBorder="1" applyAlignment="1" applyProtection="1">
      <alignment horizontal="right" vertical="center" wrapText="1"/>
    </xf>
    <xf numFmtId="177" fontId="7" fillId="0" borderId="0" xfId="45" applyNumberFormat="1" applyFont="1" applyFill="1" applyAlignment="1" applyProtection="1">
      <alignment vertical="center" wrapText="1"/>
    </xf>
    <xf numFmtId="179" fontId="1" fillId="0" borderId="0" xfId="0" applyNumberFormat="1" applyFont="1" applyFill="1" applyAlignment="1" applyProtection="1">
      <alignment wrapText="1"/>
    </xf>
    <xf numFmtId="177" fontId="1" fillId="0" borderId="0" xfId="0" applyNumberFormat="1" applyFont="1" applyFill="1" applyAlignment="1" applyProtection="1">
      <alignment horizontal="right"/>
    </xf>
    <xf numFmtId="177" fontId="3" fillId="0" borderId="0" xfId="0" applyNumberFormat="1" applyFont="1" applyFill="1" applyAlignment="1" applyProtection="1">
      <alignment horizontal="left"/>
      <protection locked="0"/>
    </xf>
    <xf numFmtId="177" fontId="2" fillId="0" borderId="0" xfId="0" applyNumberFormat="1" applyFont="1" applyFill="1" applyBorder="1" applyAlignment="1" applyProtection="1">
      <alignment wrapText="1"/>
    </xf>
    <xf numFmtId="177" fontId="2" fillId="0" borderId="1" xfId="0" applyNumberFormat="1" applyFont="1" applyFill="1" applyBorder="1" applyAlignment="1">
      <alignment wrapText="1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177" fontId="10" fillId="0" borderId="2" xfId="0" applyNumberFormat="1" applyFont="1" applyFill="1" applyBorder="1" applyAlignment="1" applyProtection="1">
      <alignment horizontal="center" vertical="center"/>
      <protection locked="0"/>
    </xf>
    <xf numFmtId="177" fontId="1" fillId="0" borderId="5" xfId="0" applyNumberFormat="1" applyFont="1" applyFill="1" applyBorder="1" applyAlignment="1"/>
    <xf numFmtId="177" fontId="3" fillId="0" borderId="0" xfId="0" applyNumberFormat="1" applyFont="1" applyFill="1" applyAlignment="1" applyProtection="1">
      <alignment horizontal="center" vertical="center" wrapText="1"/>
      <protection locked="0"/>
    </xf>
    <xf numFmtId="177" fontId="1" fillId="0" borderId="2" xfId="0" applyNumberFormat="1" applyFont="1" applyFill="1" applyBorder="1" applyAlignment="1" applyProtection="1">
      <protection locked="0"/>
    </xf>
    <xf numFmtId="177" fontId="3" fillId="0" borderId="0" xfId="0" applyNumberFormat="1" applyFont="1" applyFill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vertical="center" wrapText="1"/>
      <protection locked="0"/>
    </xf>
    <xf numFmtId="177" fontId="7" fillId="0" borderId="2" xfId="0" applyNumberFormat="1" applyFont="1" applyFill="1" applyBorder="1" applyAlignment="1" applyProtection="1">
      <protection locked="0"/>
    </xf>
    <xf numFmtId="177" fontId="7" fillId="0" borderId="2" xfId="0" applyNumberFormat="1" applyFont="1" applyFill="1" applyBorder="1" applyAlignment="1" applyProtection="1">
      <alignment horizontal="center" vertical="center"/>
      <protection locked="0"/>
    </xf>
    <xf numFmtId="177" fontId="11" fillId="0" borderId="5" xfId="38" applyNumberFormat="1" applyFont="1" applyFill="1" applyBorder="1" applyAlignment="1" applyProtection="1">
      <alignment horizontal="right" vertical="center" wrapText="1"/>
    </xf>
    <xf numFmtId="177" fontId="12" fillId="0" borderId="2" xfId="0" applyNumberFormat="1" applyFont="1" applyFill="1" applyBorder="1" applyAlignment="1" applyProtection="1">
      <protection locked="0"/>
    </xf>
    <xf numFmtId="177" fontId="11" fillId="0" borderId="0" xfId="38" applyNumberFormat="1" applyFont="1" applyFill="1" applyAlignment="1" applyProtection="1">
      <alignment horizontal="right" vertical="center" wrapText="1"/>
    </xf>
    <xf numFmtId="177" fontId="7" fillId="0" borderId="0" xfId="0" applyNumberFormat="1" applyFont="1" applyFill="1" applyAlignment="1" applyProtection="1">
      <protection locked="0"/>
    </xf>
    <xf numFmtId="176" fontId="1" fillId="0" borderId="2" xfId="38" applyNumberFormat="1" applyFont="1" applyFill="1" applyBorder="1" applyAlignment="1" applyProtection="1">
      <alignment horizontal="right" vertical="center" wrapText="1"/>
    </xf>
    <xf numFmtId="177" fontId="9" fillId="0" borderId="0" xfId="0" applyNumberFormat="1" applyFont="1" applyFill="1" applyAlignment="1" applyProtection="1">
      <alignment vertical="center" wrapText="1"/>
      <protection locked="0"/>
    </xf>
    <xf numFmtId="176" fontId="6" fillId="0" borderId="2" xfId="38" applyNumberFormat="1" applyFont="1" applyFill="1" applyBorder="1" applyAlignment="1" applyProtection="1">
      <alignment vertical="center"/>
    </xf>
    <xf numFmtId="178" fontId="7" fillId="0" borderId="2" xfId="41" applyNumberFormat="1" applyFont="1" applyFill="1" applyBorder="1" applyAlignment="1" applyProtection="1">
      <alignment vertical="center"/>
    </xf>
    <xf numFmtId="176" fontId="6" fillId="0" borderId="2" xfId="38" applyNumberFormat="1" applyFont="1" applyFill="1" applyBorder="1" applyAlignment="1" applyProtection="1">
      <alignment horizontal="right" vertical="center"/>
    </xf>
    <xf numFmtId="177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Fill="1" applyBorder="1" applyAlignment="1" applyProtection="1">
      <alignment vertical="center"/>
      <protection locked="0"/>
    </xf>
    <xf numFmtId="177" fontId="3" fillId="0" borderId="2" xfId="0" applyNumberFormat="1" applyFont="1" applyFill="1" applyBorder="1" applyAlignment="1" applyProtection="1">
      <alignment vertical="center" wrapText="1"/>
      <protection locked="0"/>
    </xf>
    <xf numFmtId="177" fontId="3" fillId="0" borderId="2" xfId="0" applyNumberFormat="1" applyFont="1" applyFill="1" applyBorder="1" applyAlignment="1" applyProtection="1">
      <protection locked="0"/>
    </xf>
  </cellXfs>
  <cellStyles count="56">
    <cellStyle name="常规" xfId="0" builtinId="0"/>
    <cellStyle name="百分比 5 2" xfId="1"/>
    <cellStyle name="常规 2 2 2 2" xfId="2"/>
    <cellStyle name="强调文字颜色 6" xfId="3" builtinId="49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常规 7 2" xfId="26"/>
    <cellStyle name="标题 3" xfId="27" builtinId="18"/>
    <cellStyle name="解释性文本" xfId="28" builtinId="53"/>
    <cellStyle name="计算" xfId="29" builtinId="22"/>
    <cellStyle name="常规_2011年初预算（报政府格式）21" xfId="30"/>
    <cellStyle name="百分比 5" xfId="31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常规 2 2" xfId="45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499984740745262"/>
  </sheetPr>
  <dimension ref="A1:J31"/>
  <sheetViews>
    <sheetView tabSelected="1" zoomScale="90" zoomScaleNormal="90" zoomScaleSheetLayoutView="85" workbookViewId="0">
      <pane ySplit="5" topLeftCell="A6" activePane="bottomLeft" state="frozen"/>
      <selection/>
      <selection pane="bottomLeft" activeCell="H16" sqref="H16"/>
    </sheetView>
  </sheetViews>
  <sheetFormatPr defaultColWidth="9" defaultRowHeight="15.75"/>
  <cols>
    <col min="1" max="1" width="42" style="4" customWidth="1"/>
    <col min="2" max="4" width="15.375" style="2" customWidth="1"/>
    <col min="5" max="5" width="22.5083333333333" style="2" customWidth="1"/>
    <col min="6" max="6" width="38.2083333333333" style="4" customWidth="1"/>
    <col min="7" max="7" width="16.375" style="2" customWidth="1"/>
    <col min="8" max="8" width="15.6833333333333" style="2" customWidth="1"/>
    <col min="9" max="9" width="16.375" style="2" customWidth="1"/>
    <col min="10" max="10" width="22.5083333333333" style="5" customWidth="1"/>
    <col min="11" max="16384" width="9" style="4"/>
  </cols>
  <sheetData>
    <row r="1" s="1" customFormat="1" ht="20.1" customHeight="1" spans="1:10">
      <c r="A1" s="6" t="s">
        <v>0</v>
      </c>
      <c r="B1" s="7"/>
      <c r="C1" s="7"/>
      <c r="D1" s="7"/>
      <c r="E1" s="7"/>
      <c r="F1" s="7"/>
      <c r="G1" s="7" t="s">
        <v>1</v>
      </c>
      <c r="H1" s="39"/>
      <c r="I1" s="39"/>
      <c r="J1" s="58"/>
    </row>
    <row r="2" ht="20.1" customHeight="1" spans="1:10">
      <c r="A2" s="8" t="s">
        <v>2</v>
      </c>
      <c r="B2" s="8"/>
      <c r="C2" s="8"/>
      <c r="D2" s="8"/>
      <c r="E2" s="8"/>
      <c r="F2" s="8"/>
      <c r="G2" s="8"/>
      <c r="H2" s="8"/>
      <c r="I2" s="8"/>
      <c r="J2" s="8"/>
    </row>
    <row r="3" s="2" customFormat="1" ht="20.1" customHeight="1" spans="1:10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</row>
    <row r="4" s="3" customFormat="1" ht="21.75" hidden="1" customHeight="1" spans="1:10">
      <c r="A4" s="10" t="s">
        <v>4</v>
      </c>
      <c r="B4" s="11"/>
      <c r="C4" s="11"/>
      <c r="D4" s="11"/>
      <c r="E4" s="11"/>
      <c r="F4" s="40" t="s">
        <v>5</v>
      </c>
      <c r="G4" s="41"/>
      <c r="H4" s="42"/>
      <c r="I4" s="42"/>
      <c r="J4" s="60"/>
    </row>
    <row r="5" s="3" customFormat="1" ht="60.95" customHeight="1" spans="1:10">
      <c r="A5" s="12" t="s">
        <v>6</v>
      </c>
      <c r="B5" s="13" t="s">
        <v>7</v>
      </c>
      <c r="C5" s="14" t="s">
        <v>8</v>
      </c>
      <c r="D5" s="14" t="s">
        <v>9</v>
      </c>
      <c r="E5" s="14" t="s">
        <v>10</v>
      </c>
      <c r="F5" s="12" t="s">
        <v>6</v>
      </c>
      <c r="G5" s="13" t="s">
        <v>7</v>
      </c>
      <c r="H5" s="14" t="s">
        <v>8</v>
      </c>
      <c r="I5" s="14" t="s">
        <v>9</v>
      </c>
      <c r="J5" s="14" t="s">
        <v>10</v>
      </c>
    </row>
    <row r="6" s="3" customFormat="1" ht="24.95" customHeight="1" spans="1:10">
      <c r="A6" s="15" t="s">
        <v>11</v>
      </c>
      <c r="B6" s="76">
        <f>SUM(B7:B14)</f>
        <v>2734.60183085</v>
      </c>
      <c r="C6" s="76">
        <f>SUM(C7:C14)</f>
        <v>0</v>
      </c>
      <c r="D6" s="76">
        <f>SUM(D7:D14)</f>
        <v>2734.60183085</v>
      </c>
      <c r="E6" s="77">
        <f>D6/B6</f>
        <v>1</v>
      </c>
      <c r="F6" s="44" t="s">
        <v>12</v>
      </c>
      <c r="G6" s="78">
        <f>SUM(G7:G16)</f>
        <v>106949.60183085</v>
      </c>
      <c r="H6" s="78">
        <f>SUM(H7:H16)</f>
        <v>50000</v>
      </c>
      <c r="I6" s="78">
        <f>SUM(I7:I16)</f>
        <v>156949.60183085</v>
      </c>
      <c r="J6" s="77">
        <f>I6/G6</f>
        <v>1.4675099219077</v>
      </c>
    </row>
    <row r="7" ht="30" customHeight="1" spans="1:10">
      <c r="A7" s="17" t="s">
        <v>13</v>
      </c>
      <c r="B7" s="18"/>
      <c r="C7" s="18"/>
      <c r="D7" s="18"/>
      <c r="E7" s="18"/>
      <c r="F7" s="17" t="s">
        <v>14</v>
      </c>
      <c r="G7" s="28"/>
      <c r="H7" s="28"/>
      <c r="I7" s="28"/>
      <c r="J7" s="79"/>
    </row>
    <row r="8" ht="30" customHeight="1" spans="1:10">
      <c r="A8" s="17" t="s">
        <v>15</v>
      </c>
      <c r="B8" s="19"/>
      <c r="C8" s="18"/>
      <c r="D8" s="18"/>
      <c r="E8" s="18"/>
      <c r="F8" s="17" t="s">
        <v>16</v>
      </c>
      <c r="G8" s="28"/>
      <c r="H8" s="28"/>
      <c r="I8" s="28"/>
      <c r="J8" s="80"/>
    </row>
    <row r="9" ht="30" customHeight="1" spans="1:10">
      <c r="A9" s="17" t="s">
        <v>17</v>
      </c>
      <c r="B9" s="19"/>
      <c r="C9" s="18"/>
      <c r="D9" s="18"/>
      <c r="E9" s="18"/>
      <c r="F9" s="17" t="s">
        <v>18</v>
      </c>
      <c r="G9" s="28"/>
      <c r="H9" s="28"/>
      <c r="I9" s="28"/>
      <c r="J9" s="81"/>
    </row>
    <row r="10" ht="30" customHeight="1" spans="1:10">
      <c r="A10" s="17" t="s">
        <v>19</v>
      </c>
      <c r="B10" s="18">
        <v>20</v>
      </c>
      <c r="C10" s="18"/>
      <c r="D10" s="18">
        <f>B10+C10</f>
        <v>20</v>
      </c>
      <c r="E10" s="77">
        <f>D10/B10</f>
        <v>1</v>
      </c>
      <c r="F10" s="17" t="s">
        <v>20</v>
      </c>
      <c r="G10" s="28">
        <v>35148</v>
      </c>
      <c r="H10" s="28"/>
      <c r="I10" s="28">
        <f t="shared" ref="I10:I17" si="0">G10+H10</f>
        <v>35148</v>
      </c>
      <c r="J10" s="77">
        <f t="shared" ref="J10:J17" si="1">I10/G10</f>
        <v>1</v>
      </c>
    </row>
    <row r="11" ht="30" customHeight="1" spans="1:10">
      <c r="A11" s="22" t="s">
        <v>21</v>
      </c>
      <c r="B11" s="20"/>
      <c r="C11" s="21"/>
      <c r="D11" s="21"/>
      <c r="E11" s="21"/>
      <c r="F11" s="22" t="s">
        <v>22</v>
      </c>
      <c r="G11" s="28"/>
      <c r="H11" s="28"/>
      <c r="I11" s="28"/>
      <c r="J11" s="81"/>
    </row>
    <row r="12" ht="30" customHeight="1" spans="1:10">
      <c r="A12" s="22" t="s">
        <v>23</v>
      </c>
      <c r="B12" s="24"/>
      <c r="C12" s="21"/>
      <c r="D12" s="21"/>
      <c r="E12" s="21"/>
      <c r="F12" s="49" t="s">
        <v>24</v>
      </c>
      <c r="G12" s="28"/>
      <c r="H12" s="28"/>
      <c r="I12" s="28"/>
      <c r="J12" s="82"/>
    </row>
    <row r="13" ht="30" customHeight="1" spans="1:10">
      <c r="A13" s="22" t="s">
        <v>25</v>
      </c>
      <c r="B13" s="24"/>
      <c r="C13" s="21"/>
      <c r="D13" s="21"/>
      <c r="E13" s="21"/>
      <c r="F13" s="49" t="s">
        <v>26</v>
      </c>
      <c r="G13" s="28"/>
      <c r="H13" s="28"/>
      <c r="I13" s="28"/>
      <c r="J13" s="82"/>
    </row>
    <row r="14" ht="30" customHeight="1" spans="1:10">
      <c r="A14" s="17" t="s">
        <v>27</v>
      </c>
      <c r="B14" s="19">
        <v>2714.60183085</v>
      </c>
      <c r="C14" s="18"/>
      <c r="D14" s="18">
        <f t="shared" ref="D14:D19" si="2">B14+C14</f>
        <v>2714.60183085</v>
      </c>
      <c r="E14" s="77">
        <f t="shared" ref="E14:E19" si="3">D14/B14</f>
        <v>1</v>
      </c>
      <c r="F14" s="49" t="s">
        <v>28</v>
      </c>
      <c r="G14" s="28">
        <v>67654</v>
      </c>
      <c r="H14" s="28">
        <v>50000</v>
      </c>
      <c r="I14" s="28">
        <f t="shared" si="0"/>
        <v>117654</v>
      </c>
      <c r="J14" s="77">
        <f t="shared" si="1"/>
        <v>1.73905460135395</v>
      </c>
    </row>
    <row r="15" ht="30" customHeight="1" spans="1:10">
      <c r="A15" s="23"/>
      <c r="B15" s="24"/>
      <c r="C15" s="21"/>
      <c r="D15" s="21"/>
      <c r="E15" s="21"/>
      <c r="F15" s="49" t="s">
        <v>29</v>
      </c>
      <c r="G15" s="28">
        <v>4117.207</v>
      </c>
      <c r="H15" s="28"/>
      <c r="I15" s="28">
        <f t="shared" si="0"/>
        <v>4117.207</v>
      </c>
      <c r="J15" s="77">
        <f t="shared" si="1"/>
        <v>1</v>
      </c>
    </row>
    <row r="16" ht="30" customHeight="1" spans="1:10">
      <c r="A16" s="23"/>
      <c r="B16" s="24"/>
      <c r="C16" s="21"/>
      <c r="D16" s="21"/>
      <c r="E16" s="21"/>
      <c r="F16" s="49" t="s">
        <v>30</v>
      </c>
      <c r="G16" s="28">
        <v>30.39483085</v>
      </c>
      <c r="H16" s="28"/>
      <c r="I16" s="28">
        <f t="shared" si="0"/>
        <v>30.39483085</v>
      </c>
      <c r="J16" s="77">
        <f t="shared" si="1"/>
        <v>1</v>
      </c>
    </row>
    <row r="17" ht="26" customHeight="1" spans="1:10">
      <c r="A17" s="26" t="s">
        <v>31</v>
      </c>
      <c r="B17" s="76">
        <f>B18+B19+B20+B22</f>
        <v>220893</v>
      </c>
      <c r="C17" s="76">
        <f>C18+C19+C20+C22</f>
        <v>50000</v>
      </c>
      <c r="D17" s="27">
        <f t="shared" si="2"/>
        <v>270893</v>
      </c>
      <c r="E17" s="77">
        <f t="shared" si="3"/>
        <v>1.22635393606859</v>
      </c>
      <c r="F17" s="26" t="s">
        <v>32</v>
      </c>
      <c r="G17" s="78">
        <f>SUM(G18:G22)</f>
        <v>116678</v>
      </c>
      <c r="H17" s="78">
        <f>SUM(H18:H22)</f>
        <v>0</v>
      </c>
      <c r="I17" s="78">
        <f t="shared" si="0"/>
        <v>116678</v>
      </c>
      <c r="J17" s="77">
        <f t="shared" si="1"/>
        <v>1</v>
      </c>
    </row>
    <row r="18" ht="26" customHeight="1" spans="1:10">
      <c r="A18" s="17" t="s">
        <v>33</v>
      </c>
      <c r="B18" s="28">
        <v>100421</v>
      </c>
      <c r="C18" s="28"/>
      <c r="D18" s="28">
        <f t="shared" si="2"/>
        <v>100421</v>
      </c>
      <c r="E18" s="77">
        <f t="shared" si="3"/>
        <v>1</v>
      </c>
      <c r="F18" s="52" t="s">
        <v>34</v>
      </c>
      <c r="G18" s="53"/>
      <c r="H18" s="53"/>
      <c r="I18" s="74"/>
      <c r="J18" s="68"/>
    </row>
    <row r="19" ht="26" customHeight="1" spans="1:10">
      <c r="A19" s="17" t="s">
        <v>35</v>
      </c>
      <c r="B19" s="28">
        <v>35272</v>
      </c>
      <c r="C19" s="28"/>
      <c r="D19" s="28">
        <f t="shared" si="2"/>
        <v>35272</v>
      </c>
      <c r="E19" s="77">
        <f t="shared" si="3"/>
        <v>1</v>
      </c>
      <c r="F19" s="52" t="s">
        <v>36</v>
      </c>
      <c r="G19" s="28">
        <v>86000</v>
      </c>
      <c r="H19" s="28"/>
      <c r="I19" s="28">
        <f>G19+H19</f>
        <v>86000</v>
      </c>
      <c r="J19" s="77">
        <f t="shared" ref="J19:J23" si="4">I19/G19</f>
        <v>1</v>
      </c>
    </row>
    <row r="20" ht="26" customHeight="1" spans="1:10">
      <c r="A20" s="17" t="s">
        <v>37</v>
      </c>
      <c r="B20" s="28"/>
      <c r="C20" s="28"/>
      <c r="D20" s="28"/>
      <c r="E20" s="28"/>
      <c r="F20" s="52" t="s">
        <v>38</v>
      </c>
      <c r="G20" s="28">
        <v>30678</v>
      </c>
      <c r="H20" s="28"/>
      <c r="I20" s="28">
        <f>G20+H20</f>
        <v>30678</v>
      </c>
      <c r="J20" s="77">
        <f t="shared" si="4"/>
        <v>1</v>
      </c>
    </row>
    <row r="21" ht="26" customHeight="1" spans="1:10">
      <c r="A21" s="17" t="s">
        <v>39</v>
      </c>
      <c r="B21" s="28"/>
      <c r="C21" s="28"/>
      <c r="D21" s="28"/>
      <c r="E21" s="28"/>
      <c r="F21" s="52" t="s">
        <v>40</v>
      </c>
      <c r="G21" s="28"/>
      <c r="H21" s="28"/>
      <c r="I21" s="28"/>
      <c r="J21" s="68"/>
    </row>
    <row r="22" ht="34" customHeight="1" spans="1:10">
      <c r="A22" s="17" t="s">
        <v>41</v>
      </c>
      <c r="B22" s="28">
        <v>85200</v>
      </c>
      <c r="C22" s="28">
        <v>50000</v>
      </c>
      <c r="D22" s="28">
        <f>B22+C22</f>
        <v>135200</v>
      </c>
      <c r="E22" s="77">
        <f>D22/B22</f>
        <v>1.5868544600939</v>
      </c>
      <c r="F22" s="52" t="s">
        <v>42</v>
      </c>
      <c r="G22" s="53"/>
      <c r="H22" s="28"/>
      <c r="I22" s="74"/>
      <c r="J22" s="68"/>
    </row>
    <row r="23" s="3" customFormat="1" ht="26" customHeight="1" spans="1:10">
      <c r="A23" s="31" t="s">
        <v>43</v>
      </c>
      <c r="B23" s="76">
        <f>B6+B17</f>
        <v>223627.60183085</v>
      </c>
      <c r="C23" s="76">
        <f>C6+C17</f>
        <v>50000</v>
      </c>
      <c r="D23" s="76">
        <f>D6+D17</f>
        <v>273627.60183085</v>
      </c>
      <c r="E23" s="77">
        <f>D23/B23</f>
        <v>1.22358599560451</v>
      </c>
      <c r="F23" s="31" t="s">
        <v>44</v>
      </c>
      <c r="G23" s="78">
        <f>G6+G17</f>
        <v>223627.60183085</v>
      </c>
      <c r="H23" s="78">
        <f>H6+H17</f>
        <v>50000</v>
      </c>
      <c r="I23" s="78">
        <f>I6+I17</f>
        <v>273627.60183085</v>
      </c>
      <c r="J23" s="77">
        <f t="shared" si="4"/>
        <v>1.22358599560451</v>
      </c>
    </row>
    <row r="24" ht="17.25" customHeight="1" spans="1:9">
      <c r="A24" s="32"/>
      <c r="B24" s="32"/>
      <c r="C24" s="32"/>
      <c r="D24" s="32"/>
      <c r="E24" s="32"/>
      <c r="F24" s="32"/>
      <c r="G24" s="32"/>
      <c r="H24" s="55"/>
      <c r="I24" s="55"/>
    </row>
    <row r="25" ht="18" customHeight="1" spans="1:9">
      <c r="A25" s="33"/>
      <c r="B25" s="34"/>
      <c r="C25" s="34"/>
      <c r="D25" s="34"/>
      <c r="E25" s="34"/>
      <c r="F25" s="34"/>
      <c r="G25" s="34"/>
      <c r="H25" s="56"/>
      <c r="I25" s="34"/>
    </row>
    <row r="26" ht="21" customHeight="1" spans="1:9">
      <c r="A26" s="35"/>
      <c r="B26" s="36"/>
      <c r="C26" s="36"/>
      <c r="D26" s="36"/>
      <c r="E26" s="36"/>
      <c r="F26" s="35"/>
      <c r="G26" s="36"/>
      <c r="H26" s="57"/>
      <c r="I26" s="57"/>
    </row>
    <row r="27" ht="21" customHeight="1" spans="1:7">
      <c r="A27" s="37"/>
      <c r="B27" s="38"/>
      <c r="C27" s="38"/>
      <c r="D27" s="38"/>
      <c r="E27" s="38"/>
      <c r="F27" s="37"/>
      <c r="G27" s="38"/>
    </row>
    <row r="28" ht="21" customHeight="1" spans="1:7">
      <c r="A28" s="37"/>
      <c r="B28" s="38"/>
      <c r="C28" s="38"/>
      <c r="D28" s="38"/>
      <c r="E28" s="38"/>
      <c r="F28" s="37"/>
      <c r="G28" s="38"/>
    </row>
    <row r="29" ht="33" customHeight="1" spans="1:7">
      <c r="A29" s="37"/>
      <c r="B29" s="38"/>
      <c r="C29" s="38"/>
      <c r="D29" s="38"/>
      <c r="E29" s="38"/>
      <c r="F29" s="37"/>
      <c r="G29" s="38"/>
    </row>
    <row r="30" ht="46.5" customHeight="1" spans="1:7">
      <c r="A30" s="37"/>
      <c r="B30" s="38"/>
      <c r="C30" s="38"/>
      <c r="D30" s="38"/>
      <c r="E30" s="38"/>
      <c r="F30" s="37"/>
      <c r="G30" s="38"/>
    </row>
    <row r="31" ht="30.75" customHeight="1" spans="1:7">
      <c r="A31" s="37"/>
      <c r="B31" s="38"/>
      <c r="C31" s="38"/>
      <c r="D31" s="38"/>
      <c r="E31" s="38"/>
      <c r="F31" s="37"/>
      <c r="G31" s="38"/>
    </row>
  </sheetData>
  <mergeCells count="4">
    <mergeCell ref="A2:J2"/>
    <mergeCell ref="A3:J3"/>
    <mergeCell ref="A4:B4"/>
    <mergeCell ref="F4:J4"/>
  </mergeCells>
  <printOptions horizontalCentered="1" verticalCentered="1"/>
  <pageMargins left="0.354166666666667" right="0.354166666666667" top="0.354166666666667" bottom="0.354166666666667" header="0.314583333333333" footer="0.314583333333333"/>
  <pageSetup paperSize="9" scale="65" fitToHeight="0" orientation="landscape" horizontalDpi="600"/>
  <headerFooter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499984740745262"/>
  </sheetPr>
  <dimension ref="A1:L38"/>
  <sheetViews>
    <sheetView view="pageBreakPreview" zoomScale="70" zoomScaleNormal="80" workbookViewId="0">
      <pane ySplit="5" topLeftCell="A6" activePane="bottomLeft" state="frozen"/>
      <selection/>
      <selection pane="bottomLeft" activeCell="A3" sqref="A3:L3"/>
    </sheetView>
  </sheetViews>
  <sheetFormatPr defaultColWidth="9" defaultRowHeight="15.75"/>
  <cols>
    <col min="1" max="1" width="35.125" style="4" customWidth="1"/>
    <col min="2" max="2" width="13.5" style="2" customWidth="1"/>
    <col min="3" max="3" width="12.7833333333333" style="2" customWidth="1"/>
    <col min="4" max="4" width="18.8166666666667" style="2" customWidth="1"/>
    <col min="5" max="5" width="16.125" style="2" customWidth="1"/>
    <col min="6" max="6" width="36.625" style="4" customWidth="1"/>
    <col min="7" max="7" width="13.5" style="2" customWidth="1"/>
    <col min="8" max="8" width="12.7833333333333" style="2" customWidth="1"/>
    <col min="9" max="9" width="18.8166666666667" style="2" customWidth="1"/>
    <col min="10" max="10" width="16.125" style="2" customWidth="1"/>
    <col min="11" max="11" width="29.75" style="5" hidden="1" customWidth="1"/>
    <col min="12" max="12" width="46.2416666666667" style="4" customWidth="1"/>
    <col min="13" max="16384" width="9" style="4"/>
  </cols>
  <sheetData>
    <row r="1" s="1" customFormat="1" ht="20.1" customHeight="1" spans="1:11">
      <c r="A1" s="6" t="s">
        <v>0</v>
      </c>
      <c r="B1" s="7"/>
      <c r="C1" s="7"/>
      <c r="D1" s="7"/>
      <c r="E1" s="7"/>
      <c r="F1" s="7"/>
      <c r="G1" s="7" t="s">
        <v>1</v>
      </c>
      <c r="H1" s="39"/>
      <c r="I1" s="39"/>
      <c r="J1" s="39"/>
      <c r="K1" s="58"/>
    </row>
    <row r="2" ht="20.1" customHeight="1" spans="1:12">
      <c r="A2" s="8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20.1" customHeight="1" spans="1:12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3" customFormat="1" ht="21.75" hidden="1" customHeight="1" spans="1:11">
      <c r="A4" s="10" t="s">
        <v>4</v>
      </c>
      <c r="B4" s="11"/>
      <c r="C4" s="11"/>
      <c r="D4" s="11"/>
      <c r="E4" s="11"/>
      <c r="F4" s="40" t="s">
        <v>5</v>
      </c>
      <c r="G4" s="41"/>
      <c r="H4" s="42"/>
      <c r="I4" s="42"/>
      <c r="J4" s="59"/>
      <c r="K4" s="60"/>
    </row>
    <row r="5" s="3" customFormat="1" ht="60.95" customHeight="1" spans="1:12">
      <c r="A5" s="12" t="s">
        <v>6</v>
      </c>
      <c r="B5" s="13" t="s">
        <v>45</v>
      </c>
      <c r="C5" s="14" t="s">
        <v>46</v>
      </c>
      <c r="D5" s="14" t="s">
        <v>47</v>
      </c>
      <c r="E5" s="14" t="s">
        <v>48</v>
      </c>
      <c r="F5" s="12" t="s">
        <v>6</v>
      </c>
      <c r="G5" s="13" t="s">
        <v>49</v>
      </c>
      <c r="H5" s="14" t="s">
        <v>46</v>
      </c>
      <c r="I5" s="14" t="s">
        <v>47</v>
      </c>
      <c r="J5" s="14" t="s">
        <v>48</v>
      </c>
      <c r="K5" s="61" t="s">
        <v>50</v>
      </c>
      <c r="L5" s="62" t="s">
        <v>50</v>
      </c>
    </row>
    <row r="6" s="3" customFormat="1" ht="24.95" customHeight="1" spans="1:12">
      <c r="A6" s="15" t="s">
        <v>51</v>
      </c>
      <c r="B6" s="16">
        <f>B7+B8+B9</f>
        <v>2165</v>
      </c>
      <c r="C6" s="16">
        <f>C7+C8+C9</f>
        <v>569.60183085</v>
      </c>
      <c r="D6" s="16">
        <f>D7+D8+D9</f>
        <v>2734.60183085</v>
      </c>
      <c r="E6" s="43">
        <f t="shared" ref="E6:E9" si="0">D6/B6</f>
        <v>1.26309553387991</v>
      </c>
      <c r="F6" s="44" t="s">
        <v>52</v>
      </c>
      <c r="G6" s="45">
        <f>G7+G16+G19+G20</f>
        <v>27380</v>
      </c>
      <c r="H6" s="45">
        <f>H7+H16+H19+H20</f>
        <v>79499.60183085</v>
      </c>
      <c r="I6" s="45">
        <f t="shared" ref="I6:I21" si="1">G6+H6</f>
        <v>106879.60183085</v>
      </c>
      <c r="J6" s="43">
        <f t="shared" ref="J6:J21" si="2">I6/G6</f>
        <v>3.90356471259496</v>
      </c>
      <c r="K6" s="63"/>
      <c r="L6" s="25"/>
    </row>
    <row r="7" ht="21" customHeight="1" spans="1:12">
      <c r="A7" s="17" t="s">
        <v>53</v>
      </c>
      <c r="B7" s="18">
        <v>20</v>
      </c>
      <c r="C7" s="18"/>
      <c r="D7" s="18">
        <f t="shared" ref="D7:D9" si="3">B7+C7</f>
        <v>20</v>
      </c>
      <c r="E7" s="46">
        <f t="shared" si="0"/>
        <v>1</v>
      </c>
      <c r="F7" s="17" t="s">
        <v>54</v>
      </c>
      <c r="G7" s="28">
        <f>G8+G14</f>
        <v>19968</v>
      </c>
      <c r="H7" s="28">
        <f>H8+H14</f>
        <v>15180</v>
      </c>
      <c r="I7" s="28">
        <f t="shared" si="1"/>
        <v>35148</v>
      </c>
      <c r="J7" s="46">
        <f t="shared" si="2"/>
        <v>1.76021634615385</v>
      </c>
      <c r="K7" s="64"/>
      <c r="L7" s="65"/>
    </row>
    <row r="8" ht="21" customHeight="1" spans="1:12">
      <c r="A8" s="17" t="s">
        <v>55</v>
      </c>
      <c r="B8" s="19">
        <v>2145</v>
      </c>
      <c r="C8" s="18">
        <v>569.60183085</v>
      </c>
      <c r="D8" s="18">
        <f t="shared" si="3"/>
        <v>2714.60183085</v>
      </c>
      <c r="E8" s="46">
        <f t="shared" si="0"/>
        <v>1.26554863909091</v>
      </c>
      <c r="F8" s="17" t="s">
        <v>56</v>
      </c>
      <c r="G8" s="28">
        <f>SUM(G9:G13)</f>
        <v>16718</v>
      </c>
      <c r="H8" s="28"/>
      <c r="I8" s="28">
        <f t="shared" si="1"/>
        <v>16718</v>
      </c>
      <c r="J8" s="46">
        <f t="shared" si="2"/>
        <v>1</v>
      </c>
      <c r="K8" s="66"/>
      <c r="L8" s="65"/>
    </row>
    <row r="9" ht="21" customHeight="1" spans="1:12">
      <c r="A9" s="17"/>
      <c r="B9" s="19"/>
      <c r="C9" s="18"/>
      <c r="D9" s="18"/>
      <c r="E9" s="46"/>
      <c r="F9" s="17" t="s">
        <v>57</v>
      </c>
      <c r="G9" s="28">
        <v>3130</v>
      </c>
      <c r="H9" s="28"/>
      <c r="I9" s="28">
        <f t="shared" si="1"/>
        <v>3130</v>
      </c>
      <c r="J9" s="46">
        <f t="shared" si="2"/>
        <v>1</v>
      </c>
      <c r="K9" s="67"/>
      <c r="L9" s="65"/>
    </row>
    <row r="10" ht="21" customHeight="1" spans="1:12">
      <c r="A10" s="17"/>
      <c r="B10" s="20"/>
      <c r="C10" s="21"/>
      <c r="D10" s="21"/>
      <c r="E10" s="47"/>
      <c r="F10" s="17" t="s">
        <v>58</v>
      </c>
      <c r="G10" s="28">
        <v>6520</v>
      </c>
      <c r="H10" s="28"/>
      <c r="I10" s="28">
        <f t="shared" si="1"/>
        <v>6520</v>
      </c>
      <c r="J10" s="46">
        <f t="shared" si="2"/>
        <v>1</v>
      </c>
      <c r="K10" s="67"/>
      <c r="L10" s="65"/>
    </row>
    <row r="11" ht="21" customHeight="1" spans="1:12">
      <c r="A11" s="22"/>
      <c r="B11" s="20"/>
      <c r="C11" s="21"/>
      <c r="D11" s="21"/>
      <c r="E11" s="48"/>
      <c r="F11" s="22" t="s">
        <v>59</v>
      </c>
      <c r="G11" s="28">
        <v>1511</v>
      </c>
      <c r="H11" s="28"/>
      <c r="I11" s="28">
        <f t="shared" si="1"/>
        <v>1511</v>
      </c>
      <c r="J11" s="46">
        <f t="shared" si="2"/>
        <v>1</v>
      </c>
      <c r="K11" s="67"/>
      <c r="L11" s="68"/>
    </row>
    <row r="12" ht="30" customHeight="1" spans="1:12">
      <c r="A12" s="23"/>
      <c r="B12" s="24"/>
      <c r="C12" s="21"/>
      <c r="D12" s="21"/>
      <c r="E12" s="48"/>
      <c r="F12" s="49" t="s">
        <v>60</v>
      </c>
      <c r="G12" s="28">
        <v>4557</v>
      </c>
      <c r="H12" s="28"/>
      <c r="I12" s="28">
        <f t="shared" si="1"/>
        <v>4557</v>
      </c>
      <c r="J12" s="46">
        <f t="shared" si="2"/>
        <v>1</v>
      </c>
      <c r="L12" s="68"/>
    </row>
    <row r="13" ht="30" customHeight="1" spans="1:12">
      <c r="A13" s="23"/>
      <c r="B13" s="24"/>
      <c r="C13" s="21"/>
      <c r="D13" s="21"/>
      <c r="E13" s="48"/>
      <c r="F13" s="49" t="s">
        <v>61</v>
      </c>
      <c r="G13" s="28">
        <v>1000</v>
      </c>
      <c r="H13" s="28"/>
      <c r="I13" s="28">
        <f t="shared" si="1"/>
        <v>1000</v>
      </c>
      <c r="J13" s="46">
        <f t="shared" si="2"/>
        <v>1</v>
      </c>
      <c r="L13" s="68"/>
    </row>
    <row r="14" ht="36.95" customHeight="1" spans="1:12">
      <c r="A14" s="23"/>
      <c r="B14" s="24"/>
      <c r="C14" s="21"/>
      <c r="D14" s="21"/>
      <c r="E14" s="48"/>
      <c r="F14" s="49" t="s">
        <v>62</v>
      </c>
      <c r="G14" s="28">
        <f>G15</f>
        <v>3250</v>
      </c>
      <c r="H14" s="28">
        <f>H15</f>
        <v>15180</v>
      </c>
      <c r="I14" s="28">
        <f t="shared" si="1"/>
        <v>18430</v>
      </c>
      <c r="J14" s="46">
        <f t="shared" si="2"/>
        <v>5.67076923076923</v>
      </c>
      <c r="L14" s="68"/>
    </row>
    <row r="15" ht="36.95" customHeight="1" spans="1:12">
      <c r="A15" s="23"/>
      <c r="B15" s="24"/>
      <c r="C15" s="21"/>
      <c r="D15" s="21"/>
      <c r="E15" s="48"/>
      <c r="F15" s="49" t="s">
        <v>63</v>
      </c>
      <c r="G15" s="28">
        <v>3250</v>
      </c>
      <c r="H15" s="28">
        <v>15180</v>
      </c>
      <c r="I15" s="28">
        <f t="shared" si="1"/>
        <v>18430</v>
      </c>
      <c r="J15" s="46">
        <f t="shared" si="2"/>
        <v>5.67076923076923</v>
      </c>
      <c r="L15" s="69" t="s">
        <v>64</v>
      </c>
    </row>
    <row r="16" ht="23.1" customHeight="1" spans="1:12">
      <c r="A16" s="23"/>
      <c r="B16" s="24"/>
      <c r="C16" s="21"/>
      <c r="D16" s="21"/>
      <c r="E16" s="48"/>
      <c r="F16" s="49" t="s">
        <v>65</v>
      </c>
      <c r="G16" s="28">
        <f>G17+G18</f>
        <v>3834</v>
      </c>
      <c r="H16" s="28">
        <f>H17+H18</f>
        <v>63750</v>
      </c>
      <c r="I16" s="28">
        <f t="shared" si="1"/>
        <v>67584</v>
      </c>
      <c r="J16" s="46">
        <f t="shared" si="2"/>
        <v>17.6275430359937</v>
      </c>
      <c r="L16" s="68"/>
    </row>
    <row r="17" ht="36.95" customHeight="1" spans="1:12">
      <c r="A17" s="23"/>
      <c r="B17" s="24"/>
      <c r="C17" s="21"/>
      <c r="D17" s="21"/>
      <c r="E17" s="48"/>
      <c r="F17" s="49" t="s">
        <v>66</v>
      </c>
      <c r="G17" s="28">
        <v>2950</v>
      </c>
      <c r="H17" s="28">
        <v>63750</v>
      </c>
      <c r="I17" s="28">
        <f t="shared" si="1"/>
        <v>66700</v>
      </c>
      <c r="J17" s="46">
        <f t="shared" si="2"/>
        <v>22.6101694915254</v>
      </c>
      <c r="L17" s="69" t="s">
        <v>64</v>
      </c>
    </row>
    <row r="18" s="3" customFormat="1" ht="24.95" customHeight="1" spans="1:12">
      <c r="A18" s="25"/>
      <c r="B18" s="25"/>
      <c r="C18" s="25"/>
      <c r="D18" s="25"/>
      <c r="E18" s="25"/>
      <c r="F18" s="22" t="s">
        <v>67</v>
      </c>
      <c r="G18" s="28">
        <v>884</v>
      </c>
      <c r="H18" s="28"/>
      <c r="I18" s="28">
        <f t="shared" si="1"/>
        <v>884</v>
      </c>
      <c r="J18" s="46">
        <f t="shared" si="2"/>
        <v>1</v>
      </c>
      <c r="K18" s="70"/>
      <c r="L18" s="71"/>
    </row>
    <row r="19" s="3" customFormat="1" ht="24.95" customHeight="1" spans="1:12">
      <c r="A19" s="25"/>
      <c r="B19" s="25"/>
      <c r="C19" s="25"/>
      <c r="D19" s="25"/>
      <c r="E19" s="25"/>
      <c r="F19" s="50" t="s">
        <v>68</v>
      </c>
      <c r="G19" s="28">
        <v>3573</v>
      </c>
      <c r="H19" s="28">
        <v>544.207</v>
      </c>
      <c r="I19" s="28">
        <f t="shared" si="1"/>
        <v>4117.207</v>
      </c>
      <c r="J19" s="46">
        <f t="shared" si="2"/>
        <v>1.152310943185</v>
      </c>
      <c r="K19" s="72"/>
      <c r="L19" s="69" t="s">
        <v>64</v>
      </c>
    </row>
    <row r="20" s="3" customFormat="1" ht="24.95" customHeight="1" spans="1:12">
      <c r="A20" s="25"/>
      <c r="B20" s="25"/>
      <c r="C20" s="25"/>
      <c r="D20" s="25"/>
      <c r="E20" s="25"/>
      <c r="F20" s="50" t="s">
        <v>69</v>
      </c>
      <c r="G20" s="28">
        <v>5</v>
      </c>
      <c r="H20" s="28">
        <f>25.21152+0.02721035+0.1561005</f>
        <v>25.39483085</v>
      </c>
      <c r="I20" s="28">
        <f t="shared" si="1"/>
        <v>30.39483085</v>
      </c>
      <c r="J20" s="46">
        <f t="shared" si="2"/>
        <v>6.07896617</v>
      </c>
      <c r="K20" s="72"/>
      <c r="L20" s="69" t="s">
        <v>64</v>
      </c>
    </row>
    <row r="21" ht="23.1" customHeight="1" spans="1:12">
      <c r="A21" s="26" t="s">
        <v>70</v>
      </c>
      <c r="B21" s="16">
        <f>B22+B25+B26+B27</f>
        <v>141893</v>
      </c>
      <c r="C21" s="16">
        <f>C22+C25+C26+C27</f>
        <v>78930</v>
      </c>
      <c r="D21" s="27">
        <f t="shared" ref="D21:D23" si="4">B21+C21</f>
        <v>220823</v>
      </c>
      <c r="E21" s="51">
        <f t="shared" ref="E21:E23" si="5">D21/B21</f>
        <v>1.55626422726984</v>
      </c>
      <c r="F21" s="26" t="s">
        <v>71</v>
      </c>
      <c r="G21" s="45">
        <f>G22+G25+G26+G27+G28</f>
        <v>116678</v>
      </c>
      <c r="H21" s="45">
        <f>H22+H25+H26+H27+H28</f>
        <v>0</v>
      </c>
      <c r="I21" s="45">
        <f t="shared" si="1"/>
        <v>116678</v>
      </c>
      <c r="J21" s="43">
        <f t="shared" si="2"/>
        <v>1</v>
      </c>
      <c r="K21" s="73"/>
      <c r="L21" s="68"/>
    </row>
    <row r="22" ht="20.1" customHeight="1" spans="1:12">
      <c r="A22" s="17" t="s">
        <v>72</v>
      </c>
      <c r="B22" s="28">
        <f>B23+B24</f>
        <v>100421</v>
      </c>
      <c r="C22" s="28"/>
      <c r="D22" s="28">
        <f t="shared" si="4"/>
        <v>100421</v>
      </c>
      <c r="E22" s="46">
        <f t="shared" si="5"/>
        <v>1</v>
      </c>
      <c r="F22" s="52" t="s">
        <v>73</v>
      </c>
      <c r="G22" s="53"/>
      <c r="H22" s="53"/>
      <c r="I22" s="74"/>
      <c r="J22" s="53"/>
      <c r="K22" s="73"/>
      <c r="L22" s="68"/>
    </row>
    <row r="23" ht="20.1" customHeight="1" spans="1:12">
      <c r="A23" s="17" t="s">
        <v>74</v>
      </c>
      <c r="B23" s="28">
        <v>100421</v>
      </c>
      <c r="C23" s="28"/>
      <c r="D23" s="28">
        <f t="shared" si="4"/>
        <v>100421</v>
      </c>
      <c r="E23" s="46">
        <f t="shared" si="5"/>
        <v>1</v>
      </c>
      <c r="F23" s="52" t="s">
        <v>75</v>
      </c>
      <c r="G23" s="53"/>
      <c r="H23" s="28"/>
      <c r="I23" s="74"/>
      <c r="J23" s="28"/>
      <c r="K23" s="73"/>
      <c r="L23" s="68"/>
    </row>
    <row r="24" ht="20.1" customHeight="1" spans="1:12">
      <c r="A24" s="17" t="s">
        <v>76</v>
      </c>
      <c r="B24" s="28"/>
      <c r="C24" s="28"/>
      <c r="D24" s="28"/>
      <c r="E24" s="46"/>
      <c r="F24" s="52" t="s">
        <v>77</v>
      </c>
      <c r="G24" s="53"/>
      <c r="H24" s="28"/>
      <c r="I24" s="74"/>
      <c r="J24" s="28"/>
      <c r="K24" s="73"/>
      <c r="L24" s="68"/>
    </row>
    <row r="25" ht="20.1" customHeight="1" spans="1:12">
      <c r="A25" s="17" t="s">
        <v>78</v>
      </c>
      <c r="B25" s="28">
        <v>35272</v>
      </c>
      <c r="C25" s="28"/>
      <c r="D25" s="28">
        <f>B25+C25</f>
        <v>35272</v>
      </c>
      <c r="E25" s="46">
        <f t="shared" ref="E25:E30" si="6">D25/B25</f>
        <v>1</v>
      </c>
      <c r="F25" s="52" t="s">
        <v>79</v>
      </c>
      <c r="G25" s="28">
        <v>86000</v>
      </c>
      <c r="H25" s="28"/>
      <c r="I25" s="28">
        <f>G25+H25</f>
        <v>86000</v>
      </c>
      <c r="J25" s="46">
        <f t="shared" ref="J25:J30" si="7">I25/G25</f>
        <v>1</v>
      </c>
      <c r="K25" s="73"/>
      <c r="L25" s="68"/>
    </row>
    <row r="26" ht="20.1" customHeight="1" spans="1:12">
      <c r="A26" s="17" t="s">
        <v>80</v>
      </c>
      <c r="B26" s="28"/>
      <c r="C26" s="28"/>
      <c r="D26" s="28"/>
      <c r="E26" s="46"/>
      <c r="F26" s="52" t="s">
        <v>81</v>
      </c>
      <c r="G26" s="28">
        <v>30678</v>
      </c>
      <c r="H26" s="28"/>
      <c r="I26" s="28">
        <f>G26+H26</f>
        <v>30678</v>
      </c>
      <c r="J26" s="46">
        <f t="shared" si="7"/>
        <v>1</v>
      </c>
      <c r="K26" s="73"/>
      <c r="L26" s="68"/>
    </row>
    <row r="27" ht="21" customHeight="1" spans="1:12">
      <c r="A27" s="17" t="s">
        <v>82</v>
      </c>
      <c r="B27" s="28">
        <v>6200</v>
      </c>
      <c r="C27" s="28">
        <v>78930</v>
      </c>
      <c r="D27" s="28">
        <f>B27+C27</f>
        <v>85130</v>
      </c>
      <c r="E27" s="46">
        <f t="shared" si="6"/>
        <v>13.7306451612903</v>
      </c>
      <c r="F27" s="52" t="s">
        <v>83</v>
      </c>
      <c r="G27" s="53"/>
      <c r="H27" s="28"/>
      <c r="I27" s="74"/>
      <c r="J27" s="46"/>
      <c r="K27" s="73"/>
      <c r="L27" s="69" t="s">
        <v>64</v>
      </c>
    </row>
    <row r="28" ht="21" customHeight="1" spans="1:12">
      <c r="A28" s="29"/>
      <c r="B28" s="28"/>
      <c r="C28" s="28"/>
      <c r="D28" s="28"/>
      <c r="E28" s="46"/>
      <c r="F28" s="52" t="s">
        <v>84</v>
      </c>
      <c r="G28" s="53"/>
      <c r="H28" s="28"/>
      <c r="I28" s="74"/>
      <c r="J28" s="28"/>
      <c r="K28" s="73"/>
      <c r="L28" s="68"/>
    </row>
    <row r="29" ht="20.1" customHeight="1" spans="1:12">
      <c r="A29" s="30"/>
      <c r="B29" s="20"/>
      <c r="C29" s="18"/>
      <c r="D29" s="18"/>
      <c r="E29" s="28"/>
      <c r="F29" s="26"/>
      <c r="G29" s="54"/>
      <c r="H29" s="45"/>
      <c r="I29" s="74"/>
      <c r="J29" s="28"/>
      <c r="K29" s="75"/>
      <c r="L29" s="65"/>
    </row>
    <row r="30" s="3" customFormat="1" ht="26.1" customHeight="1" spans="1:12">
      <c r="A30" s="31" t="s">
        <v>43</v>
      </c>
      <c r="B30" s="16">
        <f t="shared" ref="B30:H30" si="8">B6+B21</f>
        <v>144058</v>
      </c>
      <c r="C30" s="16">
        <f t="shared" si="8"/>
        <v>79499.60183085</v>
      </c>
      <c r="D30" s="27">
        <f>C30+B30</f>
        <v>223557.60183085</v>
      </c>
      <c r="E30" s="43">
        <f t="shared" si="6"/>
        <v>1.55185829201329</v>
      </c>
      <c r="F30" s="31" t="s">
        <v>44</v>
      </c>
      <c r="G30" s="45">
        <f t="shared" si="8"/>
        <v>144058</v>
      </c>
      <c r="H30" s="45">
        <f t="shared" si="8"/>
        <v>79499.60183085</v>
      </c>
      <c r="I30" s="45">
        <f>H30+G30</f>
        <v>223557.60183085</v>
      </c>
      <c r="J30" s="43">
        <f t="shared" si="7"/>
        <v>1.55185829201329</v>
      </c>
      <c r="K30" s="70"/>
      <c r="L30" s="25"/>
    </row>
    <row r="31" ht="17.25" customHeight="1" spans="1:10">
      <c r="A31" s="32"/>
      <c r="B31" s="32"/>
      <c r="C31" s="32"/>
      <c r="D31" s="32"/>
      <c r="E31" s="32"/>
      <c r="F31" s="32"/>
      <c r="G31" s="32"/>
      <c r="H31" s="55"/>
      <c r="I31" s="55"/>
      <c r="J31" s="55"/>
    </row>
    <row r="32" ht="18" customHeight="1" spans="1:10">
      <c r="A32" s="33"/>
      <c r="B32" s="34"/>
      <c r="C32" s="34"/>
      <c r="D32" s="34"/>
      <c r="E32" s="34"/>
      <c r="F32" s="34"/>
      <c r="G32" s="34"/>
      <c r="H32" s="56"/>
      <c r="I32" s="34"/>
      <c r="J32" s="34"/>
    </row>
    <row r="33" ht="21" customHeight="1" spans="1:10">
      <c r="A33" s="35"/>
      <c r="B33" s="36"/>
      <c r="C33" s="36"/>
      <c r="D33" s="36"/>
      <c r="E33" s="36"/>
      <c r="F33" s="35"/>
      <c r="G33" s="36"/>
      <c r="H33" s="57"/>
      <c r="I33" s="57"/>
      <c r="J33" s="57"/>
    </row>
    <row r="34" ht="21" customHeight="1" spans="1:7">
      <c r="A34" s="37"/>
      <c r="B34" s="38"/>
      <c r="C34" s="38"/>
      <c r="D34" s="38"/>
      <c r="E34" s="38"/>
      <c r="F34" s="37"/>
      <c r="G34" s="38"/>
    </row>
    <row r="35" ht="21" customHeight="1" spans="1:7">
      <c r="A35" s="37"/>
      <c r="B35" s="38"/>
      <c r="C35" s="38"/>
      <c r="D35" s="38"/>
      <c r="E35" s="38"/>
      <c r="F35" s="37"/>
      <c r="G35" s="38"/>
    </row>
    <row r="36" ht="33" customHeight="1" spans="1:7">
      <c r="A36" s="37"/>
      <c r="B36" s="38"/>
      <c r="C36" s="38"/>
      <c r="D36" s="38"/>
      <c r="E36" s="38"/>
      <c r="F36" s="37"/>
      <c r="G36" s="38"/>
    </row>
    <row r="37" ht="46.5" customHeight="1" spans="1:7">
      <c r="A37" s="37"/>
      <c r="B37" s="38"/>
      <c r="C37" s="38"/>
      <c r="D37" s="38"/>
      <c r="E37" s="38"/>
      <c r="F37" s="37"/>
      <c r="G37" s="38"/>
    </row>
    <row r="38" ht="30.75" customHeight="1" spans="1:7">
      <c r="A38" s="37"/>
      <c r="B38" s="38"/>
      <c r="C38" s="38"/>
      <c r="D38" s="38"/>
      <c r="E38" s="38"/>
      <c r="F38" s="37"/>
      <c r="G38" s="38"/>
    </row>
  </sheetData>
  <mergeCells count="4">
    <mergeCell ref="A2:L2"/>
    <mergeCell ref="A3:L3"/>
    <mergeCell ref="A4:B4"/>
    <mergeCell ref="F4:K4"/>
  </mergeCells>
  <printOptions horizontalCentered="1"/>
  <pageMargins left="0.354330708661417" right="0.511811023622047" top="0.748031496062992" bottom="0.748031496062992" header="0.31496062992126" footer="0.31496062992126"/>
  <pageSetup paperSize="9" scale="58" fitToHeight="0" orientation="landscape"/>
  <headerFooter/>
  <rowBreaks count="1" manualBreakCount="1">
    <brk id="3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 基金收支</vt:lpstr>
      <vt:lpstr>附件5 基金收支（锁定）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刘丹维</cp:lastModifiedBy>
  <dcterms:created xsi:type="dcterms:W3CDTF">2018-05-30T11:28:00Z</dcterms:created>
  <dcterms:modified xsi:type="dcterms:W3CDTF">2022-11-16T13:01:30Z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  <property fmtid="{D5CDD505-2E9C-101B-9397-08002B2CF9AE}" pid="3" name="commondata">
    <vt:lpwstr>eyJoZGlkIjoiY2U4ZDEwODgxYTAzYTUwYzBiYzRkMWI1ODhmMjc5YjcifQ==</vt:lpwstr>
  </property>
  <property fmtid="{D5CDD505-2E9C-101B-9397-08002B2CF9AE}" pid="4" name="ICV">
    <vt:lpwstr>29A59A33CD0747268F6CBE7F93871659</vt:lpwstr>
  </property>
</Properties>
</file>