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1000" firstSheet="1" activeTab="3"/>
  </bookViews>
  <sheets>
    <sheet name="目录 " sheetId="1" r:id="rId1"/>
    <sheet name="一、一般公共预算决算表" sheetId="2" r:id="rId2"/>
    <sheet name="1.一般公共预算收入决算表" sheetId="3" r:id="rId3"/>
    <sheet name="2.一般公共预算支出决算表" sheetId="4" r:id="rId4"/>
    <sheet name="3.一般公共预算支出经济分类决算表" sheetId="5" r:id="rId5"/>
    <sheet name="4.一般公共预算基本支出经济分类决算表" sheetId="6" r:id="rId6"/>
    <sheet name="5.一般公共预算税收返还和转移支付决算表 " sheetId="7" r:id="rId7"/>
    <sheet name="6.一般债务限额及余额决算情况表" sheetId="8" r:id="rId8"/>
    <sheet name="7.一般债券使用情况表" sheetId="9" r:id="rId9"/>
    <sheet name="8.一般债务发行及还本付息情况表" sheetId="10" r:id="rId10"/>
    <sheet name="9.地方政府债务指标情况表" sheetId="11" r:id="rId11"/>
    <sheet name="二、政府性基金决算表" sheetId="12" r:id="rId12"/>
    <sheet name="1.政府性基金收入决算表" sheetId="13" r:id="rId13"/>
    <sheet name="2.政府性基金支出决算表" sheetId="14" r:id="rId14"/>
    <sheet name="3.政府性基金转移支付决算表" sheetId="15" r:id="rId15"/>
    <sheet name="4.专项债务限额及余额决算情况表" sheetId="16" r:id="rId16"/>
    <sheet name="5.专项债券使用情况表" sheetId="17" r:id="rId17"/>
    <sheet name="6.专项债务发行及还本付息情况表" sheetId="18" r:id="rId18"/>
    <sheet name="三、国有资本经营决算表" sheetId="19" r:id="rId19"/>
    <sheet name="1.国有资本经营收入决算表" sheetId="20" r:id="rId20"/>
    <sheet name="2.国有资本经营支出决算表" sheetId="21" r:id="rId21"/>
    <sheet name="3.国有资本经营收支决算明细表" sheetId="22" r:id="rId22"/>
    <sheet name="四、社会保险基金决算表" sheetId="23" r:id="rId23"/>
    <sheet name="1.社会保险基金决算收支总表" sheetId="24" r:id="rId24"/>
    <sheet name="2.社会保险基金收入决算表" sheetId="25" r:id="rId25"/>
    <sheet name="3.社会保险基金支出决算表" sheetId="26" r:id="rId26"/>
  </sheets>
  <definedNames>
    <definedName name="_xlfn.IFERROR" hidden="1">#NAME?</definedName>
    <definedName name="_xlnm.Print_Area" localSheetId="19">'1.国有资本经营收入决算表'!$A$1:$D$25</definedName>
    <definedName name="_xlnm.Print_Area" localSheetId="23">'1.社会保险基金决算收支总表'!$A$1:$G$19</definedName>
    <definedName name="_xlnm.Print_Area" localSheetId="24">'2.社会保险基金收入决算表'!$A$1:$G$12</definedName>
    <definedName name="_xlnm.Print_Area" localSheetId="3">'2.一般公共预算支出决算表'!$A$1:$E$1282</definedName>
    <definedName name="_xlnm.Print_Area" localSheetId="25">'3.社会保险基金支出决算表'!$A$1:$G$11</definedName>
    <definedName name="_xlnm.Print_Area" localSheetId="4">'3.一般公共预算支出经济分类决算表'!$A$1:$C$67</definedName>
    <definedName name="_xlnm.Print_Area" localSheetId="8">'7.一般债券使用情况表'!$A$1:$O$8</definedName>
    <definedName name="_xlnm.Print_Area" localSheetId="9">'8.一般债务发行及还本付息情况表'!$A$1:$C$13</definedName>
    <definedName name="_xlnm.Print_Area" localSheetId="0">'目录 '!$A$1:$B$28</definedName>
    <definedName name="_xlnm.Print_Titles" localSheetId="19">'1.国有资本经营收入决算表'!$1:$3</definedName>
    <definedName name="_xlnm.Print_Titles" localSheetId="2">'1.一般公共预算收入决算表'!$1:$3</definedName>
    <definedName name="_xlnm.Print_Titles" localSheetId="12">'1.政府性基金收入决算表'!$1:$3</definedName>
    <definedName name="_xlnm.Print_Titles" localSheetId="20">'2.国有资本经营支出决算表'!$1:$3</definedName>
    <definedName name="_xlnm.Print_Titles" localSheetId="3">'2.一般公共预算支出决算表'!$1:$3</definedName>
    <definedName name="_xlnm.Print_Titles" localSheetId="13">'2.政府性基金支出决算表'!$1:$3</definedName>
    <definedName name="_xlnm.Print_Titles" localSheetId="21">'3.国有资本经营收支决算明细表'!$1:$3</definedName>
    <definedName name="_xlnm.Print_Titles" localSheetId="4">'3.一般公共预算支出经济分类决算表'!$1:$3</definedName>
    <definedName name="_xlnm.Print_Titles" localSheetId="5">'4.一般公共预算基本支出经济分类决算表'!$1:$3</definedName>
    <definedName name="_xlnm.Print_Titles" localSheetId="8">'7.一般债券使用情况表'!$3:$3</definedName>
    <definedName name="_xlnm.Print_Titles" localSheetId="9">'8.一般债务发行及还本付息情况表'!$3:$3</definedName>
    <definedName name="地区名称" localSheetId="21">#REF!</definedName>
    <definedName name="地区名称" localSheetId="0">#REF!</definedName>
    <definedName name="地区名称">#REF!</definedName>
    <definedName name="目录">INDEX(GET.WORKBOOK(1),ROW('目录 '!IV65535))&amp;T(NOW())</definedName>
    <definedName name="_xlnm.Print_Area" localSheetId="16">'5.专项债券使用情况表'!$A$1:$O$29</definedName>
    <definedName name="_xlnm.Print_Area" localSheetId="7">'6.一般债务限额及余额决算情况表'!$A$1:$C$11</definedName>
  </definedNames>
  <calcPr fullCalcOnLoad="1"/>
</workbook>
</file>

<file path=xl/sharedStrings.xml><?xml version="1.0" encoding="utf-8"?>
<sst xmlns="http://schemas.openxmlformats.org/spreadsheetml/2006/main" count="2157" uniqueCount="1456">
  <si>
    <t>附件1</t>
  </si>
  <si>
    <t>2022年深圳市大鹏新区收支决算草案</t>
  </si>
  <si>
    <t xml:space="preserve">目录 </t>
  </si>
  <si>
    <t>一、一般公共预算决算表</t>
  </si>
  <si>
    <t>1.2022年深圳市大鹏新区一般公共预算收入决算表（草案）</t>
  </si>
  <si>
    <t>2.2022年深圳市大鹏新区一般公共预算支出决算表（草案）</t>
  </si>
  <si>
    <t>3.2022年深圳市大鹏新区一般公共预算支出经济分类决算表（草案）</t>
  </si>
  <si>
    <t>4.2022年深圳市大鹏新区一般公共预算基本支出经济分类决算表（草案）</t>
  </si>
  <si>
    <t>5.2022年深圳市大鹏新区一般公共预算税收返还和转移支付决算表（草案）</t>
  </si>
  <si>
    <t>6.2022年深圳市大鹏新区地方政府一般债务限额及余额决算情况表（草案）</t>
  </si>
  <si>
    <t>7.2022年深圳市大鹏新区地方政府一般债券使用情况表（草案）</t>
  </si>
  <si>
    <t>8.2022年深圳市大鹏新区地方政府一般债务发行及还本付息情况表（草案）</t>
  </si>
  <si>
    <t>9.2022年深圳市大鹏新区地方政府债务指标情况表（草案）</t>
  </si>
  <si>
    <t>二、政府性基金决算表</t>
  </si>
  <si>
    <t>1.2022年深圳市大鹏新区政府性基金收入决算表（草案）</t>
  </si>
  <si>
    <t>2.2022年深圳市大鹏新区政府性基金支出决算表（草案）</t>
  </si>
  <si>
    <t>3.2022年深圳市大鹏新区政府性基金转移支付决算表（草案）</t>
  </si>
  <si>
    <t>4.2022年深圳市大鹏新区地方政府专项债务限额及余额决算情况表（草案）</t>
  </si>
  <si>
    <t>5.2022年深圳市大鹏新区地方政府专项债券使用情况表（草案）</t>
  </si>
  <si>
    <t>6.2022年深圳市大鹏新区地方政府专项债务发行及还本付息情况表（草案）</t>
  </si>
  <si>
    <t>三、国有资本经营决算表</t>
  </si>
  <si>
    <t>1.2022年深圳市大鹏新区国有资本经营收入决算表（草案）</t>
  </si>
  <si>
    <t>2.2022年深圳市大鹏新区国有资本经营支出决算表（草案）</t>
  </si>
  <si>
    <t>3.2022年深圳市大鹏新区国有资本经营收支决算明细表（草案）</t>
  </si>
  <si>
    <t>四、社会保险基金决算表</t>
  </si>
  <si>
    <t>1.2022年深圳市大鹏新区社会保险基金收支决算总表（草案）</t>
  </si>
  <si>
    <t>2.2022年深圳市大鹏新区社会保险基金收入决算表（草案）</t>
  </si>
  <si>
    <t>3.2022年深圳市大鹏新区社会保险基金支出决算表（草案）</t>
  </si>
  <si>
    <t/>
  </si>
  <si>
    <t xml:space="preserve">                                                                                                                                                                                                                                                                                                                      </t>
  </si>
  <si>
    <t>第一部分：一般公共预算决算表</t>
  </si>
  <si>
    <t>2022年深圳市大鹏新区一般公共预算收入决算表（草案）</t>
  </si>
  <si>
    <t>单位：万元</t>
  </si>
  <si>
    <t>收入科目</t>
  </si>
  <si>
    <t>2022年
预算数</t>
  </si>
  <si>
    <t>2022年
预算调整数</t>
  </si>
  <si>
    <t>2022年
决算数</t>
  </si>
  <si>
    <t>完成年初预算数的%</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</si>
  <si>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</si>
  <si>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</si>
  <si>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</si>
  <si>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</si>
  <si>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</si>
  <si>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</si>
  <si>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</si>
  <si>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</si>
  <si>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</si>
  <si>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</si>
  <si>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</si>
  <si>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</si>
  <si>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</si>
  <si>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</si>
  <si>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</si>
  <si>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</si>
  <si>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</si>
  <si>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</si>
  <si>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</si>
  <si>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</si>
  <si>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</si>
  <si>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
    使用收入</t>
  </si>
  <si>
    <t xml:space="preserve">    政府住房基金收入</t>
  </si>
  <si>
    <t xml:space="preserve">    其他收入</t>
  </si>
  <si>
    <t>一般公共预算收入</t>
  </si>
  <si>
    <t>转移性收入</t>
  </si>
  <si>
    <t xml:space="preserve">  上级补助收入</t>
  </si>
  <si>
    <t xml:space="preserve">  省补助计划单列市收入</t>
  </si>
  <si>
    <t xml:space="preserve">  下级上解收入</t>
  </si>
  <si>
    <t xml:space="preserve">  债务收入</t>
  </si>
  <si>
    <t xml:space="preserve">  调入预算稳定调节基金</t>
  </si>
  <si>
    <t xml:space="preserve">  调入资金</t>
  </si>
  <si>
    <t xml:space="preserve">  上年结转结余收入</t>
  </si>
  <si>
    <t>收入总计</t>
  </si>
  <si>
    <t>2022年深圳市大鹏新区一般公共预算支出决算表（草案）</t>
  </si>
  <si>
    <t>支出项目</t>
  </si>
  <si>
    <t>与预算数存在差异的主要原因分析</t>
  </si>
  <si>
    <t>一、一般公共服务支出</t>
  </si>
  <si>
    <t xml:space="preserve">  人大事务</t>
  </si>
  <si>
    <t>主要是在年度预算执行过程中增加该科目安排的相关履职经费。</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</si>
  <si>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</si>
  <si>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</si>
  <si>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</si>
  <si>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</si>
  <si>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</si>
  <si>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</si>
  <si>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</si>
  <si>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</si>
  <si>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</si>
  <si>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</si>
  <si>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</si>
  <si>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</si>
  <si>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</si>
  <si>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</si>
  <si>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</si>
  <si>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</si>
  <si>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</si>
  <si>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</si>
  <si>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</si>
  <si>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</si>
  <si>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</si>
  <si>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</si>
  <si>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</si>
  <si>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</si>
  <si>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主要是上级追加省级汽车以旧换新补贴及购置补贴补助资金。</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</si>
  <si>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</si>
  <si>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</si>
  <si>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</si>
  <si>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</si>
  <si>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</si>
  <si>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</si>
  <si>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</si>
  <si>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</si>
  <si>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</si>
  <si>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</si>
  <si>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</si>
  <si>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</si>
  <si>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</si>
  <si>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</si>
  <si>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主要是根据实际工作需要，在年度预算执行过程中调减该科目安排的综合事务管理经费。</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</si>
  <si>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</si>
  <si>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</si>
  <si>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</si>
  <si>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</si>
  <si>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</si>
  <si>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</si>
  <si>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</si>
  <si>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</si>
  <si>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</si>
  <si>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</si>
  <si>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</si>
  <si>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</si>
  <si>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</si>
  <si>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</si>
  <si>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</si>
  <si>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</si>
  <si>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</si>
  <si>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</si>
  <si>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</si>
  <si>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</si>
  <si>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</si>
  <si>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</si>
  <si>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</si>
  <si>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</si>
  <si>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</si>
  <si>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</si>
  <si>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</si>
  <si>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</si>
  <si>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</si>
  <si>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</si>
  <si>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</si>
  <si>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</si>
  <si>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</si>
  <si>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</si>
  <si>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主要是在年度预算执行过程中调增知识产权现状提升项目经费。</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</si>
  <si>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</si>
  <si>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</si>
  <si>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</si>
  <si>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</si>
  <si>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</si>
  <si>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</si>
  <si>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</si>
  <si>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</si>
  <si>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</si>
  <si>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</si>
  <si>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</si>
  <si>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主要是在年度预算执行过程中新增统战工作经费。</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</si>
  <si>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</si>
  <si>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</si>
  <si>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</si>
  <si>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</si>
  <si>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</si>
  <si>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</si>
  <si>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</si>
  <si>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</si>
  <si>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</si>
  <si>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</si>
  <si>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</si>
  <si>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</si>
  <si>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</si>
  <si>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</si>
  <si>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</si>
  <si>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</si>
  <si>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</si>
  <si>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</si>
  <si>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主要是在年度预算执行过程中调增精神文明创建工作经费、宣传工作经费以及上级追加市宣传文化发展专项资金。</t>
  </si>
  <si>
    <t xml:space="preserve">    宣传管理</t>
  </si>
  <si>
    <t xml:space="preserve">    其他宣传事务支出</t>
  </si>
  <si>
    <t xml:space="preserve">  统战事务</t>
  </si>
  <si>
    <t>主要是根据实际工作需要，调减该科目安排的统侨工作经费。</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</si>
  <si>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</si>
  <si>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</si>
  <si>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</si>
  <si>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</si>
  <si>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</si>
  <si>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</si>
  <si>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主要是东纵司令部旧址环境提升涉及城管项目年内未开展。</t>
  </si>
  <si>
    <t xml:space="preserve">    其他共产党事务支出</t>
  </si>
  <si>
    <t xml:space="preserve">  网信事务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</si>
  <si>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</si>
  <si>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</si>
  <si>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</si>
  <si>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</si>
  <si>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</si>
  <si>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</si>
  <si>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</si>
  <si>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</si>
  <si>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</si>
  <si>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</si>
  <si>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</si>
  <si>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</si>
  <si>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主要是年度预算执行过程中未发生国家赔偿费用支出。</t>
  </si>
  <si>
    <t xml:space="preserve">    国家赔偿费用支出</t>
  </si>
  <si>
    <t xml:space="preserve">    其他一般公共服务支出</t>
  </si>
  <si>
    <t>二、外交支出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</si>
  <si>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</si>
  <si>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</si>
  <si>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</si>
  <si>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</si>
  <si>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</si>
  <si>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</si>
  <si>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</si>
  <si>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</si>
  <si>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</si>
  <si>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</si>
  <si>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</si>
  <si>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</si>
  <si>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</si>
  <si>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</si>
  <si>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</si>
  <si>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</si>
  <si>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</si>
  <si>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</si>
  <si>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</si>
  <si>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</si>
  <si>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</si>
  <si>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</si>
  <si>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</si>
  <si>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</si>
  <si>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</si>
  <si>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</si>
  <si>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</si>
  <si>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</si>
  <si>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</si>
  <si>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三、国防支出</t>
  </si>
  <si>
    <t xml:space="preserve">  军费</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</si>
  <si>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</si>
  <si>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</si>
  <si>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</si>
  <si>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</si>
  <si>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</si>
  <si>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</si>
  <si>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</si>
  <si>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</si>
  <si>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</si>
  <si>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</si>
  <si>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</si>
  <si>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</si>
  <si>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</si>
  <si>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</si>
  <si>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</si>
  <si>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</si>
  <si>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</si>
  <si>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</si>
  <si>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</si>
  <si>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</si>
  <si>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</si>
  <si>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</si>
  <si>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</si>
  <si>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</si>
  <si>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主要是年度预算执行过程中调增国家安全主题宣传园经费。</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</si>
  <si>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</si>
  <si>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</si>
  <si>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</si>
  <si>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</si>
  <si>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</si>
  <si>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</si>
  <si>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</si>
  <si>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</si>
  <si>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</si>
  <si>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</si>
  <si>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</si>
  <si>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</si>
  <si>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主要是在年度预算执行过程中调增该科目安排的综合治理办工作事务经费。</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</si>
  <si>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</si>
  <si>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</si>
  <si>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</si>
  <si>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</si>
  <si>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</si>
  <si>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</si>
  <si>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</si>
  <si>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</si>
  <si>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</si>
  <si>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</si>
  <si>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</si>
  <si>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</si>
  <si>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</si>
  <si>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</si>
  <si>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</si>
  <si>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</si>
  <si>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</si>
  <si>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</si>
  <si>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</si>
  <si>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</si>
  <si>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</si>
  <si>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</si>
  <si>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</si>
  <si>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</si>
  <si>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</si>
  <si>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</si>
  <si>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</si>
  <si>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</si>
  <si>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</si>
  <si>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</si>
  <si>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主要是根据实际工作需要，调减该科目安排的综合管理及安全隐患专项整治经费。</t>
  </si>
  <si>
    <t xml:space="preserve">    其他教育管理事务支出</t>
  </si>
  <si>
    <t xml:space="preserve">  普通教育</t>
  </si>
  <si>
    <t>主要是上级追加市第二十三高级中学及红岭教育集团（大鹏校区）等项目建设经费。</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</si>
  <si>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</si>
  <si>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</si>
  <si>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</si>
  <si>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</si>
  <si>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</si>
  <si>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</si>
  <si>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</si>
  <si>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</si>
  <si>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</si>
  <si>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</si>
  <si>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</si>
  <si>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</si>
  <si>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</si>
  <si>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</si>
  <si>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</si>
  <si>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</si>
  <si>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</si>
  <si>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</si>
  <si>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</si>
  <si>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</si>
  <si>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</si>
  <si>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</si>
  <si>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</si>
  <si>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</si>
  <si>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</si>
  <si>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</si>
  <si>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</si>
  <si>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</si>
  <si>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</si>
  <si>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</si>
  <si>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</si>
  <si>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主要是年度预算执行过程中在该科目安排的新区美术教师技能培训活动及中小学音乐教师培训活动未能开展。</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</si>
  <si>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</si>
  <si>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</si>
  <si>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</si>
  <si>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</si>
  <si>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</si>
  <si>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</si>
  <si>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</si>
  <si>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</si>
  <si>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</si>
  <si>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</si>
  <si>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</si>
  <si>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</si>
  <si>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</si>
  <si>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</si>
  <si>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六、科学技术支出</t>
  </si>
  <si>
    <t xml:space="preserve">  科学技术管理事务</t>
  </si>
  <si>
    <t>主要是根据实际工作开展情况，调减该科目安排的公务接待费。</t>
  </si>
  <si>
    <t xml:space="preserve">    其他科学技术管理事务支出</t>
  </si>
  <si>
    <t xml:space="preserve">  基础研究</t>
  </si>
  <si>
    <t>主要是根据工作进度，在年度预算执行过程中调减不具备支出条件的基础研究面上项目经费。</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</si>
  <si>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</si>
  <si>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</si>
  <si>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</si>
  <si>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</si>
  <si>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</si>
  <si>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</si>
  <si>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</si>
  <si>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</si>
  <si>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</si>
  <si>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</si>
  <si>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</si>
  <si>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</si>
  <si>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</si>
  <si>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</si>
  <si>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</si>
  <si>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</si>
  <si>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</si>
  <si>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</si>
  <si>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</si>
  <si>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</si>
  <si>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</si>
  <si>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</si>
  <si>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</si>
  <si>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</si>
  <si>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</si>
  <si>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</si>
  <si>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</si>
  <si>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</si>
  <si>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</si>
  <si>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</si>
  <si>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</si>
  <si>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主要是因为根据实际工作需要，在年度预算执行过程中调减科技创新活动组织经费。</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</si>
  <si>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</si>
  <si>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</si>
  <si>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</si>
  <si>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</si>
  <si>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</si>
  <si>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</si>
  <si>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</si>
  <si>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主要是根据项目受理进展情况，2022年度人才科技企业及科研机构租金扶持、上级人才工程团队项目及创新载体等项目难以拨付，调减人才发展专项资金。</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</si>
  <si>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</si>
  <si>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</si>
  <si>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</si>
  <si>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</si>
  <si>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</si>
  <si>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</si>
  <si>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</si>
  <si>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</si>
  <si>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</si>
  <si>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</si>
  <si>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</si>
  <si>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</si>
  <si>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</si>
  <si>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</si>
  <si>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</si>
  <si>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</si>
  <si>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</si>
  <si>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</si>
  <si>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</si>
  <si>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</si>
  <si>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</si>
  <si>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</si>
  <si>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</si>
  <si>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</si>
  <si>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主要是在年度预算执行过程中调增体育管理及体育活动经费。</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</si>
  <si>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</si>
  <si>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</si>
  <si>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</si>
  <si>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</si>
  <si>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</si>
  <si>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</si>
  <si>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</si>
  <si>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</si>
  <si>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</si>
  <si>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</si>
  <si>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</si>
  <si>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</si>
  <si>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</si>
  <si>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</si>
  <si>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其他广播电视支出</t>
  </si>
  <si>
    <t xml:space="preserve">  其他文化旅游体育与传媒支出</t>
  </si>
  <si>
    <t>主要是根据项目开展情况，在年度预算执行过程中调减文体活动经费。</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</si>
  <si>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</si>
  <si>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</si>
  <si>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</si>
  <si>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</si>
  <si>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</si>
  <si>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</si>
  <si>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</si>
  <si>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</si>
  <si>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</si>
  <si>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</si>
  <si>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</si>
  <si>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</si>
  <si>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</si>
  <si>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</si>
  <si>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</si>
  <si>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</si>
  <si>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</si>
  <si>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</si>
  <si>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</si>
  <si>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</si>
  <si>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</si>
  <si>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</si>
  <si>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</si>
  <si>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</si>
  <si>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</si>
  <si>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</si>
  <si>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</si>
  <si>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</si>
  <si>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</si>
  <si>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</si>
  <si>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</si>
  <si>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主要是因为根据实际工作需要，在年度预算执行过程中调减新区老干部相关经费。</t>
  </si>
  <si>
    <t xml:space="preserve">    企业关闭破产补助</t>
  </si>
  <si>
    <t xml:space="preserve">    厂办大集体改革补助</t>
  </si>
  <si>
    <t xml:space="preserve">    其他企业改革发展补助</t>
  </si>
  <si>
    <t xml:space="preserve">  就业补助</t>
  </si>
  <si>
    <t>主要是因为根据实际工作需要，在年度预算执行过程中调增就业再就业专项资金。</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</si>
  <si>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</si>
  <si>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</si>
  <si>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</si>
  <si>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</si>
  <si>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</si>
  <si>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</si>
  <si>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</si>
  <si>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</si>
  <si>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</si>
  <si>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</si>
  <si>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</si>
  <si>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</si>
  <si>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</si>
  <si>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</si>
  <si>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</si>
  <si>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</si>
  <si>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</si>
  <si>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</si>
  <si>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</si>
  <si>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</si>
  <si>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</si>
  <si>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</si>
  <si>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</si>
  <si>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</si>
  <si>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主要是上级追加民营养老机构临时补贴。</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</si>
  <si>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</si>
  <si>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</si>
  <si>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</si>
  <si>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</si>
  <si>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</si>
  <si>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</si>
  <si>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</si>
  <si>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</si>
  <si>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</si>
  <si>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</si>
  <si>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</si>
  <si>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</si>
  <si>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</si>
  <si>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</si>
  <si>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</si>
  <si>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</si>
  <si>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</si>
  <si>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</si>
  <si>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</si>
  <si>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</si>
  <si>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</si>
  <si>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</si>
  <si>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</si>
  <si>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</si>
  <si>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</si>
  <si>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</si>
  <si>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</si>
  <si>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</si>
  <si>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</si>
  <si>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</si>
  <si>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</si>
  <si>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</si>
  <si>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</si>
  <si>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</si>
  <si>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</si>
  <si>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</si>
  <si>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</si>
  <si>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</si>
  <si>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</si>
  <si>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</si>
  <si>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</si>
  <si>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其他社会保障和就业支出</t>
  </si>
  <si>
    <t>主要是年初预算安排在该科目的事业发展支出，年中根据实际使用方向进行细化。</t>
  </si>
  <si>
    <t xml:space="preserve">    其他社会保障和就业支出</t>
  </si>
  <si>
    <t>九、卫生健康支出</t>
  </si>
  <si>
    <t xml:space="preserve">  卫生健康管理事务</t>
  </si>
  <si>
    <t>主要是因为根据实际工作需要，年度预算执行过程中调减该科目安排的医疗卫生管理经费。</t>
  </si>
  <si>
    <t xml:space="preserve">    其他卫生健康管理事务支出</t>
  </si>
  <si>
    <t xml:space="preserve">  公立医院</t>
  </si>
  <si>
    <t>主要是根据实际工作需要，在年度预算执行过程中调增两癌筛查补助经费以及实验室改造经费。</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</si>
  <si>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</si>
  <si>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</si>
  <si>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</si>
  <si>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</si>
  <si>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</si>
  <si>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</si>
  <si>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</si>
  <si>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</si>
  <si>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</si>
  <si>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</si>
  <si>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</si>
  <si>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</si>
  <si>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</si>
  <si>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</si>
  <si>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</si>
  <si>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</si>
  <si>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</si>
  <si>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主要是根据实际需要，在年度预算执行过程中调增相关履职经费。</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</si>
  <si>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</si>
  <si>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</si>
  <si>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</si>
  <si>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</si>
  <si>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</si>
  <si>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</si>
  <si>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</si>
  <si>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</si>
  <si>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</si>
  <si>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</si>
  <si>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</si>
  <si>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</si>
  <si>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</si>
  <si>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</si>
  <si>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</si>
  <si>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</si>
  <si>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</si>
  <si>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</si>
  <si>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</si>
  <si>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</si>
  <si>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</si>
  <si>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</si>
  <si>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</si>
  <si>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</si>
  <si>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</si>
  <si>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</si>
  <si>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</si>
  <si>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</si>
  <si>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</si>
  <si>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</si>
  <si>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</si>
  <si>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</si>
  <si>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主要是上级追加优抚对象医疗保障经费1万元。</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</si>
  <si>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</si>
  <si>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</si>
  <si>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</si>
  <si>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</si>
  <si>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</si>
  <si>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</si>
  <si>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</si>
  <si>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</si>
  <si>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</si>
  <si>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主要是根据工作实际需要，在年度预算执行过程中调减该科目安排的医网协作社康工作经费及健康管理经费。</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</si>
  <si>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</si>
  <si>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</si>
  <si>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</si>
  <si>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</si>
  <si>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</si>
  <si>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</si>
  <si>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</si>
  <si>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</si>
  <si>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</si>
  <si>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</si>
  <si>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主要是根据实际工作需要，在年度预算执行过程中调增2022年大鹏新区生态环境动态监测系统项目经费。</t>
  </si>
  <si>
    <t xml:space="preserve">    建设项目环评审查与监督</t>
  </si>
  <si>
    <t xml:space="preserve">    核与辐射安全监督</t>
  </si>
  <si>
    <t xml:space="preserve">    其他环境监测与监察支出</t>
  </si>
  <si>
    <t xml:space="preserve">  污染防治</t>
  </si>
  <si>
    <t>主要是在该科目年初安排的部分水环境治理项目资金改由专项债资金保障。</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</si>
  <si>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</si>
  <si>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</si>
  <si>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</si>
  <si>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</si>
  <si>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</si>
  <si>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</si>
  <si>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</si>
  <si>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</si>
  <si>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主要是根据实际工作需要，在年度预算执行过程中调增大鹏新区生态系统生产总值（GEP）核算应用及优化提升技术支持经费及2022年度大鹏新区国家生态文明建设示范区、“两山”实践创新基地保誉技术服务项目经费。</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</si>
  <si>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</si>
  <si>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</si>
  <si>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</si>
  <si>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</si>
  <si>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</si>
  <si>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</si>
  <si>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</si>
  <si>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</si>
  <si>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</si>
  <si>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</si>
  <si>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</si>
  <si>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</si>
  <si>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</si>
  <si>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</si>
  <si>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</si>
  <si>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</si>
  <si>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</si>
  <si>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</si>
  <si>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</si>
  <si>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</si>
  <si>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</si>
  <si>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</si>
  <si>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</si>
  <si>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</si>
  <si>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</si>
  <si>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</si>
  <si>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</si>
  <si>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</si>
  <si>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</si>
  <si>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</si>
  <si>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</si>
  <si>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</si>
  <si>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</si>
  <si>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</si>
  <si>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</si>
  <si>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</si>
  <si>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</si>
  <si>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</si>
  <si>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</si>
  <si>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</si>
  <si>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</si>
  <si>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</si>
  <si>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</si>
  <si>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</si>
  <si>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</si>
  <si>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</si>
  <si>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</si>
  <si>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</si>
  <si>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</si>
  <si>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</si>
  <si>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</si>
  <si>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</si>
  <si>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</si>
  <si>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</si>
  <si>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</si>
  <si>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主要是根据实际工作需要，在年度预算执行过程中调减坝光片区开发建设咨询经费及展厅运营经费。</t>
  </si>
  <si>
    <t xml:space="preserve">    城乡社区规划与管理</t>
  </si>
  <si>
    <t xml:space="preserve">  城乡社区公共设施</t>
  </si>
  <si>
    <t>主要是上级追加政府投资项目建设经费，以及根据实际工作需要，在年度预算执行过程中调增新大旅游综合服务中心项目开发及交通策略研究经费。</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</si>
  <si>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</si>
  <si>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</si>
  <si>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</si>
  <si>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</si>
  <si>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</si>
  <si>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</si>
  <si>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</si>
  <si>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主要是根据实际工作需要，在年度预算执行过程中调增架空线电缆迁改工程补偿等相关经费。</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</si>
  <si>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</si>
  <si>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</si>
  <si>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</si>
  <si>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</si>
  <si>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</si>
  <si>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</si>
  <si>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</si>
  <si>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</si>
  <si>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</si>
  <si>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</si>
  <si>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</si>
  <si>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</si>
  <si>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</si>
  <si>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</si>
  <si>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</si>
  <si>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</si>
  <si>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</si>
  <si>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</si>
  <si>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</si>
  <si>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</si>
  <si>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</si>
  <si>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</si>
  <si>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</si>
  <si>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</si>
  <si>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</si>
  <si>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</si>
  <si>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</si>
  <si>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</si>
  <si>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</si>
  <si>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</si>
  <si>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</si>
  <si>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</si>
  <si>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</si>
  <si>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</si>
  <si>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</si>
  <si>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</si>
  <si>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</si>
  <si>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</si>
  <si>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</si>
  <si>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</si>
  <si>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</si>
  <si>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</si>
  <si>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</si>
  <si>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</si>
  <si>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</si>
  <si>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</si>
  <si>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</si>
  <si>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</si>
  <si>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</si>
  <si>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</si>
  <si>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</si>
  <si>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</si>
  <si>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</si>
  <si>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</si>
  <si>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</si>
  <si>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</si>
  <si>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</si>
  <si>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</si>
  <si>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</si>
  <si>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</si>
  <si>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</si>
  <si>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</si>
  <si>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</si>
  <si>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</si>
  <si>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</si>
  <si>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</si>
  <si>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</si>
  <si>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</si>
  <si>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</si>
  <si>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</si>
  <si>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</si>
  <si>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</si>
  <si>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主要是上级追加红色美丽村庄建设试点项目经费。</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</si>
  <si>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</si>
  <si>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</si>
  <si>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</si>
  <si>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</si>
  <si>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</si>
  <si>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</si>
  <si>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</si>
  <si>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</si>
  <si>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</si>
  <si>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</si>
  <si>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</si>
  <si>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</si>
  <si>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</si>
  <si>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</si>
  <si>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</si>
  <si>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</si>
  <si>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主要是根据实际工作需要，在年度预算执行过程中调增生态保护补偿金。</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</si>
  <si>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</si>
  <si>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</si>
  <si>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</si>
  <si>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</si>
  <si>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</si>
  <si>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</si>
  <si>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</si>
  <si>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</si>
  <si>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</si>
  <si>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</si>
  <si>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</si>
  <si>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</si>
  <si>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</si>
  <si>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</si>
  <si>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</si>
  <si>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</si>
  <si>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</si>
  <si>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</si>
  <si>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</si>
  <si>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</si>
  <si>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</si>
  <si>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</si>
  <si>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</si>
  <si>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</si>
  <si>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</si>
  <si>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</si>
  <si>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</si>
  <si>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</si>
  <si>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</si>
  <si>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</si>
  <si>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</si>
  <si>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</si>
  <si>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</si>
  <si>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</si>
  <si>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</si>
  <si>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</si>
  <si>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</si>
  <si>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</si>
  <si>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</si>
  <si>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</si>
  <si>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</si>
  <si>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</si>
  <si>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</si>
  <si>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</si>
  <si>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</si>
  <si>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</si>
  <si>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</si>
  <si>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</si>
  <si>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</si>
  <si>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</si>
  <si>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</si>
  <si>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</si>
  <si>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</si>
  <si>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</si>
  <si>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</si>
  <si>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</si>
  <si>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</si>
  <si>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</si>
  <si>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</si>
  <si>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</si>
  <si>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</si>
  <si>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</si>
  <si>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</si>
  <si>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</si>
  <si>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</si>
  <si>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</si>
  <si>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</si>
  <si>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</si>
  <si>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</si>
  <si>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</si>
  <si>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</si>
  <si>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主要是上级下达工业企业防疫消杀补贴，以及根据实际工作需要，调增产业规划及项目推进工作经费。</t>
  </si>
  <si>
    <t xml:space="preserve">    战备应急</t>
  </si>
  <si>
    <t xml:space="preserve">    专用通信</t>
  </si>
  <si>
    <t xml:space="preserve">    无线电及信息通信监管</t>
  </si>
  <si>
    <t xml:space="preserve">    产业发展</t>
  </si>
  <si>
    <t xml:space="preserve">    工业和信息产业支持</t>
  </si>
  <si>
    <t xml:space="preserve">    电子专项工程</t>
  </si>
  <si>
    <t xml:space="preserve">    其他工业和信息产业监管支出</t>
  </si>
  <si>
    <t xml:space="preserve">  国有资产监管</t>
  </si>
  <si>
    <t>主要是根据股份合作公司实际申报项目情况，在年度预算执行过程中调减结余资金。</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</si>
  <si>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</si>
  <si>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</si>
  <si>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</si>
  <si>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</si>
  <si>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</si>
  <si>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</si>
  <si>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</si>
  <si>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</si>
  <si>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</si>
  <si>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</si>
  <si>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</si>
  <si>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</si>
  <si>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</si>
  <si>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</si>
  <si>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</si>
  <si>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</si>
  <si>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</si>
  <si>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</si>
  <si>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</si>
  <si>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</si>
  <si>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</si>
  <si>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</si>
  <si>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</si>
  <si>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</si>
  <si>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</si>
  <si>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</si>
  <si>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</si>
  <si>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</si>
  <si>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</si>
  <si>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</si>
  <si>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</si>
  <si>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</si>
  <si>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</si>
  <si>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</si>
  <si>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</si>
  <si>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</si>
  <si>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</si>
  <si>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</si>
  <si>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</si>
  <si>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</si>
  <si>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</si>
  <si>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</si>
  <si>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</si>
  <si>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</si>
  <si>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</si>
  <si>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</si>
  <si>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</si>
  <si>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</si>
  <si>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</si>
  <si>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</si>
  <si>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</si>
  <si>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十七、援助其他地区支出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</si>
  <si>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</si>
  <si>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</si>
  <si>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</si>
  <si>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</si>
  <si>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</si>
  <si>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</si>
  <si>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</si>
  <si>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</si>
  <si>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</si>
  <si>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</si>
  <si>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</si>
  <si>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</si>
  <si>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</si>
  <si>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</si>
  <si>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</si>
  <si>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</si>
  <si>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</si>
  <si>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地质勘察与矿产资源管理</t>
  </si>
  <si>
    <t xml:space="preserve">    地质转产项目财政贴息</t>
  </si>
  <si>
    <t xml:space="preserve">    国外风险勘查</t>
  </si>
  <si>
    <t xml:space="preserve">    地质勘查基金（周转金）支出</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</si>
  <si>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</si>
  <si>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</si>
  <si>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</si>
  <si>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</si>
  <si>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</si>
  <si>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</si>
  <si>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</si>
  <si>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</si>
  <si>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</si>
  <si>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</si>
  <si>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</si>
  <si>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</si>
  <si>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</si>
  <si>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</si>
  <si>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主要是根据实际工作需要，在年度预算执行过程中调增新区海上渔排清退项目经费。</t>
  </si>
  <si>
    <t xml:space="preserve">    其他自然资源海洋气象等支出</t>
  </si>
  <si>
    <t>十九、住房保障支出</t>
  </si>
  <si>
    <t xml:space="preserve">  保障性安居工程支出</t>
  </si>
  <si>
    <t>主要是上级追加中央基建投资资金，以及在年度预算执行过程中增加鹏安苑建设资金等。</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</si>
  <si>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</si>
  <si>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</si>
  <si>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</si>
  <si>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</si>
  <si>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</si>
  <si>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</si>
  <si>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</si>
  <si>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</si>
  <si>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</si>
  <si>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</si>
  <si>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</si>
  <si>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</si>
  <si>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</si>
  <si>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</si>
  <si>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</si>
  <si>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</si>
  <si>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</si>
  <si>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</si>
  <si>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</si>
  <si>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</si>
  <si>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</si>
  <si>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</si>
  <si>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</si>
  <si>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</si>
  <si>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</si>
  <si>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</si>
  <si>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</si>
  <si>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</si>
  <si>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</si>
  <si>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</si>
  <si>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</si>
  <si>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</si>
  <si>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</si>
  <si>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</si>
  <si>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</si>
  <si>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</si>
  <si>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</si>
  <si>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</si>
  <si>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</si>
  <si>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</si>
  <si>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</si>
  <si>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</si>
  <si>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</si>
  <si>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</si>
  <si>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</si>
  <si>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</si>
  <si>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</si>
  <si>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</si>
  <si>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</si>
  <si>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</si>
  <si>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</si>
  <si>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</si>
  <si>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</si>
  <si>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</si>
  <si>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</si>
  <si>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</si>
  <si>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</si>
  <si>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</si>
  <si>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</si>
  <si>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</si>
  <si>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</si>
  <si>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</si>
  <si>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</si>
  <si>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</si>
  <si>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</si>
  <si>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</si>
  <si>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</si>
  <si>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</si>
  <si>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</si>
  <si>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</si>
  <si>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</si>
  <si>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</si>
  <si>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</si>
  <si>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</si>
  <si>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</si>
  <si>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</si>
  <si>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</si>
  <si>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</si>
  <si>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</si>
  <si>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</si>
  <si>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</si>
  <si>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</si>
  <si>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</si>
  <si>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</si>
  <si>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自然灾害救灾及恢复重建支出</t>
  </si>
  <si>
    <t xml:space="preserve">    其他自然灾害生活救助支出</t>
  </si>
  <si>
    <t xml:space="preserve">  其他灾害防治及应急管理支出</t>
  </si>
  <si>
    <t>主要是年初预算安排的事业发展支出，年中根据实际使用方向进行细化。</t>
  </si>
  <si>
    <t xml:space="preserve">     其他灾害防治及应急管理支出</t>
  </si>
  <si>
    <t>二十二、预备费</t>
  </si>
  <si>
    <t>年初预算安排的预备费在年度预算执行过程中根据实际使用方向进行细化。</t>
  </si>
  <si>
    <t>二十三、其他支出</t>
  </si>
  <si>
    <t xml:space="preserve">  年初预留</t>
  </si>
  <si>
    <t>二十四、债务还本支出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</si>
  <si>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</si>
  <si>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</si>
  <si>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</si>
  <si>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</si>
  <si>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</si>
  <si>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二十五、债务付息支出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</si>
  <si>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</si>
  <si>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</si>
  <si>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</si>
  <si>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</si>
  <si>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</si>
  <si>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二十六、债务发行费用支出</t>
  </si>
  <si>
    <t xml:space="preserve">  地方政府一般债务发行费用支出</t>
  </si>
  <si>
    <t>一般公共预算支出</t>
  </si>
  <si>
    <t>转移性支出</t>
  </si>
  <si>
    <t xml:space="preserve">  补助下级支出</t>
  </si>
  <si>
    <t xml:space="preserve">  计划单列市上解省支出</t>
  </si>
  <si>
    <t xml:space="preserve">  上解上级支出</t>
  </si>
  <si>
    <t xml:space="preserve">  债券还本支出</t>
  </si>
  <si>
    <t xml:space="preserve">  债券转贷支出</t>
  </si>
  <si>
    <t xml:space="preserve">  安排预算稳定调节基金</t>
  </si>
  <si>
    <t xml:space="preserve">  增设预算周转金</t>
  </si>
  <si>
    <t xml:space="preserve">  年终结转结余</t>
  </si>
  <si>
    <t>支出总计</t>
  </si>
  <si>
    <t>2022年深圳市大鹏新区一般公共预算支出经济分类决算表（草案）</t>
  </si>
  <si>
    <t>科目名称</t>
  </si>
  <si>
    <t>2022年预算数</t>
  </si>
  <si>
    <t>2022年决算数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</si>
  <si>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</si>
  <si>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</si>
  <si>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</si>
  <si>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</si>
  <si>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</si>
  <si>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</si>
  <si>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</si>
  <si>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</si>
  <si>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</si>
  <si>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</si>
  <si>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</si>
  <si>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</si>
  <si>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</si>
  <si>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</si>
  <si>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</si>
  <si>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</si>
  <si>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</si>
  <si>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</si>
  <si>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</si>
  <si>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</si>
  <si>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</si>
  <si>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</si>
  <si>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</si>
  <si>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</si>
  <si>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</si>
  <si>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</si>
  <si>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</si>
  <si>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</si>
  <si>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</si>
  <si>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</si>
  <si>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</si>
  <si>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</si>
  <si>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</si>
  <si>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</si>
  <si>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</si>
  <si>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</si>
  <si>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</si>
  <si>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</si>
  <si>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</si>
  <si>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</si>
  <si>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</si>
  <si>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</si>
  <si>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</si>
  <si>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</si>
  <si>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</si>
  <si>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</si>
  <si>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</si>
  <si>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</si>
  <si>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</si>
  <si>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</si>
  <si>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</si>
  <si>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</si>
  <si>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</si>
  <si>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</si>
  <si>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</si>
  <si>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</si>
  <si>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合计</t>
  </si>
  <si>
    <t>2022年深圳市大鹏新区一般公共预算基本支出经济分类决算表（草案）</t>
  </si>
  <si>
    <t>科目编码</t>
  </si>
  <si>
    <t>2022年深圳市大鹏新区一般公共预算税收返还和转移支付决算表（草案）</t>
  </si>
  <si>
    <t>项目</t>
  </si>
  <si>
    <t>2022年预算调整数</t>
  </si>
  <si>
    <t>无</t>
  </si>
  <si>
    <t>备注：新区没有下级政府，无需编列一般公共预算税收返还和转移支付决算表。</t>
  </si>
  <si>
    <t>2022年深圳市大鹏新区地方政府一般债务限额及余额决算情况表（草案）</t>
  </si>
  <si>
    <t>单位：亿元</t>
  </si>
  <si>
    <t>预算数</t>
  </si>
  <si>
    <t>执行数</t>
  </si>
  <si>
    <t>一、2021年末地方政府一般债务余额</t>
  </si>
  <si>
    <t>二、2022年末地方政府一般债务限额</t>
  </si>
  <si>
    <t>三、2022年地方政府一般债务发行额</t>
  </si>
  <si>
    <t xml:space="preserve">   2022年地方政府新增一般债券发行额</t>
  </si>
  <si>
    <t xml:space="preserve">   2022年地方政府再融资一般债券发行额</t>
  </si>
  <si>
    <t>四、2022年地方政府一般债务还本额</t>
  </si>
  <si>
    <t>五、2022年末地方政府一般债务余额</t>
  </si>
  <si>
    <t>备注：大鹏新区2021年末一般债务余额为非政府债券形式债务余额。</t>
  </si>
  <si>
    <t>2022年深圳市大鹏新区地方政府一般债券使用情况表（草案）</t>
  </si>
  <si>
    <t>区划</t>
  </si>
  <si>
    <t>项目名称</t>
  </si>
  <si>
    <t>项目领域</t>
  </si>
  <si>
    <t>项目主管部门</t>
  </si>
  <si>
    <t>项目实施单位</t>
  </si>
  <si>
    <t>债券性质</t>
  </si>
  <si>
    <t>债券收入规模</t>
  </si>
  <si>
    <t>发行时间（年/月）</t>
  </si>
  <si>
    <t>债券利率</t>
  </si>
  <si>
    <t>期限</t>
  </si>
  <si>
    <t>已支出金额</t>
  </si>
  <si>
    <t>2022年还本</t>
  </si>
  <si>
    <t>2022年付息</t>
  </si>
  <si>
    <t>项目实施情况</t>
  </si>
  <si>
    <t>2022年形成专项收入</t>
  </si>
  <si>
    <t>备注：2022年新区未发行一般债券。</t>
  </si>
  <si>
    <t>2022年深圳市大鹏新区地方政府一般债务发行及还本付息情况表（草案）</t>
  </si>
  <si>
    <t>本地区</t>
  </si>
  <si>
    <t>本级</t>
  </si>
  <si>
    <t>二、2021年末地方政府一般债务限额</t>
  </si>
  <si>
    <t>三、2022年发行决算数</t>
  </si>
  <si>
    <t xml:space="preserve">   新增一般债券发行额</t>
  </si>
  <si>
    <t xml:space="preserve">   再融资一般债券发行额</t>
  </si>
  <si>
    <t>四、2022年还本决算数</t>
  </si>
  <si>
    <t>五、2022年付息决算数</t>
  </si>
  <si>
    <t>六、2022年末地方政府一般债务余额决算数</t>
  </si>
  <si>
    <t>七、2022年末地方政府一般债务限额</t>
  </si>
  <si>
    <t>2022年深圳市大鹏新区地方政府债务指标情况表（草案）</t>
  </si>
  <si>
    <t>地区</t>
  </si>
  <si>
    <t>法定债务率</t>
  </si>
  <si>
    <t>利息支出率</t>
  </si>
  <si>
    <t>大鹏新区</t>
  </si>
  <si>
    <t>/（待测算）</t>
  </si>
  <si>
    <t>备注:1.此表为初步测算数据，最终以财政部核定为准。</t>
  </si>
  <si>
    <t>2.财政部暂未组织各地统一测算2022年债务风险指标，一般债务平均到期偿债保障倍数和专项债务平均到期偿债保障倍数需要全国有关数据统筹计算，因此暂无相关指标数。</t>
  </si>
  <si>
    <t>第二部分：政府性基金决算表</t>
  </si>
  <si>
    <t>2022年深圳市大鹏新区政府性基金收入决算表（草案）</t>
  </si>
  <si>
    <t>科目</t>
  </si>
  <si>
    <t>2022年预算
调整数</t>
  </si>
  <si>
    <t>完成年初
预算数的%</t>
  </si>
  <si>
    <t>一、国有土地收益基金收入</t>
  </si>
  <si>
    <t>二、农业土地开发资金收入</t>
  </si>
  <si>
    <t>三、国有土地使用权出让收入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</si>
  <si>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</si>
  <si>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</si>
  <si>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</si>
  <si>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</si>
  <si>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</si>
  <si>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四、彩票公益金收入</t>
  </si>
  <si>
    <t xml:space="preserve">       福利彩票公益金收入</t>
  </si>
  <si>
    <t xml:space="preserve">       体育彩票公益金收入</t>
  </si>
  <si>
    <t>五、污水处理费收入</t>
  </si>
  <si>
    <t>六、彩票发行机构和彩票销售机构的业务费用</t>
  </si>
  <si>
    <t xml:space="preserve">  　　　福利彩票销售机构的业务费用</t>
  </si>
  <si>
    <t>七、专项债券对应项目专项收入</t>
  </si>
  <si>
    <t>八、其他政府性基金收入</t>
  </si>
  <si>
    <t>本年基金收入小计</t>
  </si>
  <si>
    <t xml:space="preserve">    政府性基金转移收入</t>
  </si>
  <si>
    <t xml:space="preserve">    　政府性基金转移支付收入</t>
  </si>
  <si>
    <t xml:space="preserve">      政府性基金上解收入</t>
  </si>
  <si>
    <t xml:space="preserve">      抗疫特别国债转移支付收入</t>
  </si>
  <si>
    <t xml:space="preserve">   债务转贷收入</t>
  </si>
  <si>
    <t xml:space="preserve">      地方政府专项债务转贷收入</t>
  </si>
  <si>
    <t xml:space="preserve">   上年结余收入</t>
  </si>
  <si>
    <t xml:space="preserve">   调入资金</t>
  </si>
  <si>
    <t>基金收入总计</t>
  </si>
  <si>
    <t>2022年深圳市大鹏新区政府性基金支出决算表（草案）</t>
  </si>
  <si>
    <t>一、文化旅游体育与传媒支出</t>
  </si>
  <si>
    <t xml:space="preserve">    国家电影事业发展专项资金安排的支出</t>
  </si>
  <si>
    <t xml:space="preserve">    其他国家电影事业发展专项资金支出</t>
  </si>
  <si>
    <t>二、城乡社区支出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</si>
  <si>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</si>
  <si>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</si>
  <si>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</si>
  <si>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</si>
  <si>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</si>
  <si>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</si>
  <si>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</si>
  <si>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</si>
  <si>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</si>
  <si>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</si>
  <si>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</si>
  <si>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</si>
  <si>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</si>
  <si>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</si>
  <si>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</si>
  <si>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</si>
  <si>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污水处理费对应专项债务收入安排的支出</t>
  </si>
  <si>
    <t xml:space="preserve">    其他污水处理费对应专项债务收入安排的支出  </t>
  </si>
  <si>
    <t xml:space="preserve">  国有土地使用权出让收入对应专项债务收入安排的支出</t>
  </si>
  <si>
    <t xml:space="preserve">      其他国有土地使用权出让收入对应专项债务收入安排的支出</t>
  </si>
  <si>
    <t>三、交通运输支出</t>
  </si>
  <si>
    <t xml:space="preserve">  民航发展基金支出</t>
  </si>
  <si>
    <t xml:space="preserve">    民航机场建设</t>
  </si>
  <si>
    <t xml:space="preserve">    其他民航发展基金支出</t>
  </si>
  <si>
    <t>四、其他支出</t>
  </si>
  <si>
    <t xml:space="preserve">  其他政府性基金及对应专项债务收入安排的支出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</si>
  <si>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</si>
  <si>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</si>
  <si>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</si>
  <si>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福利彩票销售机构的业务费支出</t>
  </si>
  <si>
    <t xml:space="preserve">    体育彩票销售机构的业务费支出</t>
  </si>
  <si>
    <t xml:space="preserve">  彩票公益金安排的支出</t>
  </si>
  <si>
    <t xml:space="preserve">    用于社会福利的彩票公益金支出</t>
  </si>
  <si>
    <t xml:space="preserve">    用于体育事业的彩票公益金支出</t>
  </si>
  <si>
    <t xml:space="preserve">    用于残疾人事业的彩票公益金支出</t>
  </si>
  <si>
    <t>五、债务付息支出</t>
  </si>
  <si>
    <t xml:space="preserve">  地方政府专项债务付息支出</t>
  </si>
  <si>
    <t xml:space="preserve">   国有土地使用权出让金债务付息支出</t>
  </si>
  <si>
    <t xml:space="preserve">   污水处理费债务付息支出</t>
  </si>
  <si>
    <t xml:space="preserve">   其他地方自行试点项目收益专项债券付息支出</t>
  </si>
  <si>
    <t xml:space="preserve">   其他政府性基金债务付息支出</t>
  </si>
  <si>
    <t>六、债务发行费用支出</t>
  </si>
  <si>
    <t xml:space="preserve">  地方政府专项债务发行费用支出</t>
  </si>
  <si>
    <t xml:space="preserve">   国有土地使用权出让金债务发行费用支出</t>
  </si>
  <si>
    <t xml:space="preserve">   污水处理费债务发行费用支出</t>
  </si>
  <si>
    <t xml:space="preserve">   其他地方自行试点项目收益专项债券发行费用支出</t>
  </si>
  <si>
    <t>本年基金支出小计</t>
  </si>
  <si>
    <t xml:space="preserve">    政府性基金转移支付</t>
  </si>
  <si>
    <t xml:space="preserve">    　政府性基金补助支出</t>
  </si>
  <si>
    <t xml:space="preserve">    调出资金</t>
  </si>
  <si>
    <t xml:space="preserve">    年终结余</t>
  </si>
  <si>
    <t>基金支出总计</t>
  </si>
  <si>
    <t>2022年深圳市大鹏新区政府性基金转移支付决算表（草案）</t>
  </si>
  <si>
    <t>备注：新区没有下级政府，无需编列政府性基金转移支付决算表。</t>
  </si>
  <si>
    <t>2022年深圳市大鹏新区地方政府专项债务限额及余额决算情况表（草案）</t>
  </si>
  <si>
    <t>一、2021年末地方政府专项债务余额</t>
  </si>
  <si>
    <t>二、2022年末地方政府专项债务限额</t>
  </si>
  <si>
    <t>三、2022年地方政府专项债务发行额</t>
  </si>
  <si>
    <t>四、2022年地方政府专项债务还本额</t>
  </si>
  <si>
    <t>五、2022年末地方政府专项债务余额</t>
  </si>
  <si>
    <t>2022年深圳市大鹏新区地方政府专项债券使用情况表（草案）</t>
  </si>
  <si>
    <t>深圳市大鹏新区</t>
  </si>
  <si>
    <t>2020年深圳市公立医院专项债券（一期）-2020年深圳市政府专项债券（六十期）</t>
  </si>
  <si>
    <t>公立医院</t>
  </si>
  <si>
    <t>大鹏新区管理委员会</t>
  </si>
  <si>
    <t>深圳市大鹏新区
医疗健康集团</t>
  </si>
  <si>
    <t>专项债券</t>
  </si>
  <si>
    <t>已完工</t>
  </si>
  <si>
    <t>2020年深圳市水污染治理专项债券（一期）-2020年深圳市政府专项债券（六十四期）</t>
  </si>
  <si>
    <t>河道整治</t>
  </si>
  <si>
    <t>深圳市大鹏新区
水务局</t>
  </si>
  <si>
    <t>部分已完工</t>
  </si>
  <si>
    <t>2020年深圳市产业园区基础设施专项债券（一期）-2020年深圳市政府专项债券（六十五期）</t>
  </si>
  <si>
    <t>产业园区基础设施</t>
  </si>
  <si>
    <t>深圳市鹏远置地有限公司</t>
  </si>
  <si>
    <t>2021年深圳市公立医院专项债券（一期）-2021年深圳市政府专项债券（八期）</t>
  </si>
  <si>
    <t>大鹏新区教育和卫生健康局</t>
  </si>
  <si>
    <t>2021年深圳市（大鹏新区）产业园区基础设施专项债券（一期）-2021年深圳市政府专项债券（十期）</t>
  </si>
  <si>
    <t>大鹏新区发展和财政局</t>
  </si>
  <si>
    <t>2021年深圳市城镇污水垃圾处理专项债券（一期）-2021年深圳市政府专项债券（十四期）</t>
  </si>
  <si>
    <t>城镇污水垃圾处理</t>
  </si>
  <si>
    <t>大鹏新区水务局</t>
  </si>
  <si>
    <t>深圳市大鹏新区
建筑工务署</t>
  </si>
  <si>
    <t>2021年深圳市市政及产业园区基础设施专项债券（一期）-2021年深圳市政府专项债券（三十二期）</t>
  </si>
  <si>
    <t>在建</t>
  </si>
  <si>
    <t>大鹏新区坝光开发署</t>
  </si>
  <si>
    <t>2021年深圳市社会事业专项债券（一期）-2021年深圳市政府专项债券（三十三期）</t>
  </si>
  <si>
    <t>2021年深圳市城镇污水垃圾处理专项债券（二期）-2021年深圳市政府专项债券（五十期）</t>
  </si>
  <si>
    <t>2021年深圳市（大鹏新区）城乡冷链物流基础设施专项债券（一期）-2021年深圳市政府专项债券（五十一期）</t>
  </si>
  <si>
    <t>城乡冷链物流</t>
  </si>
  <si>
    <t>大鹏新区科技创新和经济服务局</t>
  </si>
  <si>
    <t>2021年深圳市城镇污水垃圾处理专项债券（五期）-2021年深圳市政府专项债券（五十九期）</t>
  </si>
  <si>
    <t>2021年深圳市离岸人民币地方政府债券（5年期）</t>
  </si>
  <si>
    <t>2022年深圳市政府专项债券（五期）</t>
  </si>
  <si>
    <t>生态环保</t>
  </si>
  <si>
    <t>2022年3月</t>
  </si>
  <si>
    <t>保障性安居工程</t>
  </si>
  <si>
    <t>深圳市大鹏新区
住房和建设局</t>
  </si>
  <si>
    <t>2022年深圳市政府专项债券（十九期）</t>
  </si>
  <si>
    <t>市政和产业园区基础设施</t>
  </si>
  <si>
    <t>深圳市大鹏新区
发展和财政局</t>
  </si>
  <si>
    <t>深圳市鹏远置地
有限公司</t>
  </si>
  <si>
    <t>2022年5月</t>
  </si>
  <si>
    <t>深圳市大鹏新区
坝光开发署</t>
  </si>
  <si>
    <t>2022年深圳市政府专项债券（二十期）</t>
  </si>
  <si>
    <t>城乡冷链等物流基础设施</t>
  </si>
  <si>
    <t>深圳市大鹏新区
科技创新和经济服务局</t>
  </si>
  <si>
    <t>2022年深圳市政府专项债券（二十三期）</t>
  </si>
  <si>
    <t>深圳市大鹏新区住房和建设局、城市更新和土地整备局</t>
  </si>
  <si>
    <t>2022年深圳市政府专项债券（二十七期）</t>
  </si>
  <si>
    <t>深圳市大鹏新区
城市更新和土地整备局</t>
  </si>
  <si>
    <t>2022年6月</t>
  </si>
  <si>
    <t>2022年深圳市政府专项债券（二十九期）</t>
  </si>
  <si>
    <t>2022年深圳市政府专项债券（三十期）</t>
  </si>
  <si>
    <t>社会事业</t>
  </si>
  <si>
    <t>2022年深圳市政府专项债券（四十期）</t>
  </si>
  <si>
    <t>深圳市大鹏新区建筑工务署、发展和财政局</t>
  </si>
  <si>
    <t>2022年10月</t>
  </si>
  <si>
    <t>2022年深圳市政府专项债券（四十三期）</t>
  </si>
  <si>
    <t>2022年深圳市大鹏新区地方政府专项债务发行及还本付息情况表（草案）</t>
  </si>
  <si>
    <t>二、2021年末地方政府专项债务限额</t>
  </si>
  <si>
    <t xml:space="preserve">     新增专项债券发行额</t>
  </si>
  <si>
    <t xml:space="preserve">     再融资专项债券发行额</t>
  </si>
  <si>
    <t>六、2022年末地方政府专项债务余额决算数</t>
  </si>
  <si>
    <t>七、2022年末地方政府专项债务限额</t>
  </si>
  <si>
    <t>第三部分：国有资本经营决算表</t>
  </si>
  <si>
    <t>2022年深圳市大鹏新区国有资本经营收入决算表（草案）</t>
  </si>
  <si>
    <t>单位:万元</t>
  </si>
  <si>
    <t>预算科目</t>
  </si>
  <si>
    <t>决算数</t>
  </si>
  <si>
    <t>利润收入</t>
  </si>
  <si>
    <r>
      <t xml:space="preserve">         </t>
    </r>
    <r>
      <rPr>
        <sz val="11"/>
        <rFont val="宋体"/>
        <family val="0"/>
      </rPr>
      <t>其他国有资本经营预算企业利润收入</t>
    </r>
  </si>
  <si>
    <t>股利、股息收入</t>
  </si>
  <si>
    <r>
      <t xml:space="preserve">          </t>
    </r>
    <r>
      <rPr>
        <sz val="11"/>
        <rFont val="宋体"/>
        <family val="0"/>
      </rPr>
      <t>国有控股公司股利、股息收入</t>
    </r>
  </si>
  <si>
    <r>
      <t xml:space="preserve">          </t>
    </r>
    <r>
      <rPr>
        <sz val="11"/>
        <rFont val="宋体"/>
        <family val="0"/>
      </rPr>
      <t>国有参股公司股利、股息收入</t>
    </r>
  </si>
  <si>
    <r>
      <t xml:space="preserve">          </t>
    </r>
    <r>
      <rPr>
        <sz val="11"/>
        <rFont val="宋体"/>
        <family val="0"/>
      </rPr>
      <t>其他国有资本经营预算企业股利、股息收入</t>
    </r>
  </si>
  <si>
    <t>产权转让收入</t>
  </si>
  <si>
    <r>
      <t xml:space="preserve">          </t>
    </r>
    <r>
      <rPr>
        <sz val="11"/>
        <rFont val="宋体"/>
        <family val="0"/>
      </rPr>
      <t>国有股权、股份转让收入</t>
    </r>
  </si>
  <si>
    <r>
      <t xml:space="preserve">          </t>
    </r>
    <r>
      <rPr>
        <sz val="11"/>
        <rFont val="宋体"/>
        <family val="0"/>
      </rPr>
      <t>国有独资企业产权转让收入</t>
    </r>
  </si>
  <si>
    <r>
      <t xml:space="preserve">          </t>
    </r>
    <r>
      <rPr>
        <sz val="11"/>
        <rFont val="宋体"/>
        <family val="0"/>
      </rPr>
      <t>其他国有资本经营预算企业产权转让收入</t>
    </r>
  </si>
  <si>
    <t>清算收入</t>
  </si>
  <si>
    <r>
      <t xml:space="preserve">          </t>
    </r>
    <r>
      <rPr>
        <sz val="11"/>
        <rFont val="宋体"/>
        <family val="0"/>
      </rPr>
      <t>国有股权、股份清算收入</t>
    </r>
  </si>
  <si>
    <r>
      <t xml:space="preserve">          </t>
    </r>
    <r>
      <rPr>
        <sz val="11"/>
        <rFont val="宋体"/>
        <family val="0"/>
      </rPr>
      <t>国有独资企业清算收入</t>
    </r>
  </si>
  <si>
    <r>
      <t xml:space="preserve">          </t>
    </r>
    <r>
      <rPr>
        <sz val="11"/>
        <rFont val="宋体"/>
        <family val="0"/>
      </rPr>
      <t>其他国有资本经营预算企业清算收入</t>
    </r>
  </si>
  <si>
    <t>其他国有资本经营预算收入</t>
  </si>
  <si>
    <t>本 年 收 入 合 计</t>
  </si>
  <si>
    <t xml:space="preserve">   国有资本经营预算转移支付收入</t>
  </si>
  <si>
    <t xml:space="preserve">         国有资本经营预算转移支付收入</t>
  </si>
  <si>
    <t>上年结余</t>
  </si>
  <si>
    <t>收  入  总  计</t>
  </si>
  <si>
    <t>2022年深圳市大鹏新区国有资本经营支出决算表（草案）</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</si>
  <si>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</si>
  <si>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</si>
  <si>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</si>
  <si>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</si>
  <si>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</si>
  <si>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</si>
  <si>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</si>
  <si>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</si>
  <si>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</si>
  <si>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</si>
  <si>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</si>
  <si>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</si>
  <si>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</si>
  <si>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</si>
  <si>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</si>
  <si>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国有企业政策性补贴</t>
  </si>
  <si>
    <t xml:space="preserve">      国有企业政策性补贴</t>
  </si>
  <si>
    <t xml:space="preserve">    其他国有资本经营预算支出</t>
  </si>
  <si>
    <t xml:space="preserve">      其他国有资本经营预算支出</t>
  </si>
  <si>
    <t>本 年 支 出 合 计</t>
  </si>
  <si>
    <t xml:space="preserve">    国有资本经营预算转移支付</t>
  </si>
  <si>
    <t xml:space="preserve">      国有资本经营预算转移支付支出</t>
  </si>
  <si>
    <t xml:space="preserve">      国有资本经营预算调出资金</t>
  </si>
  <si>
    <t>年终结余</t>
  </si>
  <si>
    <t>支  出  总  计</t>
  </si>
  <si>
    <t>2022年深圳市大鹏新区国有资本经营收支决算明细表（草案）</t>
  </si>
  <si>
    <t>本年收入总计</t>
  </si>
  <si>
    <t>本年支出总计</t>
  </si>
  <si>
    <t>第四部分：社会保险基金决算表</t>
  </si>
  <si>
    <t>2022年深圳市大鹏新区社会保险基金收支决算总表（草案）</t>
  </si>
  <si>
    <t>项    目</t>
  </si>
  <si>
    <t>城乡居民基本养老保险基金</t>
  </si>
  <si>
    <t>机关事业单位基本养老保险基金</t>
  </si>
  <si>
    <t>职工基本医疗保险(含生育保险)基金</t>
  </si>
  <si>
    <t>城乡居民基本医疗保险基金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</si>
  <si>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</si>
  <si>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</si>
  <si>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</si>
  <si>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</si>
  <si>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</si>
  <si>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</si>
  <si>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</si>
  <si>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</si>
  <si>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</si>
  <si>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</si>
  <si>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</si>
  <si>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</si>
  <si>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</si>
  <si>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</si>
  <si>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</si>
  <si>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</si>
  <si>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备注：社会保险基金决算由市财政局统一编制，新区按规定不需另行编制社会保险基金决算。</t>
  </si>
  <si>
    <t>2022年深圳市大鹏新区社会保险基金收入决算表（草案）</t>
  </si>
  <si>
    <t>2022年深圳市大鹏新区社会保险基金支出决算表（草案）</t>
  </si>
  <si>
    <t>一、支出</t>
  </si>
  <si>
    <t>二、本年收支结余</t>
  </si>
  <si>
    <t>三、年末滚存结余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</si>
</sst>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0_ ;_ * &quot;-&quot;??_ ;_ @_ "/>
    <numFmt numFmtId="178" formatCode="0_);[Red]\(0\)"/>
    <numFmt numFmtId="179" formatCode="0.0%"/>
    <numFmt numFmtId="180" formatCode="#,##0.000000"/>
    <numFmt numFmtId="181" formatCode="yyyy&quot;年&quot;m&quot;月&quot;;@"/>
    <numFmt numFmtId="182" formatCode="#,##0.00_ "/>
    <numFmt numFmtId="183" formatCode="#,##0.0_ "/>
    <numFmt numFmtId="184" formatCode="0_ "/>
    <numFmt numFmtId="185" formatCode="0.0_ "/>
    <numFmt numFmtId="186" formatCode="#,##0_);[Red]\(#,##0\)"/>
  </numFmts>
  <fonts count="82">
    <font>
      <sz val="12"/>
      <name val="宋体"/>
      <family val="0"/>
    </font>
    <font>
      <sz val="11"/>
      <name val="宋体"/>
      <family val="0"/>
    </font>
    <font>
      <sz val="20"/>
      <name val="方正小标宋_GBK"/>
      <family val="0"/>
    </font>
    <font>
      <sz val="10"/>
      <name val="宋体"/>
      <family val="0"/>
    </font>
    <font>
      <sz val="11"/>
      <color indexed="8"/>
      <name val="宋体"/>
      <family val="0"/>
    </font>
    <font>
      <b/>
      <sz val="12"/>
      <name val="Times New Roman"/>
      <family val="0"/>
    </font>
    <font>
      <b/>
      <sz val="11"/>
      <name val="宋体"/>
      <family val="0"/>
    </font>
    <font>
      <sz val="20"/>
      <color indexed="8"/>
      <name val="方正小标宋_GBK"/>
      <family val="0"/>
    </font>
    <font>
      <sz val="12"/>
      <color indexed="8"/>
      <name val="宋体"/>
      <family val="0"/>
    </font>
    <font>
      <sz val="10"/>
      <color indexed="8"/>
      <name val="宋体"/>
      <family val="0"/>
    </font>
    <font>
      <sz val="28"/>
      <name val="宋体"/>
      <family val="0"/>
    </font>
    <font>
      <sz val="18"/>
      <name val="方正小标宋_GBK"/>
      <family val="0"/>
    </font>
    <font>
      <sz val="11"/>
      <name val="Times New Roman"/>
      <family val="0"/>
    </font>
    <font>
      <b/>
      <sz val="12"/>
      <name val="宋体"/>
      <family val="0"/>
    </font>
    <font>
      <sz val="12"/>
      <color indexed="10"/>
      <name val="宋体"/>
      <family val="0"/>
    </font>
    <font>
      <sz val="12"/>
      <color indexed="8"/>
      <name val="黑体"/>
      <family val="0"/>
    </font>
    <font>
      <sz val="9"/>
      <name val="SimSun"/>
      <family val="0"/>
    </font>
    <font>
      <b/>
      <sz val="11"/>
      <name val="SimSun"/>
      <family val="0"/>
    </font>
    <font>
      <sz val="11"/>
      <name val="SimSun"/>
      <family val="0"/>
    </font>
    <font>
      <sz val="12"/>
      <color indexed="10"/>
      <name val="黑体"/>
      <family val="0"/>
    </font>
    <font>
      <b/>
      <sz val="10"/>
      <name val="宋体"/>
      <family val="0"/>
    </font>
    <font>
      <sz val="18"/>
      <name val="宋体"/>
      <family val="0"/>
    </font>
    <font>
      <sz val="12"/>
      <name val="方正小标宋_GBK"/>
      <family val="0"/>
    </font>
    <font>
      <sz val="18"/>
      <color indexed="8"/>
      <name val="宋体"/>
      <family val="0"/>
    </font>
    <font>
      <sz val="16"/>
      <name val="黑体"/>
      <family val="0"/>
    </font>
    <font>
      <b/>
      <sz val="15"/>
      <color indexed="8"/>
      <name val="宋体"/>
      <family val="0"/>
    </font>
    <font>
      <sz val="15"/>
      <color indexed="8"/>
      <name val="宋体"/>
      <family val="0"/>
    </font>
    <font>
      <b/>
      <sz val="11"/>
      <color indexed="9"/>
      <name val="宋体"/>
      <family val="0"/>
    </font>
    <font>
      <sz val="11"/>
      <color indexed="9"/>
      <name val="宋体"/>
      <family val="0"/>
    </font>
    <font>
      <b/>
      <sz val="11"/>
      <color indexed="8"/>
      <name val="宋体"/>
      <family val="0"/>
    </font>
    <font>
      <sz val="11"/>
      <color indexed="20"/>
      <name val="宋体"/>
      <family val="0"/>
    </font>
    <font>
      <sz val="11"/>
      <color indexed="17"/>
      <name val="宋体"/>
      <family val="0"/>
    </font>
    <font>
      <b/>
      <sz val="18"/>
      <color indexed="54"/>
      <name val="宋体"/>
      <family val="0"/>
    </font>
    <font>
      <b/>
      <sz val="13"/>
      <color indexed="56"/>
      <name val="宋体"/>
      <family val="0"/>
    </font>
    <font>
      <sz val="12"/>
      <name val="Times New Roman"/>
      <family val="0"/>
    </font>
    <font>
      <sz val="11"/>
      <color indexed="10"/>
      <name val="宋体"/>
      <family val="0"/>
    </font>
    <font>
      <b/>
      <sz val="11"/>
      <color indexed="56"/>
      <name val="宋体"/>
      <family val="0"/>
    </font>
    <font>
      <sz val="11"/>
      <color indexed="19"/>
      <name val="宋体"/>
      <family val="0"/>
    </font>
    <font>
      <b/>
      <sz val="11"/>
      <color indexed="52"/>
      <name val="宋体"/>
      <family val="0"/>
    </font>
    <font>
      <b/>
      <sz val="18"/>
      <color indexed="56"/>
      <name val="宋体"/>
      <family val="0"/>
    </font>
    <font>
      <sz val="12"/>
      <color indexed="17"/>
      <name val="宋体"/>
      <family val="0"/>
    </font>
    <font>
      <b/>
      <sz val="11"/>
      <color indexed="63"/>
      <name val="宋体"/>
      <family val="0"/>
    </font>
    <font>
      <b/>
      <sz val="11"/>
      <color indexed="54"/>
      <name val="宋体"/>
      <family val="0"/>
    </font>
    <font>
      <u val="single"/>
      <sz val="11"/>
      <color indexed="20"/>
      <name val="宋体"/>
      <family val="0"/>
    </font>
    <font>
      <i/>
      <sz val="11"/>
      <color indexed="23"/>
      <name val="宋体"/>
      <family val="0"/>
    </font>
    <font>
      <sz val="11"/>
      <color indexed="52"/>
      <name val="宋体"/>
      <family val="0"/>
    </font>
    <font>
      <b/>
      <sz val="15"/>
      <color indexed="54"/>
      <name val="宋体"/>
      <family val="0"/>
    </font>
    <font>
      <sz val="12"/>
      <color indexed="20"/>
      <name val="宋体"/>
      <family val="0"/>
    </font>
    <font>
      <sz val="11"/>
      <color indexed="62"/>
      <name val="宋体"/>
      <family val="0"/>
    </font>
    <font>
      <u val="single"/>
      <sz val="11"/>
      <color indexed="12"/>
      <name val="宋体"/>
      <family val="0"/>
    </font>
    <font>
      <b/>
      <sz val="13"/>
      <color indexed="54"/>
      <name val="宋体"/>
      <family val="0"/>
    </font>
    <font>
      <sz val="11"/>
      <color indexed="53"/>
      <name val="宋体"/>
      <family val="0"/>
    </font>
    <font>
      <sz val="11"/>
      <color indexed="16"/>
      <name val="宋体"/>
      <family val="0"/>
    </font>
    <font>
      <b/>
      <sz val="15"/>
      <color indexed="56"/>
      <name val="宋体"/>
      <family val="0"/>
    </font>
    <font>
      <sz val="11"/>
      <color indexed="60"/>
      <name val="宋体"/>
      <family val="0"/>
    </font>
    <font>
      <b/>
      <sz val="11"/>
      <color indexed="53"/>
      <name val="宋体"/>
      <family val="0"/>
    </font>
    <font>
      <sz val="11"/>
      <color rgb="FF006100"/>
      <name val="Calibri"/>
      <family val="0"/>
    </font>
    <font>
      <sz val="11"/>
      <color theme="0"/>
      <name val="Calibri"/>
      <family val="0"/>
    </font>
    <font>
      <sz val="11"/>
      <color theme="1"/>
      <name val="Calibri"/>
      <family val="0"/>
    </font>
    <font>
      <b/>
      <sz val="18"/>
      <color theme="3"/>
      <name val="Cambria"/>
      <family val="0"/>
    </font>
    <font>
      <u val="single"/>
      <sz val="11"/>
      <color rgb="FF800080"/>
      <name val="Calibri"/>
      <family val="0"/>
    </font>
    <font>
      <b/>
      <sz val="11"/>
      <color theme="3"/>
      <name val="Calibri"/>
      <family val="0"/>
    </font>
    <font>
      <b/>
      <sz val="11"/>
      <color theme="0"/>
      <name val="Calibri"/>
      <family val="0"/>
    </font>
    <font>
      <sz val="11"/>
      <color rgb="FF3F3F76"/>
      <name val="Calibri"/>
      <family val="0"/>
    </font>
    <font>
      <b/>
      <sz val="11"/>
      <color rgb="FF3F3F3F"/>
      <name val="Calibri"/>
      <family val="0"/>
    </font>
    <font>
      <i/>
      <sz val="11"/>
      <color rgb="FF7F7F7F"/>
      <name val="Calibri"/>
      <family val="0"/>
    </font>
    <font>
      <b/>
      <sz val="15"/>
      <color theme="3"/>
      <name val="Calibri"/>
      <family val="0"/>
    </font>
    <font>
      <sz val="11"/>
      <color rgb="FFFA7D00"/>
      <name val="Calibri"/>
      <family val="0"/>
    </font>
    <font>
      <sz val="11"/>
      <color rgb="FFFF0000"/>
      <name val="Calibri"/>
      <family val="0"/>
    </font>
    <font>
      <b/>
      <sz val="11"/>
      <color rgb="FFFA7D00"/>
      <name val="Calibri"/>
      <family val="0"/>
    </font>
    <font>
      <b/>
      <sz val="13"/>
      <color theme="3"/>
      <name val="Calibri"/>
      <family val="0"/>
    </font>
    <font>
      <b/>
      <sz val="11"/>
      <color theme="1"/>
      <name val="Calibri"/>
      <family val="0"/>
    </font>
    <font>
      <sz val="11"/>
      <color rgb="FF9C0006"/>
      <name val="Calibri"/>
      <family val="0"/>
    </font>
    <font>
      <u val="single"/>
      <sz val="11"/>
      <color rgb="FF0000FF"/>
      <name val="Calibri"/>
      <family val="0"/>
    </font>
    <font>
      <sz val="11"/>
      <color rgb="FF9C6500"/>
      <name val="Calibri"/>
      <family val="0"/>
    </font>
    <font>
      <sz val="20"/>
      <color theme="1"/>
      <name val="方正小标宋_GBK"/>
      <family val="0"/>
    </font>
    <font>
      <sz val="11"/>
      <name val="Calibri"/>
      <family val="0"/>
    </font>
    <font>
      <sz val="12"/>
      <color rgb="FFFF0000"/>
      <name val="宋体"/>
      <family val="0"/>
    </font>
    <font>
      <sz val="12"/>
      <color theme="1"/>
      <name val="黑体"/>
      <family val="0"/>
    </font>
    <font>
      <sz val="12"/>
      <color theme="1"/>
      <name val="宋体"/>
      <family val="0"/>
    </font>
    <font>
      <sz val="12"/>
      <color rgb="FFFF0000"/>
      <name val="黑体"/>
      <family val="0"/>
    </font>
    <font>
      <sz val="12"/>
      <name val="Calibri"/>
      <family val="0"/>
    </font>
  </fonts>
  <fills count="57">
    <fill>
      <patternFill/>
    </fill>
    <fill>
      <patternFill patternType="gray125"/>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
      <patternFill patternType="solid">
        <fgColor indexed="42"/>
        <bgColor indexed="64"/>
      </patternFill>
    </fill>
    <fill>
      <patternFill patternType="solid">
        <fgColor indexed="36"/>
        <bgColor indexed="64"/>
      </patternFill>
    </fill>
    <fill>
      <patternFill patternType="solid">
        <fgColor indexed="46"/>
        <bgColor indexed="64"/>
      </patternFill>
    </fill>
    <fill>
      <patternFill patternType="solid">
        <fgColor rgb="FFC6EFCE"/>
        <bgColor indexed="64"/>
      </patternFill>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indexed="22"/>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indexed="30"/>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4"/>
        <bgColor indexed="64"/>
      </patternFill>
    </fill>
    <fill>
      <patternFill patternType="solid">
        <fgColor theme="5" tint="0.5999900102615356"/>
        <bgColor indexed="64"/>
      </patternFill>
    </fill>
    <fill>
      <patternFill patternType="solid">
        <fgColor indexed="47"/>
        <bgColor indexed="64"/>
      </patternFill>
    </fill>
    <fill>
      <patternFill patternType="solid">
        <fgColor indexed="53"/>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rgb="FFFFFFCC"/>
        <bgColor indexed="64"/>
      </patternFill>
    </fill>
    <fill>
      <patternFill patternType="solid">
        <fgColor theme="7" tint="0.5999900102615356"/>
        <bgColor indexed="64"/>
      </patternFill>
    </fill>
    <fill>
      <patternFill patternType="solid">
        <fgColor indexed="31"/>
        <bgColor indexed="64"/>
      </patternFill>
    </fill>
    <fill>
      <patternFill patternType="solid">
        <fgColor theme="4" tint="0.7999799847602844"/>
        <bgColor indexed="64"/>
      </patternFill>
    </fill>
    <fill>
      <patternFill patternType="solid">
        <fgColor theme="8"/>
        <bgColor indexed="64"/>
      </patternFill>
    </fill>
    <fill>
      <patternFill patternType="solid">
        <fgColor indexed="29"/>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indexed="27"/>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indexed="52"/>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7"/>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theme="6" tint="0.39998000860214233"/>
        <bgColor indexed="64"/>
      </patternFill>
    </fill>
    <fill>
      <patternFill patternType="solid">
        <fgColor indexed="55"/>
        <bgColor indexed="64"/>
      </patternFill>
    </fill>
    <fill>
      <patternFill patternType="solid">
        <fgColor rgb="FFFFEB9C"/>
        <bgColor indexed="64"/>
      </patternFill>
    </fill>
    <fill>
      <patternFill patternType="solid">
        <fgColor indexed="62"/>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6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medium">
        <color indexed="30"/>
      </bottom>
    </border>
    <border>
      <left/>
      <right/>
      <top/>
      <bottom style="thick">
        <color indexed="22"/>
      </bottom>
    </border>
    <border>
      <left style="thin"/>
      <right style="thin"/>
      <top style="thin"/>
      <bottom style="thin"/>
    </border>
    <border>
      <left/>
      <right/>
      <top style="thin"/>
      <bottom/>
    </border>
    <border>
      <left/>
      <right/>
      <top style="thin">
        <color indexed="8"/>
      </top>
      <bottom/>
    </border>
    <border>
      <left/>
      <right/>
      <top/>
      <bottom style="thin">
        <color indexed="8"/>
      </bottom>
    </border>
    <border>
      <left style="thin"/>
      <right style="thin"/>
      <top style="thin"/>
      <bottom/>
    </border>
    <border>
      <left style="thin"/>
      <right/>
      <top style="thin"/>
      <bottom style="thin"/>
    </border>
    <border>
      <left/>
      <right style="thin"/>
      <top style="thin"/>
      <bottom style="thin"/>
    </border>
    <border>
      <left/>
      <right/>
      <top/>
      <bottom style="thin"/>
    </border>
    <border>
      <left style="thin"/>
      <right style="thin"/>
      <top/>
      <bottom style="thin"/>
    </border>
  </borders>
  <cellStyleXfs count="1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43" fontId="0" fillId="0" borderId="0" applyFont="0" applyFill="0" applyBorder="0" applyAlignment="0" applyProtection="0"/>
    <xf numFmtId="0" fontId="30" fillId="3" borderId="0" applyNumberFormat="0" applyBorder="0" applyAlignment="0" applyProtection="0"/>
    <xf numFmtId="0" fontId="4" fillId="4" borderId="0" applyNumberFormat="0" applyBorder="0" applyAlignment="0" applyProtection="0"/>
    <xf numFmtId="0" fontId="30" fillId="3" borderId="0" applyNumberFormat="0" applyBorder="0" applyAlignment="0" applyProtection="0"/>
    <xf numFmtId="0" fontId="0" fillId="0" borderId="0">
      <alignment vertical="center"/>
      <protection/>
    </xf>
    <xf numFmtId="0" fontId="4" fillId="0" borderId="0">
      <alignment vertical="center"/>
      <protection/>
    </xf>
    <xf numFmtId="0" fontId="3" fillId="0" borderId="0">
      <alignment vertical="center"/>
      <protection/>
    </xf>
    <xf numFmtId="0" fontId="3" fillId="0" borderId="0">
      <alignment vertical="center"/>
      <protection/>
    </xf>
    <xf numFmtId="0" fontId="28" fillId="5" borderId="0" applyNumberFormat="0" applyBorder="0" applyAlignment="0" applyProtection="0"/>
    <xf numFmtId="0" fontId="4" fillId="0" borderId="0">
      <alignment vertical="center"/>
      <protection/>
    </xf>
    <xf numFmtId="0" fontId="30" fillId="3" borderId="0" applyNumberFormat="0" applyBorder="0" applyAlignment="0" applyProtection="0"/>
    <xf numFmtId="0" fontId="31" fillId="6" borderId="0" applyNumberFormat="0" applyBorder="0" applyAlignment="0" applyProtection="0"/>
    <xf numFmtId="0" fontId="4" fillId="6" borderId="0" applyNumberFormat="0" applyBorder="0" applyAlignment="0" applyProtection="0"/>
    <xf numFmtId="0" fontId="0" fillId="0" borderId="0">
      <alignment vertical="center"/>
      <protection/>
    </xf>
    <xf numFmtId="0" fontId="28" fillId="7"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31" fillId="6" borderId="0" applyNumberFormat="0" applyBorder="0" applyAlignment="0" applyProtection="0"/>
    <xf numFmtId="0" fontId="0" fillId="0" borderId="0" applyNumberFormat="0" applyFont="0" applyFill="0" applyBorder="0" applyAlignment="0" applyProtection="0"/>
    <xf numFmtId="0" fontId="34" fillId="0" borderId="0">
      <alignment vertical="center"/>
      <protection/>
    </xf>
    <xf numFmtId="0" fontId="40" fillId="6" borderId="0" applyNumberFormat="0" applyBorder="0" applyAlignment="0" applyProtection="0"/>
    <xf numFmtId="0" fontId="56" fillId="9" borderId="0" applyNumberFormat="0" applyBorder="0" applyAlignment="0" applyProtection="0"/>
    <xf numFmtId="0" fontId="4" fillId="0" borderId="0">
      <alignment vertical="center"/>
      <protection/>
    </xf>
    <xf numFmtId="0" fontId="57" fillId="10" borderId="0" applyNumberFormat="0" applyBorder="0" applyAlignment="0" applyProtection="0"/>
    <xf numFmtId="0" fontId="4" fillId="3"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44" fillId="0" borderId="0" applyNumberFormat="0" applyFill="0" applyBorder="0" applyAlignment="0" applyProtection="0"/>
    <xf numFmtId="0" fontId="57" fillId="13" borderId="0" applyNumberFormat="0" applyBorder="0" applyAlignment="0" applyProtection="0"/>
    <xf numFmtId="43" fontId="0" fillId="0" borderId="0" applyFont="0" applyFill="0" applyBorder="0" applyAlignment="0" applyProtection="0"/>
    <xf numFmtId="0" fontId="4" fillId="0" borderId="0">
      <alignment vertical="center"/>
      <protection/>
    </xf>
    <xf numFmtId="0" fontId="38" fillId="14" borderId="1" applyNumberFormat="0" applyAlignment="0" applyProtection="0"/>
    <xf numFmtId="0" fontId="57" fillId="15" borderId="0" applyNumberFormat="0" applyBorder="0" applyAlignment="0" applyProtection="0"/>
    <xf numFmtId="0" fontId="58" fillId="16" borderId="0" applyNumberFormat="0" applyBorder="0" applyAlignment="0" applyProtection="0"/>
    <xf numFmtId="0" fontId="28"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31" fillId="6" borderId="0" applyNumberFormat="0" applyBorder="0" applyAlignment="0" applyProtection="0"/>
    <xf numFmtId="0" fontId="57" fillId="20" borderId="0" applyNumberFormat="0" applyBorder="0" applyAlignment="0" applyProtection="0"/>
    <xf numFmtId="0" fontId="4" fillId="21" borderId="0" applyNumberFormat="0" applyBorder="0" applyAlignment="0" applyProtection="0"/>
    <xf numFmtId="0" fontId="58" fillId="22" borderId="0" applyNumberFormat="0" applyBorder="0" applyAlignment="0" applyProtection="0"/>
    <xf numFmtId="43" fontId="0" fillId="0" borderId="0" applyFont="0" applyFill="0" applyBorder="0" applyAlignment="0" applyProtection="0"/>
    <xf numFmtId="0" fontId="4" fillId="23" borderId="0" applyNumberFormat="0" applyBorder="0" applyAlignment="0" applyProtection="0"/>
    <xf numFmtId="0" fontId="28" fillId="24" borderId="0" applyNumberFormat="0" applyBorder="0" applyAlignment="0" applyProtection="0"/>
    <xf numFmtId="0" fontId="58" fillId="25" borderId="0" applyNumberFormat="0" applyBorder="0" applyAlignment="0" applyProtection="0"/>
    <xf numFmtId="0" fontId="31" fillId="6" borderId="0" applyNumberFormat="0" applyBorder="0" applyAlignment="0" applyProtection="0"/>
    <xf numFmtId="0" fontId="59" fillId="0" borderId="0" applyNumberFormat="0" applyFill="0" applyBorder="0" applyAlignment="0" applyProtection="0"/>
    <xf numFmtId="0" fontId="3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26" borderId="3" applyNumberFormat="0" applyAlignment="0" applyProtection="0"/>
    <xf numFmtId="0" fontId="63" fillId="27" borderId="4" applyNumberFormat="0" applyAlignment="0" applyProtection="0"/>
    <xf numFmtId="0" fontId="30" fillId="3" borderId="0" applyNumberFormat="0" applyBorder="0" applyAlignment="0" applyProtection="0"/>
    <xf numFmtId="0" fontId="0" fillId="0" borderId="0">
      <alignment vertical="center"/>
      <protection/>
    </xf>
    <xf numFmtId="0" fontId="64" fillId="28" borderId="5" applyNumberFormat="0" applyAlignment="0" applyProtection="0"/>
    <xf numFmtId="0" fontId="4" fillId="0" borderId="0">
      <alignment vertical="center"/>
      <protection/>
    </xf>
    <xf numFmtId="0" fontId="58" fillId="29" borderId="0" applyNumberFormat="0" applyBorder="0" applyAlignment="0" applyProtection="0"/>
    <xf numFmtId="0" fontId="58" fillId="30" borderId="0" applyNumberFormat="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0" fillId="31" borderId="7" applyNumberFormat="0" applyFont="0" applyAlignment="0" applyProtection="0"/>
    <xf numFmtId="0" fontId="67" fillId="0" borderId="8" applyNumberFormat="0" applyFill="0" applyAlignment="0" applyProtection="0"/>
    <xf numFmtId="9" fontId="0" fillId="0" borderId="0" applyFont="0" applyFill="0" applyBorder="0" applyAlignment="0" applyProtection="0"/>
    <xf numFmtId="0" fontId="0" fillId="0" borderId="0">
      <alignment vertical="center"/>
      <protection/>
    </xf>
    <xf numFmtId="0" fontId="68" fillId="0" borderId="0" applyNumberFormat="0" applyFill="0" applyBorder="0" applyAlignment="0" applyProtection="0"/>
    <xf numFmtId="0" fontId="31" fillId="6"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4" fillId="0" borderId="0">
      <alignment vertical="center"/>
      <protection/>
    </xf>
    <xf numFmtId="0" fontId="69" fillId="28" borderId="4" applyNumberFormat="0" applyAlignment="0" applyProtection="0"/>
    <xf numFmtId="43" fontId="0" fillId="0" borderId="0" applyFont="0" applyFill="0" applyBorder="0" applyAlignment="0" applyProtection="0"/>
    <xf numFmtId="0" fontId="48" fillId="23" borderId="1" applyNumberFormat="0" applyAlignment="0" applyProtection="0"/>
    <xf numFmtId="9" fontId="0" fillId="0" borderId="0" applyFont="0" applyFill="0" applyBorder="0" applyAlignment="0" applyProtection="0"/>
    <xf numFmtId="0" fontId="4" fillId="0" borderId="0">
      <alignment vertical="center"/>
      <protection/>
    </xf>
    <xf numFmtId="0" fontId="70" fillId="0" borderId="9" applyNumberFormat="0" applyFill="0" applyAlignment="0" applyProtection="0"/>
    <xf numFmtId="0" fontId="61" fillId="0" borderId="0" applyNumberForma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58" fillId="32" borderId="0" applyNumberFormat="0" applyBorder="0" applyAlignment="0" applyProtection="0"/>
    <xf numFmtId="0" fontId="4" fillId="33" borderId="0" applyNumberFormat="0" applyBorder="0" applyAlignment="0" applyProtection="0"/>
    <xf numFmtId="0" fontId="58" fillId="34" borderId="0" applyNumberFormat="0" applyBorder="0" applyAlignment="0" applyProtection="0"/>
    <xf numFmtId="0" fontId="0" fillId="0" borderId="0">
      <alignment vertical="center"/>
      <protection/>
    </xf>
    <xf numFmtId="0" fontId="57" fillId="35" borderId="0" applyNumberFormat="0" applyBorder="0" applyAlignment="0" applyProtection="0"/>
    <xf numFmtId="0" fontId="30" fillId="3" borderId="0" applyNumberFormat="0" applyBorder="0" applyAlignment="0" applyProtection="0"/>
    <xf numFmtId="0" fontId="28" fillId="36" borderId="0" applyNumberFormat="0" applyBorder="0" applyAlignment="0" applyProtection="0"/>
    <xf numFmtId="0" fontId="71" fillId="0" borderId="10" applyNumberFormat="0" applyFill="0" applyAlignment="0" applyProtection="0"/>
    <xf numFmtId="0" fontId="57" fillId="37" borderId="0" applyNumberFormat="0" applyBorder="0" applyAlignment="0" applyProtection="0"/>
    <xf numFmtId="0" fontId="28" fillId="2" borderId="0" applyNumberFormat="0" applyBorder="0" applyAlignment="0" applyProtection="0"/>
    <xf numFmtId="0" fontId="30" fillId="3" borderId="0" applyNumberFormat="0" applyBorder="0" applyAlignment="0" applyProtection="0"/>
    <xf numFmtId="0" fontId="72" fillId="38" borderId="0" applyNumberFormat="0" applyBorder="0" applyAlignment="0" applyProtection="0"/>
    <xf numFmtId="9" fontId="0" fillId="0" borderId="0" applyFont="0" applyFill="0" applyBorder="0" applyAlignment="0" applyProtection="0"/>
    <xf numFmtId="0" fontId="58" fillId="39" borderId="0" applyNumberFormat="0" applyBorder="0" applyAlignment="0" applyProtection="0"/>
    <xf numFmtId="0" fontId="4" fillId="40" borderId="0" applyNumberFormat="0" applyBorder="0" applyAlignment="0" applyProtection="0"/>
    <xf numFmtId="0" fontId="57" fillId="41" borderId="0" applyNumberFormat="0" applyBorder="0" applyAlignment="0" applyProtection="0"/>
    <xf numFmtId="0" fontId="0" fillId="0" borderId="0">
      <alignment vertical="center"/>
      <protection/>
    </xf>
    <xf numFmtId="0" fontId="30" fillId="3" borderId="0" applyNumberFormat="0" applyBorder="0" applyAlignment="0" applyProtection="0"/>
    <xf numFmtId="0" fontId="57" fillId="42" borderId="0" applyNumberFormat="0" applyBorder="0" applyAlignment="0" applyProtection="0"/>
    <xf numFmtId="0" fontId="58" fillId="43"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0" borderId="0">
      <alignment/>
      <protection/>
    </xf>
    <xf numFmtId="0" fontId="28" fillId="44" borderId="0" applyNumberFormat="0" applyBorder="0" applyAlignment="0" applyProtection="0"/>
    <xf numFmtId="0" fontId="30" fillId="3" borderId="0" applyNumberFormat="0" applyBorder="0" applyAlignment="0" applyProtection="0"/>
    <xf numFmtId="0" fontId="41" fillId="14" borderId="11" applyNumberFormat="0" applyAlignment="0" applyProtection="0"/>
    <xf numFmtId="0" fontId="45" fillId="0" borderId="12" applyNumberFormat="0" applyFill="0" applyAlignment="0" applyProtection="0"/>
    <xf numFmtId="0" fontId="0" fillId="45" borderId="13" applyNumberFormat="0" applyFont="0" applyAlignment="0" applyProtection="0"/>
    <xf numFmtId="0" fontId="53" fillId="0" borderId="14" applyNumberFormat="0" applyFill="0" applyAlignment="0" applyProtection="0"/>
    <xf numFmtId="0" fontId="0" fillId="0" borderId="0">
      <alignment vertical="center"/>
      <protection/>
    </xf>
    <xf numFmtId="43" fontId="0" fillId="0" borderId="0" applyFont="0" applyFill="0" applyBorder="0" applyAlignment="0" applyProtection="0"/>
    <xf numFmtId="0" fontId="31" fillId="6" borderId="0" applyNumberFormat="0" applyBorder="0" applyAlignment="0" applyProtection="0"/>
    <xf numFmtId="0" fontId="28" fillId="46" borderId="0" applyNumberFormat="0" applyBorder="0" applyAlignment="0" applyProtection="0"/>
    <xf numFmtId="0" fontId="31" fillId="6" borderId="0" applyNumberFormat="0" applyBorder="0" applyAlignment="0" applyProtection="0"/>
    <xf numFmtId="0" fontId="34" fillId="0" borderId="0">
      <alignment vertical="center"/>
      <protection/>
    </xf>
    <xf numFmtId="0" fontId="31" fillId="6" borderId="0" applyNumberFormat="0" applyBorder="0" applyAlignment="0" applyProtection="0"/>
    <xf numFmtId="0" fontId="73" fillId="0" borderId="0" applyNumberFormat="0" applyFill="0" applyBorder="0" applyAlignment="0" applyProtection="0"/>
    <xf numFmtId="0" fontId="0" fillId="0" borderId="0">
      <alignment vertical="center"/>
      <protection/>
    </xf>
    <xf numFmtId="0" fontId="54" fillId="47" borderId="0" applyNumberFormat="0" applyBorder="0" applyAlignment="0" applyProtection="0"/>
    <xf numFmtId="0" fontId="28" fillId="48" borderId="0" applyNumberFormat="0" applyBorder="0" applyAlignment="0" applyProtection="0"/>
    <xf numFmtId="0" fontId="0" fillId="0" borderId="0">
      <alignment vertical="center"/>
      <protection/>
    </xf>
    <xf numFmtId="0" fontId="47" fillId="3" borderId="0" applyNumberFormat="0" applyBorder="0" applyAlignment="0" applyProtection="0"/>
    <xf numFmtId="0" fontId="35" fillId="0" borderId="0" applyNumberForma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4" fillId="46" borderId="0" applyNumberFormat="0" applyBorder="0" applyAlignment="0" applyProtection="0"/>
    <xf numFmtId="0" fontId="4" fillId="21" borderId="0" applyNumberFormat="0" applyBorder="0" applyAlignment="0" applyProtection="0"/>
    <xf numFmtId="0" fontId="31" fillId="6"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4" fillId="0" borderId="0">
      <alignment vertical="center"/>
      <protection/>
    </xf>
    <xf numFmtId="0" fontId="30" fillId="3" borderId="0" applyNumberFormat="0" applyBorder="0" applyAlignment="0" applyProtection="0"/>
    <xf numFmtId="0" fontId="57" fillId="49" borderId="0" applyNumberFormat="0" applyBorder="0" applyAlignment="0" applyProtection="0"/>
    <xf numFmtId="0" fontId="29" fillId="0" borderId="15" applyNumberFormat="0" applyFill="0" applyAlignment="0" applyProtection="0"/>
    <xf numFmtId="0" fontId="58" fillId="50" borderId="0" applyNumberFormat="0" applyBorder="0" applyAlignment="0" applyProtection="0"/>
    <xf numFmtId="0" fontId="4" fillId="0" borderId="0">
      <alignment/>
      <protection/>
    </xf>
    <xf numFmtId="0" fontId="57" fillId="51" borderId="0" applyNumberFormat="0" applyBorder="0" applyAlignment="0" applyProtection="0"/>
    <xf numFmtId="0" fontId="1" fillId="0" borderId="0">
      <alignment vertical="center"/>
      <protection/>
    </xf>
    <xf numFmtId="0" fontId="27" fillId="52" borderId="16" applyNumberFormat="0" applyAlignment="0" applyProtection="0"/>
    <xf numFmtId="0" fontId="4" fillId="8" borderId="0" applyNumberFormat="0" applyBorder="0" applyAlignment="0" applyProtection="0"/>
    <xf numFmtId="0" fontId="74" fillId="53" borderId="0" applyNumberFormat="0" applyBorder="0" applyAlignment="0" applyProtection="0"/>
    <xf numFmtId="0" fontId="4" fillId="36" borderId="0" applyNumberFormat="0" applyBorder="0" applyAlignment="0" applyProtection="0"/>
    <xf numFmtId="0" fontId="0" fillId="0" borderId="0">
      <alignment vertical="center"/>
      <protection/>
    </xf>
    <xf numFmtId="44" fontId="0" fillId="0" borderId="0" applyFont="0" applyFill="0" applyBorder="0" applyAlignment="0" applyProtection="0"/>
    <xf numFmtId="0" fontId="28" fillId="7" borderId="0" applyNumberFormat="0" applyBorder="0" applyAlignment="0" applyProtection="0"/>
    <xf numFmtId="0" fontId="36" fillId="0" borderId="0" applyNumberFormat="0" applyFill="0" applyBorder="0" applyAlignment="0" applyProtection="0"/>
    <xf numFmtId="0" fontId="0" fillId="0" borderId="0">
      <alignment/>
      <protection/>
    </xf>
    <xf numFmtId="0" fontId="36" fillId="0" borderId="17" applyNumberFormat="0" applyFill="0" applyAlignment="0" applyProtection="0"/>
    <xf numFmtId="0" fontId="33" fillId="0" borderId="18" applyNumberFormat="0" applyFill="0" applyAlignment="0" applyProtection="0"/>
    <xf numFmtId="0" fontId="28" fillId="54" borderId="0" applyNumberFormat="0" applyBorder="0" applyAlignment="0" applyProtection="0"/>
    <xf numFmtId="0" fontId="0" fillId="0" borderId="0">
      <alignment vertical="center"/>
      <protection/>
    </xf>
  </cellStyleXfs>
  <cellXfs count="421">
    <xf numFmtId="0" fontId="0" fillId="0" borderId="0" xfId="0" applyAlignment="1">
      <alignment vertical="center"/>
    </xf>
    <xf numFmtId="0" fontId="2" fillId="0" borderId="0" xfId="166" applyFont="1" applyFill="1" applyBorder="1" applyAlignment="1">
      <alignment/>
      <protection/>
    </xf>
    <xf numFmtId="0" fontId="3" fillId="0" borderId="0" xfId="166" applyFont="1" applyFill="1" applyBorder="1" applyAlignment="1">
      <alignment vertical="center"/>
      <protection/>
    </xf>
    <xf numFmtId="0" fontId="58" fillId="0" borderId="0" xfId="0" applyFont="1" applyFill="1" applyAlignment="1">
      <alignment/>
    </xf>
    <xf numFmtId="0" fontId="0" fillId="0" borderId="0" xfId="166" applyFont="1" applyFill="1" applyBorder="1" applyAlignment="1">
      <alignment/>
      <protection/>
    </xf>
    <xf numFmtId="0" fontId="3" fillId="0" borderId="0" xfId="166" applyFont="1" applyFill="1" applyBorder="1" applyAlignment="1">
      <alignment/>
      <protection/>
    </xf>
    <xf numFmtId="0" fontId="3" fillId="0" borderId="0" xfId="166" applyFont="1" applyFill="1" applyBorder="1" applyAlignment="1">
      <alignment horizontal="right"/>
      <protection/>
    </xf>
    <xf numFmtId="0" fontId="2" fillId="0" borderId="0" xfId="166" applyFont="1" applyFill="1" applyBorder="1" applyAlignment="1">
      <alignment horizontal="center" vertical="center"/>
      <protection/>
    </xf>
    <xf numFmtId="0" fontId="5" fillId="0" borderId="0" xfId="166" applyFont="1" applyFill="1" applyBorder="1" applyAlignment="1">
      <alignment horizontal="center" vertical="center"/>
      <protection/>
    </xf>
    <xf numFmtId="0" fontId="1" fillId="0" borderId="0" xfId="166" applyFont="1" applyFill="1" applyBorder="1" applyAlignment="1">
      <alignment horizontal="right" vertical="center"/>
      <protection/>
    </xf>
    <xf numFmtId="0" fontId="6"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vertical="center"/>
      <protection/>
    </xf>
    <xf numFmtId="43" fontId="1" fillId="0" borderId="19" xfId="88" applyNumberFormat="1" applyFont="1" applyFill="1" applyBorder="1" applyAlignment="1" applyProtection="1">
      <alignment horizontal="right" vertical="center"/>
      <protection/>
    </xf>
    <xf numFmtId="0" fontId="1" fillId="0" borderId="19" xfId="0" applyNumberFormat="1" applyFont="1" applyFill="1" applyBorder="1" applyAlignment="1" applyProtection="1">
      <alignment vertical="center"/>
      <protection/>
    </xf>
    <xf numFmtId="0" fontId="4" fillId="0" borderId="0" xfId="118" applyFont="1" applyFill="1" applyBorder="1" applyAlignment="1">
      <alignment vertical="center"/>
      <protection/>
    </xf>
    <xf numFmtId="0" fontId="0" fillId="0" borderId="0" xfId="166" applyFont="1" applyFill="1" applyBorder="1" applyAlignment="1">
      <alignment horizontal="right"/>
      <protection/>
    </xf>
    <xf numFmtId="0" fontId="3" fillId="0" borderId="0" xfId="166" applyFont="1" applyFill="1" applyBorder="1" applyAlignment="1">
      <alignment horizontal="right" vertical="center"/>
      <protection/>
    </xf>
    <xf numFmtId="0" fontId="1" fillId="0" borderId="20" xfId="118" applyFont="1" applyFill="1" applyBorder="1">
      <alignment/>
      <protection/>
    </xf>
    <xf numFmtId="0" fontId="4" fillId="0" borderId="21" xfId="118" applyFont="1" applyFill="1" applyBorder="1" applyAlignment="1">
      <alignment horizontal="right" vertical="center"/>
      <protection/>
    </xf>
    <xf numFmtId="0" fontId="3" fillId="0" borderId="0" xfId="112" applyFont="1" applyFill="1" applyBorder="1" applyAlignment="1">
      <alignment vertical="center"/>
      <protection/>
    </xf>
    <xf numFmtId="0" fontId="1" fillId="0" borderId="0" xfId="112" applyFont="1" applyFill="1" applyBorder="1" applyAlignment="1">
      <alignment horizontal="center"/>
      <protection/>
    </xf>
    <xf numFmtId="0" fontId="1" fillId="0" borderId="0" xfId="112" applyFont="1" applyFill="1" applyBorder="1" applyAlignment="1">
      <alignment/>
      <protection/>
    </xf>
    <xf numFmtId="0" fontId="0" fillId="0" borderId="0" xfId="112" applyFont="1" applyFill="1" applyBorder="1" applyAlignment="1">
      <alignment/>
      <protection/>
    </xf>
    <xf numFmtId="0" fontId="3" fillId="0" borderId="0" xfId="112" applyFont="1" applyFill="1" applyBorder="1" applyAlignment="1">
      <alignment/>
      <protection/>
    </xf>
    <xf numFmtId="0" fontId="3" fillId="0" borderId="0" xfId="112" applyFont="1" applyFill="1" applyBorder="1" applyAlignment="1">
      <alignment horizontal="right"/>
      <protection/>
    </xf>
    <xf numFmtId="0" fontId="2" fillId="0" borderId="0" xfId="112" applyFont="1" applyFill="1" applyBorder="1" applyAlignment="1">
      <alignment horizontal="center" vertical="center"/>
      <protection/>
    </xf>
    <xf numFmtId="0" fontId="5" fillId="0" borderId="0" xfId="112" applyFont="1" applyFill="1" applyBorder="1" applyAlignment="1">
      <alignment horizontal="center" vertical="center"/>
      <protection/>
    </xf>
    <xf numFmtId="0" fontId="1" fillId="0" borderId="0" xfId="112" applyFont="1" applyFill="1" applyBorder="1" applyAlignment="1">
      <alignment horizontal="right" vertical="center"/>
      <protection/>
    </xf>
    <xf numFmtId="0" fontId="1" fillId="0" borderId="0" xfId="112" applyFont="1" applyFill="1" applyBorder="1" applyAlignment="1">
      <alignment horizontal="right"/>
      <protection/>
    </xf>
    <xf numFmtId="0" fontId="0" fillId="0" borderId="0" xfId="112" applyFont="1" applyFill="1" applyBorder="1" applyAlignment="1">
      <alignment horizontal="right"/>
      <protection/>
    </xf>
    <xf numFmtId="0" fontId="3" fillId="0" borderId="0" xfId="112" applyFont="1" applyFill="1" applyBorder="1" applyAlignment="1">
      <alignment horizontal="right" vertical="center"/>
      <protection/>
    </xf>
    <xf numFmtId="0" fontId="75" fillId="0" borderId="0" xfId="0" applyFont="1" applyFill="1" applyAlignment="1">
      <alignment/>
    </xf>
    <xf numFmtId="0" fontId="3" fillId="0" borderId="0" xfId="118" applyFont="1" applyFill="1" applyBorder="1">
      <alignment/>
      <protection/>
    </xf>
    <xf numFmtId="49" fontId="7" fillId="0" borderId="0" xfId="118" applyNumberFormat="1" applyFont="1" applyFill="1" applyBorder="1" applyAlignment="1">
      <alignment horizontal="center" vertical="center"/>
      <protection/>
    </xf>
    <xf numFmtId="49" fontId="8" fillId="0" borderId="22" xfId="118" applyNumberFormat="1" applyFont="1" applyFill="1" applyBorder="1" applyAlignment="1">
      <alignment vertical="center"/>
      <protection/>
    </xf>
    <xf numFmtId="49" fontId="9" fillId="0" borderId="22" xfId="118" applyNumberFormat="1" applyFont="1" applyFill="1" applyBorder="1" applyAlignment="1">
      <alignment horizontal="right" vertical="center"/>
      <protection/>
    </xf>
    <xf numFmtId="0" fontId="10" fillId="0" borderId="0" xfId="0" applyFont="1" applyAlignment="1">
      <alignment vertical="center"/>
    </xf>
    <xf numFmtId="0" fontId="6" fillId="0" borderId="0" xfId="125" applyFont="1" applyFill="1" applyAlignment="1">
      <alignment horizontal="center"/>
      <protection/>
    </xf>
    <xf numFmtId="0" fontId="1" fillId="0" borderId="0" xfId="0" applyFont="1" applyFill="1" applyAlignment="1">
      <alignment vertical="center"/>
    </xf>
    <xf numFmtId="0" fontId="6" fillId="0" borderId="0" xfId="125" applyFont="1" applyFill="1" applyAlignment="1">
      <alignment/>
      <protection/>
    </xf>
    <xf numFmtId="0" fontId="0" fillId="0" borderId="0" xfId="0" applyFill="1" applyAlignment="1">
      <alignment horizontal="left" vertical="center"/>
    </xf>
    <xf numFmtId="3" fontId="0" fillId="0" borderId="0" xfId="125" applyNumberFormat="1" applyFont="1" applyFill="1" applyAlignment="1" applyProtection="1">
      <alignment/>
      <protection/>
    </xf>
    <xf numFmtId="41" fontId="0" fillId="0" borderId="0" xfId="125" applyNumberFormat="1" applyFont="1" applyFill="1" applyAlignment="1" applyProtection="1">
      <alignment/>
      <protection/>
    </xf>
    <xf numFmtId="41" fontId="0" fillId="0" borderId="0" xfId="125" applyNumberFormat="1" applyFont="1" applyFill="1" applyAlignment="1" applyProtection="1">
      <alignment horizontal="right"/>
      <protection/>
    </xf>
    <xf numFmtId="176" fontId="0" fillId="0" borderId="0" xfId="125" applyNumberFormat="1" applyFont="1" applyFill="1" applyAlignment="1" applyProtection="1">
      <alignment horizontal="right"/>
      <protection/>
    </xf>
    <xf numFmtId="0" fontId="0" fillId="0" borderId="0" xfId="125" applyFont="1" applyFill="1" applyAlignment="1">
      <alignment/>
      <protection/>
    </xf>
    <xf numFmtId="0" fontId="0" fillId="0" borderId="0" xfId="0" applyFill="1" applyAlignment="1">
      <alignment vertical="center"/>
    </xf>
    <xf numFmtId="3" fontId="11" fillId="0" borderId="0" xfId="125" applyNumberFormat="1" applyFont="1" applyFill="1" applyBorder="1" applyAlignment="1" applyProtection="1">
      <alignment horizontal="center" vertical="center"/>
      <protection/>
    </xf>
    <xf numFmtId="41" fontId="11" fillId="0" borderId="0" xfId="125" applyNumberFormat="1" applyFont="1" applyFill="1" applyBorder="1" applyAlignment="1" applyProtection="1">
      <alignment vertical="center"/>
      <protection/>
    </xf>
    <xf numFmtId="3" fontId="11" fillId="0" borderId="0" xfId="125" applyNumberFormat="1" applyFont="1" applyFill="1" applyBorder="1" applyAlignment="1" applyProtection="1">
      <alignment vertical="center"/>
      <protection/>
    </xf>
    <xf numFmtId="3" fontId="3" fillId="0" borderId="0" xfId="125" applyNumberFormat="1" applyFont="1" applyFill="1" applyBorder="1" applyAlignment="1" applyProtection="1">
      <alignment vertical="center"/>
      <protection/>
    </xf>
    <xf numFmtId="41" fontId="3" fillId="0" borderId="0" xfId="125" applyNumberFormat="1" applyFont="1" applyFill="1" applyBorder="1" applyAlignment="1" applyProtection="1">
      <alignment vertical="center"/>
      <protection/>
    </xf>
    <xf numFmtId="3" fontId="6" fillId="0" borderId="19" xfId="125" applyNumberFormat="1" applyFont="1" applyFill="1" applyBorder="1" applyAlignment="1" applyProtection="1">
      <alignment horizontal="center" vertical="center"/>
      <protection/>
    </xf>
    <xf numFmtId="41" fontId="6" fillId="0" borderId="19" xfId="88" applyNumberFormat="1" applyFont="1" applyFill="1" applyBorder="1" applyAlignment="1" applyProtection="1">
      <alignment horizontal="center" vertical="center"/>
      <protection/>
    </xf>
    <xf numFmtId="41" fontId="6" fillId="0" borderId="19" xfId="0" applyNumberFormat="1" applyFont="1" applyFill="1" applyBorder="1" applyAlignment="1">
      <alignment horizontal="center" vertical="center" wrapText="1"/>
    </xf>
    <xf numFmtId="0" fontId="6" fillId="0" borderId="19" xfId="146" applyFont="1" applyFill="1" applyBorder="1" applyAlignment="1">
      <alignment horizontal="left" vertical="center"/>
      <protection/>
    </xf>
    <xf numFmtId="41" fontId="6" fillId="0" borderId="19" xfId="0" applyNumberFormat="1" applyFont="1" applyFill="1" applyBorder="1" applyAlignment="1" applyProtection="1">
      <alignment vertical="center"/>
      <protection/>
    </xf>
    <xf numFmtId="177" fontId="1" fillId="0" borderId="19" xfId="88" applyNumberFormat="1" applyFont="1" applyFill="1" applyBorder="1" applyAlignment="1" applyProtection="1">
      <alignment vertical="center"/>
      <protection/>
    </xf>
    <xf numFmtId="0" fontId="12" fillId="0" borderId="19" xfId="146" applyFont="1" applyFill="1" applyBorder="1" applyAlignment="1">
      <alignment horizontal="left" vertical="center"/>
      <protection/>
    </xf>
    <xf numFmtId="3" fontId="1" fillId="0" borderId="19" xfId="0" applyNumberFormat="1" applyFont="1" applyFill="1" applyBorder="1" applyAlignment="1" applyProtection="1">
      <alignment vertical="center"/>
      <protection/>
    </xf>
    <xf numFmtId="41" fontId="1" fillId="0" borderId="19" xfId="0" applyNumberFormat="1" applyFont="1" applyFill="1" applyBorder="1" applyAlignment="1" applyProtection="1">
      <alignment vertical="center"/>
      <protection/>
    </xf>
    <xf numFmtId="3" fontId="6" fillId="0" borderId="19" xfId="0" applyNumberFormat="1" applyFont="1" applyFill="1" applyBorder="1" applyAlignment="1" applyProtection="1">
      <alignment vertical="center"/>
      <protection/>
    </xf>
    <xf numFmtId="177" fontId="6" fillId="0" borderId="19" xfId="88" applyNumberFormat="1" applyFont="1" applyFill="1" applyBorder="1" applyAlignment="1" applyProtection="1">
      <alignment vertical="center"/>
      <protection/>
    </xf>
    <xf numFmtId="3" fontId="1" fillId="0" borderId="19" xfId="0" applyNumberFormat="1" applyFont="1" applyFill="1" applyBorder="1" applyAlignment="1" applyProtection="1">
      <alignment horizontal="center" vertical="center"/>
      <protection/>
    </xf>
    <xf numFmtId="177" fontId="1" fillId="0" borderId="19" xfId="46" applyNumberFormat="1" applyFont="1" applyFill="1" applyBorder="1" applyAlignment="1">
      <alignment horizontal="left" vertical="center"/>
    </xf>
    <xf numFmtId="41" fontId="1" fillId="0" borderId="19" xfId="46" applyNumberFormat="1" applyFont="1" applyFill="1" applyBorder="1" applyAlignment="1">
      <alignment vertical="center"/>
    </xf>
    <xf numFmtId="178" fontId="1" fillId="0" borderId="19" xfId="88" applyNumberFormat="1" applyFont="1" applyFill="1" applyBorder="1" applyAlignment="1" applyProtection="1">
      <alignment vertical="center"/>
      <protection/>
    </xf>
    <xf numFmtId="3" fontId="1" fillId="0" borderId="19" xfId="125" applyNumberFormat="1" applyFont="1" applyFill="1" applyBorder="1" applyAlignment="1" applyProtection="1">
      <alignment vertical="center"/>
      <protection/>
    </xf>
    <xf numFmtId="41" fontId="1" fillId="0" borderId="19" xfId="125" applyNumberFormat="1" applyFont="1" applyFill="1" applyBorder="1" applyAlignment="1" applyProtection="1">
      <alignment vertical="center"/>
      <protection/>
    </xf>
    <xf numFmtId="41" fontId="6" fillId="0" borderId="19" xfId="88" applyNumberFormat="1" applyFont="1" applyFill="1" applyBorder="1" applyAlignment="1" applyProtection="1">
      <alignment vertical="center"/>
      <protection/>
    </xf>
    <xf numFmtId="0" fontId="0" fillId="0" borderId="0" xfId="0" applyFont="1" applyFill="1" applyAlignment="1">
      <alignment horizontal="left" vertical="center"/>
    </xf>
    <xf numFmtId="41" fontId="0" fillId="0" borderId="0" xfId="0" applyNumberFormat="1" applyFont="1" applyFill="1" applyAlignment="1">
      <alignment vertical="center"/>
    </xf>
    <xf numFmtId="0" fontId="0" fillId="0" borderId="0" xfId="0" applyFont="1" applyFill="1" applyAlignment="1">
      <alignment vertical="center"/>
    </xf>
    <xf numFmtId="41" fontId="11" fillId="0" borderId="0" xfId="125" applyNumberFormat="1" applyFont="1" applyFill="1" applyBorder="1" applyAlignment="1" applyProtection="1">
      <alignment horizontal="right" vertical="center"/>
      <protection/>
    </xf>
    <xf numFmtId="176" fontId="11" fillId="0" borderId="0" xfId="125" applyNumberFormat="1" applyFont="1" applyFill="1" applyBorder="1" applyAlignment="1" applyProtection="1">
      <alignment horizontal="right" vertical="center"/>
      <protection/>
    </xf>
    <xf numFmtId="41" fontId="3" fillId="0" borderId="0" xfId="125" applyNumberFormat="1" applyFont="1" applyFill="1" applyBorder="1" applyAlignment="1" applyProtection="1">
      <alignment horizontal="right" vertical="center"/>
      <protection/>
    </xf>
    <xf numFmtId="176" fontId="3" fillId="0" borderId="0" xfId="125" applyNumberFormat="1" applyFont="1" applyFill="1" applyBorder="1" applyAlignment="1" applyProtection="1">
      <alignment horizontal="right" vertical="center"/>
      <protection/>
    </xf>
    <xf numFmtId="176" fontId="6" fillId="0" borderId="19" xfId="125" applyNumberFormat="1" applyFont="1" applyFill="1" applyBorder="1" applyAlignment="1" applyProtection="1">
      <alignment horizontal="center" vertical="center"/>
      <protection/>
    </xf>
    <xf numFmtId="41" fontId="1" fillId="0" borderId="19" xfId="0" applyNumberFormat="1" applyFont="1" applyFill="1" applyBorder="1" applyAlignment="1" applyProtection="1">
      <alignment horizontal="right" vertical="center"/>
      <protection/>
    </xf>
    <xf numFmtId="176" fontId="6" fillId="0" borderId="19" xfId="0" applyNumberFormat="1" applyFont="1" applyFill="1" applyBorder="1" applyAlignment="1" applyProtection="1">
      <alignment horizontal="right" vertical="center"/>
      <protection/>
    </xf>
    <xf numFmtId="176" fontId="1" fillId="0" borderId="19" xfId="0" applyNumberFormat="1" applyFont="1" applyFill="1" applyBorder="1" applyAlignment="1" applyProtection="1">
      <alignment horizontal="right" vertical="center"/>
      <protection/>
    </xf>
    <xf numFmtId="176" fontId="1" fillId="0" borderId="19" xfId="88" applyNumberFormat="1" applyFont="1" applyFill="1" applyBorder="1" applyAlignment="1" applyProtection="1">
      <alignment horizontal="right" vertical="center"/>
      <protection/>
    </xf>
    <xf numFmtId="41" fontId="6" fillId="0" borderId="19" xfId="125" applyNumberFormat="1" applyFont="1" applyFill="1" applyBorder="1" applyAlignment="1" applyProtection="1">
      <alignment horizontal="right" vertical="center"/>
      <protection/>
    </xf>
    <xf numFmtId="176" fontId="6" fillId="0" borderId="19" xfId="88" applyNumberFormat="1" applyFont="1" applyFill="1" applyBorder="1" applyAlignment="1" applyProtection="1">
      <alignment horizontal="right" vertical="center"/>
      <protection/>
    </xf>
    <xf numFmtId="41" fontId="0" fillId="0" borderId="0" xfId="0" applyNumberFormat="1" applyFont="1" applyFill="1" applyAlignment="1">
      <alignment horizontal="right" vertical="center"/>
    </xf>
    <xf numFmtId="176" fontId="0" fillId="0" borderId="0" xfId="0" applyNumberFormat="1" applyFont="1" applyFill="1" applyAlignment="1">
      <alignment horizontal="right" vertical="center"/>
    </xf>
    <xf numFmtId="0" fontId="1" fillId="0" borderId="0" xfId="125" applyFont="1" applyFill="1" applyAlignment="1">
      <alignment horizontal="center"/>
      <protection/>
    </xf>
    <xf numFmtId="0" fontId="1" fillId="0" borderId="0" xfId="125" applyFont="1" applyFill="1" applyAlignment="1">
      <alignment/>
      <protection/>
    </xf>
    <xf numFmtId="0" fontId="0" fillId="0" borderId="0" xfId="0" applyFill="1" applyAlignment="1">
      <alignment horizontal="left" vertical="center"/>
    </xf>
    <xf numFmtId="0" fontId="0" fillId="0" borderId="0" xfId="0" applyFill="1" applyAlignment="1">
      <alignment horizontal="left" vertical="center"/>
    </xf>
    <xf numFmtId="0" fontId="0" fillId="0" borderId="0" xfId="0" applyFill="1" applyAlignment="1">
      <alignment horizontal="center" vertical="center"/>
    </xf>
    <xf numFmtId="3" fontId="2" fillId="0" borderId="0" xfId="125" applyNumberFormat="1" applyFont="1" applyFill="1" applyAlignment="1" applyProtection="1">
      <alignment horizontal="right" vertical="center"/>
      <protection/>
    </xf>
    <xf numFmtId="3" fontId="0" fillId="0" borderId="0" xfId="125" applyNumberFormat="1" applyFont="1" applyFill="1" applyAlignment="1" applyProtection="1">
      <alignment horizontal="right" vertical="center"/>
      <protection/>
    </xf>
    <xf numFmtId="3" fontId="13" fillId="0" borderId="0" xfId="125" applyNumberFormat="1" applyFont="1" applyFill="1" applyAlignment="1" applyProtection="1">
      <alignment horizontal="right" vertical="center"/>
      <protection/>
    </xf>
    <xf numFmtId="41" fontId="0" fillId="0" borderId="0" xfId="88" applyNumberFormat="1" applyFont="1" applyFill="1" applyAlignment="1" applyProtection="1">
      <alignment/>
      <protection/>
    </xf>
    <xf numFmtId="178" fontId="0" fillId="0" borderId="0" xfId="88" applyNumberFormat="1" applyFont="1" applyFill="1" applyAlignment="1" applyProtection="1">
      <alignment/>
      <protection/>
    </xf>
    <xf numFmtId="179" fontId="0" fillId="0" borderId="0" xfId="90" applyNumberFormat="1" applyFont="1" applyFill="1" applyBorder="1" applyAlignment="1" applyProtection="1">
      <alignment horizontal="center"/>
      <protection/>
    </xf>
    <xf numFmtId="0" fontId="0" fillId="0" borderId="0" xfId="0" applyFill="1" applyAlignment="1">
      <alignment/>
    </xf>
    <xf numFmtId="0" fontId="0" fillId="0" borderId="0" xfId="0" applyFill="1" applyAlignment="1">
      <alignment vertical="center"/>
    </xf>
    <xf numFmtId="3" fontId="2" fillId="0" borderId="0" xfId="125" applyNumberFormat="1" applyFont="1" applyFill="1" applyAlignment="1" applyProtection="1">
      <alignment horizontal="center" vertical="center"/>
      <protection/>
    </xf>
    <xf numFmtId="41" fontId="2" fillId="0" borderId="0" xfId="125" applyNumberFormat="1" applyFont="1" applyFill="1" applyAlignment="1" applyProtection="1">
      <alignment horizontal="center" vertical="center"/>
      <protection/>
    </xf>
    <xf numFmtId="41" fontId="3" fillId="0" borderId="0" xfId="88" applyNumberFormat="1" applyFont="1" applyFill="1" applyBorder="1" applyAlignment="1" applyProtection="1">
      <alignment vertical="center"/>
      <protection/>
    </xf>
    <xf numFmtId="178" fontId="3" fillId="0" borderId="0" xfId="88" applyNumberFormat="1" applyFont="1" applyFill="1" applyBorder="1" applyAlignment="1" applyProtection="1">
      <alignment horizontal="right" vertical="center"/>
      <protection/>
    </xf>
    <xf numFmtId="178" fontId="6" fillId="0" borderId="19" xfId="88" applyNumberFormat="1" applyFont="1" applyFill="1" applyBorder="1" applyAlignment="1" applyProtection="1">
      <alignment horizontal="center" vertical="center"/>
      <protection/>
    </xf>
    <xf numFmtId="41" fontId="1" fillId="0" borderId="19" xfId="88" applyNumberFormat="1" applyFont="1" applyFill="1" applyBorder="1" applyAlignment="1" applyProtection="1">
      <alignment horizontal="right" vertical="center"/>
      <protection/>
    </xf>
    <xf numFmtId="178" fontId="1" fillId="0" borderId="19" xfId="88" applyNumberFormat="1" applyFont="1" applyFill="1" applyBorder="1" applyAlignment="1" applyProtection="1">
      <alignment horizontal="right" vertical="center"/>
      <protection/>
    </xf>
    <xf numFmtId="41" fontId="6" fillId="0" borderId="19" xfId="88" applyNumberFormat="1" applyFont="1" applyFill="1" applyBorder="1" applyAlignment="1" applyProtection="1">
      <alignment horizontal="right" vertical="center"/>
      <protection/>
    </xf>
    <xf numFmtId="178" fontId="6" fillId="0" borderId="19" xfId="88" applyNumberFormat="1" applyFont="1" applyFill="1" applyBorder="1" applyAlignment="1" applyProtection="1">
      <alignment horizontal="right" vertical="center"/>
      <protection/>
    </xf>
    <xf numFmtId="41" fontId="0" fillId="0" borderId="0" xfId="0" applyNumberFormat="1" applyFont="1" applyFill="1" applyAlignment="1">
      <alignment horizontal="left" vertical="center"/>
    </xf>
    <xf numFmtId="179" fontId="2" fillId="0" borderId="0" xfId="90" applyNumberFormat="1" applyFont="1" applyFill="1" applyBorder="1" applyAlignment="1" applyProtection="1">
      <alignment horizontal="center" vertical="center"/>
      <protection/>
    </xf>
    <xf numFmtId="179" fontId="3" fillId="0" borderId="0" xfId="90" applyNumberFormat="1" applyFont="1" applyFill="1" applyBorder="1" applyAlignment="1" applyProtection="1">
      <alignment horizontal="right" vertical="center"/>
      <protection/>
    </xf>
    <xf numFmtId="179" fontId="6" fillId="0" borderId="19" xfId="90" applyNumberFormat="1" applyFont="1" applyFill="1" applyBorder="1" applyAlignment="1" applyProtection="1">
      <alignment horizontal="center" vertical="center"/>
      <protection/>
    </xf>
    <xf numFmtId="179" fontId="0" fillId="0" borderId="19" xfId="90" applyNumberFormat="1" applyFont="1" applyFill="1" applyBorder="1" applyAlignment="1" applyProtection="1">
      <alignment horizontal="center" vertical="center"/>
      <protection/>
    </xf>
    <xf numFmtId="179" fontId="13" fillId="0" borderId="19" xfId="90" applyNumberFormat="1" applyFont="1" applyFill="1" applyBorder="1" applyAlignment="1" applyProtection="1">
      <alignment horizontal="center" vertical="center"/>
      <protection/>
    </xf>
    <xf numFmtId="179" fontId="13" fillId="0" borderId="0" xfId="90" applyNumberFormat="1" applyFont="1" applyFill="1" applyAlignment="1" applyProtection="1">
      <alignment horizontal="right" vertical="center"/>
      <protection/>
    </xf>
    <xf numFmtId="179" fontId="0" fillId="0" borderId="19" xfId="90" applyNumberFormat="1" applyFont="1" applyFill="1" applyBorder="1" applyAlignment="1" applyProtection="1">
      <alignment horizontal="center"/>
      <protection/>
    </xf>
    <xf numFmtId="179" fontId="0" fillId="0" borderId="0" xfId="90" applyNumberFormat="1" applyFont="1" applyFill="1" applyAlignment="1">
      <alignment horizontal="center" vertical="center"/>
    </xf>
    <xf numFmtId="179" fontId="3" fillId="0" borderId="0" xfId="0" applyNumberFormat="1" applyFont="1" applyFill="1" applyAlignment="1">
      <alignment horizontal="left" vertical="center"/>
    </xf>
    <xf numFmtId="3" fontId="2" fillId="55" borderId="0" xfId="125" applyNumberFormat="1" applyFont="1" applyFill="1" applyAlignment="1" applyProtection="1">
      <alignment horizontal="right" vertical="center"/>
      <protection/>
    </xf>
    <xf numFmtId="3" fontId="0" fillId="55" borderId="0" xfId="125" applyNumberFormat="1" applyFont="1" applyFill="1" applyAlignment="1" applyProtection="1">
      <alignment horizontal="right" vertical="center"/>
      <protection/>
    </xf>
    <xf numFmtId="3" fontId="13" fillId="55" borderId="0" xfId="125" applyNumberFormat="1" applyFont="1" applyFill="1" applyAlignment="1" applyProtection="1">
      <alignment horizontal="right" vertical="center"/>
      <protection/>
    </xf>
    <xf numFmtId="0" fontId="0" fillId="55" borderId="0" xfId="125" applyFont="1" applyFill="1" applyAlignment="1">
      <alignment/>
      <protection/>
    </xf>
    <xf numFmtId="0" fontId="0" fillId="0" borderId="0" xfId="0" applyBorder="1" applyAlignment="1">
      <alignment horizontal="left" vertical="center"/>
    </xf>
    <xf numFmtId="3" fontId="0" fillId="55" borderId="0" xfId="125" applyNumberFormat="1" applyFont="1" applyFill="1" applyBorder="1" applyAlignment="1" applyProtection="1">
      <alignment/>
      <protection/>
    </xf>
    <xf numFmtId="41" fontId="0" fillId="0" borderId="0" xfId="125" applyNumberFormat="1" applyFont="1" applyFill="1" applyBorder="1" applyAlignment="1" applyProtection="1">
      <alignment/>
      <protection/>
    </xf>
    <xf numFmtId="178" fontId="0" fillId="0" borderId="0" xfId="125" applyNumberFormat="1" applyFont="1" applyFill="1" applyBorder="1" applyAlignment="1" applyProtection="1">
      <alignment/>
      <protection/>
    </xf>
    <xf numFmtId="179" fontId="0" fillId="55" borderId="0" xfId="90" applyNumberFormat="1" applyFont="1" applyFill="1" applyBorder="1" applyAlignment="1" applyProtection="1">
      <alignment horizontal="center" vertical="center"/>
      <protection/>
    </xf>
    <xf numFmtId="0" fontId="0" fillId="55" borderId="0" xfId="125" applyFont="1" applyFill="1" applyBorder="1" applyAlignment="1">
      <alignment/>
      <protection/>
    </xf>
    <xf numFmtId="0" fontId="0" fillId="55" borderId="0" xfId="0" applyFill="1" applyBorder="1" applyAlignment="1">
      <alignment/>
    </xf>
    <xf numFmtId="0" fontId="0" fillId="55" borderId="0" xfId="0" applyFill="1" applyBorder="1" applyAlignment="1">
      <alignment vertical="center"/>
    </xf>
    <xf numFmtId="3" fontId="2" fillId="55" borderId="0" xfId="125" applyNumberFormat="1" applyFont="1" applyFill="1" applyAlignment="1" applyProtection="1">
      <alignment horizontal="center" vertical="center"/>
      <protection/>
    </xf>
    <xf numFmtId="3" fontId="0" fillId="55" borderId="0" xfId="125" applyNumberFormat="1" applyFont="1" applyFill="1" applyBorder="1" applyAlignment="1" applyProtection="1">
      <alignment horizontal="right" vertical="center"/>
      <protection/>
    </xf>
    <xf numFmtId="178" fontId="3" fillId="0" borderId="0" xfId="125" applyNumberFormat="1" applyFont="1" applyFill="1" applyBorder="1" applyAlignment="1" applyProtection="1">
      <alignment horizontal="right" vertical="center"/>
      <protection/>
    </xf>
    <xf numFmtId="41" fontId="6" fillId="0" borderId="19" xfId="125" applyNumberFormat="1" applyFont="1" applyFill="1" applyBorder="1" applyAlignment="1" applyProtection="1">
      <alignment horizontal="center" vertical="center"/>
      <protection/>
    </xf>
    <xf numFmtId="178" fontId="6" fillId="0" borderId="19" xfId="125" applyNumberFormat="1" applyFont="1" applyFill="1" applyBorder="1" applyAlignment="1" applyProtection="1">
      <alignment horizontal="center" vertical="center"/>
      <protection/>
    </xf>
    <xf numFmtId="0" fontId="1" fillId="0" borderId="19" xfId="146" applyFont="1" applyFill="1" applyBorder="1" applyAlignment="1">
      <alignment horizontal="left" vertical="center"/>
      <protection/>
    </xf>
    <xf numFmtId="41" fontId="1" fillId="0" borderId="19" xfId="125" applyNumberFormat="1" applyFont="1" applyFill="1" applyBorder="1" applyAlignment="1" applyProtection="1">
      <alignment horizontal="right" vertical="center"/>
      <protection/>
    </xf>
    <xf numFmtId="178" fontId="1" fillId="0" borderId="19" xfId="125" applyNumberFormat="1" applyFont="1" applyFill="1" applyBorder="1" applyAlignment="1" applyProtection="1">
      <alignment horizontal="right" vertical="center"/>
      <protection/>
    </xf>
    <xf numFmtId="43" fontId="6" fillId="0" borderId="19" xfId="88" applyNumberFormat="1" applyFont="1" applyFill="1" applyBorder="1" applyAlignment="1" applyProtection="1">
      <alignment horizontal="right" vertical="center"/>
      <protection/>
    </xf>
    <xf numFmtId="0" fontId="0" fillId="0" borderId="0" xfId="0" applyFont="1" applyFill="1" applyBorder="1" applyAlignment="1">
      <alignment horizontal="left" vertical="center"/>
    </xf>
    <xf numFmtId="41" fontId="0" fillId="0" borderId="0" xfId="0" applyNumberFormat="1" applyFont="1" applyFill="1" applyBorder="1" applyAlignment="1">
      <alignment horizontal="left" vertical="center"/>
    </xf>
    <xf numFmtId="178" fontId="3" fillId="55" borderId="0" xfId="125" applyNumberFormat="1" applyFont="1" applyFill="1" applyBorder="1" applyAlignment="1" applyProtection="1">
      <alignment horizontal="right" vertical="center"/>
      <protection/>
    </xf>
    <xf numFmtId="179" fontId="0" fillId="55" borderId="19" xfId="90" applyNumberFormat="1" applyFont="1" applyFill="1" applyBorder="1" applyAlignment="1" applyProtection="1">
      <alignment horizontal="center" vertical="center"/>
      <protection/>
    </xf>
    <xf numFmtId="179" fontId="13" fillId="55" borderId="19" xfId="90" applyNumberFormat="1" applyFont="1" applyFill="1" applyBorder="1" applyAlignment="1" applyProtection="1">
      <alignment horizontal="center" vertical="center"/>
      <protection/>
    </xf>
    <xf numFmtId="179" fontId="13" fillId="55" borderId="0" xfId="90" applyNumberFormat="1" applyFont="1" applyFill="1" applyAlignment="1" applyProtection="1">
      <alignment horizontal="right" vertical="center"/>
      <protection/>
    </xf>
    <xf numFmtId="179" fontId="0" fillId="0" borderId="0" xfId="90" applyNumberFormat="1" applyFont="1" applyFill="1" applyBorder="1" applyAlignment="1">
      <alignment horizontal="center" vertical="center"/>
    </xf>
    <xf numFmtId="179" fontId="3" fillId="0" borderId="0" xfId="0" applyNumberFormat="1"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0" fontId="0" fillId="55" borderId="0" xfId="0" applyFill="1" applyAlignment="1">
      <alignment/>
    </xf>
    <xf numFmtId="0" fontId="0" fillId="55" borderId="0" xfId="0" applyFill="1" applyAlignment="1">
      <alignment vertical="center"/>
    </xf>
    <xf numFmtId="0" fontId="2" fillId="0" borderId="0" xfId="0" applyFont="1" applyAlignment="1">
      <alignment vertical="center"/>
    </xf>
    <xf numFmtId="0" fontId="0" fillId="0" borderId="0" xfId="0" applyFont="1" applyFill="1" applyAlignment="1">
      <alignment vertical="center"/>
    </xf>
    <xf numFmtId="0" fontId="2" fillId="0" borderId="0" xfId="145" applyFont="1" applyFill="1" applyBorder="1" applyAlignment="1">
      <alignment horizontal="center" vertical="center" wrapText="1"/>
      <protection/>
    </xf>
    <xf numFmtId="0" fontId="0" fillId="0" borderId="0" xfId="145" applyFont="1">
      <alignment vertical="center"/>
      <protection/>
    </xf>
    <xf numFmtId="0" fontId="3" fillId="0" borderId="0" xfId="145" applyFont="1" applyBorder="1" applyAlignment="1">
      <alignment horizontal="right" vertical="center" wrapText="1"/>
      <protection/>
    </xf>
    <xf numFmtId="0" fontId="6" fillId="0" borderId="19" xfId="145" applyFont="1" applyBorder="1" applyAlignment="1">
      <alignment horizontal="center" vertical="center" wrapText="1"/>
      <protection/>
    </xf>
    <xf numFmtId="0" fontId="1" fillId="0" borderId="19" xfId="145" applyFont="1" applyFill="1" applyBorder="1" applyAlignment="1">
      <alignment horizontal="left" vertical="center" wrapText="1"/>
      <protection/>
    </xf>
    <xf numFmtId="4" fontId="1" fillId="0" borderId="19" xfId="145" applyNumberFormat="1" applyFont="1" applyFill="1" applyBorder="1" applyAlignment="1">
      <alignment horizontal="right" vertical="center" wrapText="1"/>
      <protection/>
    </xf>
    <xf numFmtId="4" fontId="1" fillId="0" borderId="19" xfId="145" applyNumberFormat="1" applyFont="1" applyFill="1" applyBorder="1" applyAlignment="1">
      <alignment horizontal="right" vertical="center" wrapText="1"/>
      <protection/>
    </xf>
    <xf numFmtId="0" fontId="1" fillId="0" borderId="19" xfId="145" applyFont="1" applyBorder="1" applyAlignment="1">
      <alignment horizontal="left" vertical="center" wrapText="1"/>
      <protection/>
    </xf>
    <xf numFmtId="4" fontId="1" fillId="0" borderId="19" xfId="145" applyNumberFormat="1" applyFont="1" applyBorder="1" applyAlignment="1">
      <alignment horizontal="right" vertical="center" wrapText="1"/>
      <protection/>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right" vertical="center" wrapText="1"/>
    </xf>
    <xf numFmtId="0" fontId="6" fillId="0" borderId="19"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19" xfId="145" applyFont="1" applyFill="1" applyBorder="1" applyAlignment="1">
      <alignment horizontal="center" vertical="center" wrapText="1"/>
      <protection/>
    </xf>
    <xf numFmtId="0" fontId="1" fillId="0" borderId="19" xfId="0" applyFont="1" applyFill="1" applyBorder="1" applyAlignment="1">
      <alignment horizontal="center" vertical="center" wrapText="1"/>
    </xf>
    <xf numFmtId="180" fontId="1" fillId="0" borderId="19" xfId="0" applyNumberFormat="1" applyFont="1" applyFill="1" applyBorder="1" applyAlignment="1">
      <alignment horizontal="center" vertical="center" wrapText="1"/>
    </xf>
    <xf numFmtId="0" fontId="76" fillId="0" borderId="19" xfId="0" applyFont="1" applyFill="1" applyBorder="1" applyAlignment="1">
      <alignment horizontal="center" vertical="center" wrapText="1"/>
    </xf>
    <xf numFmtId="0" fontId="1" fillId="0" borderId="19" xfId="0" applyFont="1" applyFill="1" applyBorder="1" applyAlignment="1">
      <alignment horizontal="center" vertical="center" wrapText="1"/>
    </xf>
    <xf numFmtId="181" fontId="1" fillId="0" borderId="19" xfId="0" applyNumberFormat="1" applyFont="1" applyBorder="1" applyAlignment="1">
      <alignment horizontal="center" vertical="center" wrapText="1"/>
    </xf>
    <xf numFmtId="4" fontId="1" fillId="0" borderId="19" xfId="145" applyNumberFormat="1" applyFont="1" applyFill="1" applyBorder="1" applyAlignment="1">
      <alignment horizontal="center" vertical="center" wrapText="1"/>
      <protection/>
    </xf>
    <xf numFmtId="57" fontId="1" fillId="0" borderId="19" xfId="145" applyNumberFormat="1" applyFont="1" applyFill="1" applyBorder="1" applyAlignment="1">
      <alignment horizontal="center" vertical="center" wrapText="1"/>
      <protection/>
    </xf>
    <xf numFmtId="10" fontId="1" fillId="0" borderId="19" xfId="90" applyNumberFormat="1" applyFont="1" applyBorder="1" applyAlignment="1">
      <alignment vertical="center"/>
    </xf>
    <xf numFmtId="0" fontId="1" fillId="0" borderId="19" xfId="0" applyFont="1" applyBorder="1" applyAlignment="1">
      <alignment horizontal="center" vertical="center" wrapText="1"/>
    </xf>
    <xf numFmtId="43" fontId="1" fillId="0" borderId="19" xfId="145" applyNumberFormat="1" applyFont="1" applyFill="1" applyBorder="1" applyAlignment="1">
      <alignment horizontal="center" vertical="center" wrapText="1"/>
      <protection/>
    </xf>
    <xf numFmtId="43" fontId="1" fillId="0" borderId="19" xfId="0" applyNumberFormat="1" applyFont="1" applyFill="1" applyBorder="1" applyAlignment="1">
      <alignment vertical="center"/>
    </xf>
    <xf numFmtId="10" fontId="1" fillId="0" borderId="19" xfId="0" applyNumberFormat="1" applyFont="1" applyFill="1" applyBorder="1" applyAlignment="1">
      <alignment vertical="center"/>
    </xf>
    <xf numFmtId="0" fontId="1" fillId="0" borderId="19" xfId="0" applyFont="1" applyFill="1" applyBorder="1" applyAlignment="1">
      <alignment horizontal="center" vertical="center"/>
    </xf>
    <xf numFmtId="43" fontId="1" fillId="0" borderId="19" xfId="0" applyNumberFormat="1" applyFont="1" applyBorder="1" applyAlignment="1">
      <alignment vertical="center"/>
    </xf>
    <xf numFmtId="0" fontId="76" fillId="0" borderId="23" xfId="0" applyFont="1" applyFill="1" applyBorder="1" applyAlignment="1">
      <alignment horizontal="center" vertical="center" wrapText="1"/>
    </xf>
    <xf numFmtId="43" fontId="1" fillId="0" borderId="24" xfId="0" applyNumberFormat="1" applyFont="1" applyFill="1" applyBorder="1" applyAlignment="1">
      <alignment vertical="center"/>
    </xf>
    <xf numFmtId="43" fontId="1" fillId="0" borderId="25" xfId="0" applyNumberFormat="1" applyFont="1" applyBorder="1" applyAlignment="1">
      <alignment vertical="center"/>
    </xf>
    <xf numFmtId="0" fontId="77" fillId="0" borderId="0" xfId="0" applyFont="1" applyFill="1" applyBorder="1" applyAlignment="1">
      <alignment vertical="center"/>
    </xf>
    <xf numFmtId="0" fontId="2" fillId="0" borderId="0" xfId="0" applyFont="1" applyBorder="1" applyAlignment="1">
      <alignment horizontal="center" vertical="center" wrapText="1"/>
    </xf>
    <xf numFmtId="179" fontId="78" fillId="0" borderId="0" xfId="90" applyNumberFormat="1" applyFont="1" applyFill="1" applyBorder="1" applyAlignment="1" applyProtection="1">
      <alignment vertical="center"/>
      <protection/>
    </xf>
    <xf numFmtId="0" fontId="16" fillId="0" borderId="0" xfId="0" applyFont="1" applyBorder="1" applyAlignment="1">
      <alignment vertical="center" wrapText="1"/>
    </xf>
    <xf numFmtId="0" fontId="3" fillId="0" borderId="0" xfId="0" applyFont="1" applyAlignment="1">
      <alignment horizontal="right" vertical="center"/>
    </xf>
    <xf numFmtId="0" fontId="79" fillId="0" borderId="0" xfId="0" applyFont="1" applyFill="1" applyBorder="1" applyAlignment="1">
      <alignment vertical="center"/>
    </xf>
    <xf numFmtId="0" fontId="17" fillId="0" borderId="19" xfId="0" applyFont="1" applyBorder="1" applyAlignment="1">
      <alignment horizontal="center" vertical="center" wrapText="1"/>
    </xf>
    <xf numFmtId="0" fontId="18" fillId="0" borderId="19" xfId="145" applyFont="1" applyBorder="1" applyAlignment="1">
      <alignment horizontal="center" vertical="center" wrapText="1"/>
      <protection/>
    </xf>
    <xf numFmtId="4" fontId="18" fillId="0" borderId="19" xfId="145" applyNumberFormat="1" applyFont="1" applyBorder="1" applyAlignment="1">
      <alignment horizontal="center" vertical="center" wrapText="1"/>
      <protection/>
    </xf>
    <xf numFmtId="182" fontId="18" fillId="0" borderId="19" xfId="145" applyNumberFormat="1" applyFont="1" applyBorder="1" applyAlignment="1">
      <alignment horizontal="center" vertical="center" wrapText="1"/>
      <protection/>
    </xf>
    <xf numFmtId="0" fontId="18" fillId="0" borderId="0" xfId="145" applyFont="1" applyBorder="1" applyAlignment="1">
      <alignment horizontal="left" vertical="center" wrapText="1"/>
      <protection/>
    </xf>
    <xf numFmtId="4" fontId="18" fillId="0" borderId="0" xfId="145" applyNumberFormat="1" applyFont="1" applyBorder="1" applyAlignment="1">
      <alignment horizontal="right" vertical="center" wrapText="1"/>
      <protection/>
    </xf>
    <xf numFmtId="0" fontId="80" fillId="0" borderId="0" xfId="33" applyFont="1" applyFill="1" applyBorder="1" applyAlignment="1">
      <alignment vertical="center"/>
      <protection/>
    </xf>
    <xf numFmtId="0" fontId="1" fillId="0" borderId="0" xfId="0" applyFont="1" applyAlignme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176" fontId="6" fillId="0" borderId="19" xfId="0" applyNumberFormat="1" applyFont="1" applyBorder="1" applyAlignment="1">
      <alignment horizontal="center" vertical="center"/>
    </xf>
    <xf numFmtId="183" fontId="6" fillId="56" borderId="19" xfId="145" applyNumberFormat="1" applyFont="1" applyFill="1" applyBorder="1" applyAlignment="1">
      <alignment horizontal="center" vertical="center"/>
      <protection/>
    </xf>
    <xf numFmtId="0" fontId="1" fillId="0" borderId="19" xfId="0" applyFont="1" applyBorder="1" applyAlignment="1">
      <alignment horizontal="center" vertical="center"/>
    </xf>
    <xf numFmtId="0" fontId="6" fillId="0" borderId="19" xfId="0" applyFont="1" applyBorder="1" applyAlignment="1">
      <alignment horizontal="center" vertical="center"/>
    </xf>
    <xf numFmtId="0" fontId="2" fillId="0" borderId="0" xfId="158" applyFont="1" applyFill="1" applyAlignment="1">
      <alignment vertical="center"/>
      <protection/>
    </xf>
    <xf numFmtId="0" fontId="0" fillId="0" borderId="0" xfId="158" applyFont="1" applyFill="1" applyAlignment="1">
      <alignment vertical="center"/>
      <protection/>
    </xf>
    <xf numFmtId="0" fontId="3" fillId="0" borderId="0" xfId="158" applyFont="1" applyFill="1" applyAlignment="1">
      <alignment vertical="center"/>
      <protection/>
    </xf>
    <xf numFmtId="0" fontId="20" fillId="0" borderId="0" xfId="158" applyFont="1" applyFill="1" applyAlignment="1">
      <alignment vertical="center"/>
      <protection/>
    </xf>
    <xf numFmtId="0" fontId="2" fillId="0" borderId="0" xfId="158" applyFont="1" applyFill="1" applyAlignment="1">
      <alignment horizontal="center" vertical="center"/>
      <protection/>
    </xf>
    <xf numFmtId="0" fontId="21" fillId="0" borderId="0" xfId="158" applyFont="1" applyFill="1" applyBorder="1" applyAlignment="1">
      <alignment horizontal="center" vertical="center"/>
      <protection/>
    </xf>
    <xf numFmtId="0" fontId="3" fillId="0" borderId="0" xfId="158" applyFont="1" applyFill="1" applyBorder="1" applyAlignment="1">
      <alignment horizontal="center" vertical="center"/>
      <protection/>
    </xf>
    <xf numFmtId="1" fontId="1" fillId="0" borderId="19" xfId="130" applyNumberFormat="1" applyFont="1" applyFill="1" applyBorder="1" applyAlignment="1">
      <alignment horizontal="center" vertical="center" wrapText="1"/>
      <protection/>
    </xf>
    <xf numFmtId="0" fontId="6" fillId="0" borderId="25" xfId="130" applyFont="1" applyFill="1" applyBorder="1" applyAlignment="1">
      <alignment horizontal="center" vertical="center" wrapText="1"/>
      <protection/>
    </xf>
    <xf numFmtId="176" fontId="6" fillId="0" borderId="19" xfId="0" applyNumberFormat="1" applyFont="1" applyFill="1" applyBorder="1" applyAlignment="1">
      <alignment horizontal="center" vertical="center" wrapText="1"/>
    </xf>
    <xf numFmtId="0" fontId="6" fillId="0" borderId="19" xfId="130" applyFont="1" applyFill="1" applyBorder="1" applyAlignment="1">
      <alignment horizontal="center" vertical="center" wrapText="1"/>
      <protection/>
    </xf>
    <xf numFmtId="0" fontId="6" fillId="0" borderId="19" xfId="158" applyNumberFormat="1" applyFont="1" applyFill="1" applyBorder="1" applyAlignment="1" applyProtection="1">
      <alignment horizontal="left" vertical="center" wrapText="1"/>
      <protection/>
    </xf>
    <xf numFmtId="177" fontId="1" fillId="0" borderId="19" xfId="88" applyNumberFormat="1" applyFont="1" applyFill="1" applyBorder="1" applyAlignment="1" applyProtection="1">
      <alignment horizontal="left" vertical="center" wrapText="1"/>
      <protection/>
    </xf>
    <xf numFmtId="0" fontId="1" fillId="0" borderId="19" xfId="158" applyNumberFormat="1" applyFont="1" applyFill="1" applyBorder="1" applyAlignment="1" applyProtection="1">
      <alignment horizontal="left" vertical="center" wrapText="1"/>
      <protection/>
    </xf>
    <xf numFmtId="177" fontId="1" fillId="0" borderId="19" xfId="88" applyNumberFormat="1" applyFont="1" applyFill="1" applyBorder="1" applyAlignment="1" applyProtection="1">
      <alignment vertical="center" wrapText="1"/>
      <protection/>
    </xf>
    <xf numFmtId="1" fontId="1" fillId="0" borderId="19" xfId="29" applyNumberFormat="1" applyFont="1" applyFill="1" applyBorder="1" applyAlignment="1" applyProtection="1">
      <alignment vertical="center" wrapText="1"/>
      <protection locked="0"/>
    </xf>
    <xf numFmtId="177" fontId="1" fillId="0" borderId="19" xfId="88" applyNumberFormat="1" applyFont="1" applyFill="1" applyBorder="1" applyAlignment="1" applyProtection="1">
      <alignment vertical="center" wrapText="1"/>
      <protection locked="0"/>
    </xf>
    <xf numFmtId="0" fontId="1" fillId="0" borderId="19" xfId="158" applyFont="1" applyFill="1" applyBorder="1" applyAlignment="1">
      <alignment vertical="center" wrapText="1"/>
      <protection/>
    </xf>
    <xf numFmtId="177" fontId="1" fillId="0" borderId="19" xfId="88" applyNumberFormat="1" applyFont="1" applyFill="1" applyBorder="1" applyAlignment="1" applyProtection="1">
      <alignment horizontal="center" vertical="center" wrapText="1"/>
      <protection locked="0"/>
    </xf>
    <xf numFmtId="0" fontId="0" fillId="0" borderId="19" xfId="0" applyFont="1" applyFill="1" applyBorder="1" applyAlignment="1">
      <alignment horizontal="left" vertical="center"/>
    </xf>
    <xf numFmtId="0" fontId="6" fillId="0" borderId="19" xfId="33" applyFont="1" applyFill="1" applyBorder="1" applyAlignment="1">
      <alignment vertical="center"/>
      <protection/>
    </xf>
    <xf numFmtId="0" fontId="1" fillId="0" borderId="19" xfId="33" applyFont="1" applyFill="1" applyBorder="1" applyAlignment="1">
      <alignment vertical="center"/>
      <protection/>
    </xf>
    <xf numFmtId="3" fontId="0" fillId="0" borderId="19" xfId="0" applyNumberFormat="1" applyFont="1" applyFill="1" applyBorder="1" applyAlignment="1" applyProtection="1">
      <alignment horizontal="left" vertical="center"/>
      <protection/>
    </xf>
    <xf numFmtId="176" fontId="1" fillId="0" borderId="19" xfId="88" applyNumberFormat="1" applyFont="1" applyFill="1" applyBorder="1" applyAlignment="1" applyProtection="1">
      <alignment vertical="center" wrapText="1"/>
      <protection/>
    </xf>
    <xf numFmtId="176" fontId="1" fillId="0" borderId="19" xfId="88" applyNumberFormat="1" applyFont="1" applyFill="1" applyBorder="1" applyAlignment="1" applyProtection="1">
      <alignment vertical="center" wrapText="1"/>
      <protection locked="0"/>
    </xf>
    <xf numFmtId="1" fontId="6" fillId="0" borderId="19" xfId="29" applyNumberFormat="1" applyFont="1" applyFill="1" applyBorder="1" applyAlignment="1" applyProtection="1">
      <alignment horizontal="center" vertical="center"/>
      <protection locked="0"/>
    </xf>
    <xf numFmtId="177" fontId="6" fillId="0" borderId="19" xfId="88" applyNumberFormat="1" applyFont="1" applyFill="1" applyBorder="1" applyAlignment="1" applyProtection="1">
      <alignment vertical="center" wrapText="1"/>
      <protection/>
    </xf>
    <xf numFmtId="179" fontId="3" fillId="0" borderId="26" xfId="158" applyNumberFormat="1" applyFont="1" applyFill="1" applyBorder="1" applyAlignment="1">
      <alignment horizontal="right" vertical="center"/>
      <protection/>
    </xf>
    <xf numFmtId="179" fontId="1" fillId="0" borderId="19" xfId="90" applyNumberFormat="1" applyFont="1" applyFill="1" applyBorder="1" applyAlignment="1" applyProtection="1">
      <alignment horizontal="right" vertical="center"/>
      <protection/>
    </xf>
    <xf numFmtId="0" fontId="0" fillId="0" borderId="0" xfId="0" applyFont="1" applyFill="1" applyAlignment="1">
      <alignment/>
    </xf>
    <xf numFmtId="179" fontId="6" fillId="0" borderId="19" xfId="90" applyNumberFormat="1" applyFont="1" applyFill="1" applyBorder="1" applyAlignment="1" applyProtection="1">
      <alignment horizontal="right" vertical="center"/>
      <protection/>
    </xf>
    <xf numFmtId="0" fontId="1" fillId="0" borderId="0" xfId="158" applyFont="1" applyFill="1" applyAlignment="1">
      <alignment vertical="center"/>
      <protection/>
    </xf>
    <xf numFmtId="0" fontId="2" fillId="0" borderId="0" xfId="158" applyFont="1" applyFill="1" applyBorder="1" applyAlignment="1">
      <alignment horizontal="center" vertical="center"/>
      <protection/>
    </xf>
    <xf numFmtId="0" fontId="21" fillId="0" borderId="26" xfId="158" applyFont="1" applyFill="1" applyBorder="1" applyAlignment="1">
      <alignment horizontal="center" vertical="center"/>
      <protection/>
    </xf>
    <xf numFmtId="1" fontId="6" fillId="0" borderId="19" xfId="130" applyNumberFormat="1" applyFont="1" applyFill="1" applyBorder="1" applyAlignment="1">
      <alignment horizontal="center" vertical="center" wrapText="1"/>
      <protection/>
    </xf>
    <xf numFmtId="0" fontId="6" fillId="0" borderId="19" xfId="85" applyNumberFormat="1" applyFont="1" applyFill="1" applyBorder="1" applyAlignment="1" applyProtection="1">
      <alignment vertical="center"/>
      <protection/>
    </xf>
    <xf numFmtId="177" fontId="1" fillId="0" borderId="19" xfId="88" applyNumberFormat="1" applyFont="1" applyFill="1" applyBorder="1" applyAlignment="1" applyProtection="1">
      <alignment horizontal="right" vertical="center" wrapText="1"/>
      <protection/>
    </xf>
    <xf numFmtId="177" fontId="1" fillId="0" borderId="19" xfId="88" applyNumberFormat="1" applyFont="1" applyFill="1" applyBorder="1" applyAlignment="1" applyProtection="1">
      <alignment horizontal="right" vertical="center"/>
      <protection/>
    </xf>
    <xf numFmtId="0" fontId="6" fillId="0" borderId="19" xfId="85" applyNumberFormat="1" applyFont="1" applyFill="1" applyBorder="1" applyAlignment="1" applyProtection="1">
      <alignment vertical="center" wrapText="1"/>
      <protection/>
    </xf>
    <xf numFmtId="0" fontId="1" fillId="0" borderId="19" xfId="85" applyNumberFormat="1" applyFont="1" applyFill="1" applyBorder="1" applyAlignment="1" applyProtection="1">
      <alignment vertical="center"/>
      <protection/>
    </xf>
    <xf numFmtId="0" fontId="6" fillId="0" borderId="19" xfId="158" applyFont="1" applyFill="1" applyBorder="1" applyAlignment="1">
      <alignment vertical="center"/>
      <protection/>
    </xf>
    <xf numFmtId="0" fontId="6" fillId="0" borderId="19" xfId="85" applyFont="1" applyFill="1" applyBorder="1" applyAlignment="1" applyProtection="1">
      <alignment vertical="center" wrapText="1"/>
      <protection/>
    </xf>
    <xf numFmtId="0" fontId="1" fillId="0" borderId="19" xfId="85" applyFont="1" applyFill="1" applyBorder="1" applyAlignment="1" applyProtection="1">
      <alignment vertical="center" wrapText="1"/>
      <protection/>
    </xf>
    <xf numFmtId="0" fontId="6" fillId="0" borderId="19" xfId="85" applyFont="1" applyFill="1" applyBorder="1" applyAlignment="1" applyProtection="1">
      <alignment vertical="center"/>
      <protection/>
    </xf>
    <xf numFmtId="177" fontId="6" fillId="0" borderId="19" xfId="88" applyNumberFormat="1" applyFont="1" applyFill="1" applyBorder="1" applyAlignment="1" applyProtection="1">
      <alignment horizontal="right" vertical="center"/>
      <protection locked="0"/>
    </xf>
    <xf numFmtId="0" fontId="1" fillId="0" borderId="19" xfId="99" applyFont="1" applyFill="1" applyBorder="1" applyAlignment="1">
      <alignment vertical="center"/>
      <protection/>
    </xf>
    <xf numFmtId="179" fontId="1" fillId="0" borderId="19" xfId="90" applyNumberFormat="1" applyFont="1" applyFill="1" applyBorder="1" applyAlignment="1" applyProtection="1">
      <alignment horizontal="right" vertical="center" wrapText="1"/>
      <protection/>
    </xf>
    <xf numFmtId="179" fontId="6" fillId="0" borderId="19" xfId="90" applyNumberFormat="1" applyFont="1" applyFill="1" applyBorder="1" applyAlignment="1" applyProtection="1">
      <alignment horizontal="right" vertical="center" wrapText="1"/>
      <protection/>
    </xf>
    <xf numFmtId="0" fontId="2" fillId="0" borderId="0" xfId="0" applyFont="1" applyFill="1" applyAlignment="1">
      <alignment vertical="center"/>
    </xf>
    <xf numFmtId="0" fontId="0" fillId="0" borderId="0" xfId="0" applyAlignment="1">
      <alignment horizontal="center" vertical="center"/>
    </xf>
    <xf numFmtId="0" fontId="6" fillId="0" borderId="19" xfId="145" applyFont="1" applyFill="1" applyBorder="1" applyAlignment="1">
      <alignment horizontal="center" vertical="center" wrapText="1"/>
      <protection/>
    </xf>
    <xf numFmtId="43" fontId="6" fillId="0" borderId="19" xfId="88" applyNumberFormat="1" applyFont="1" applyFill="1" applyBorder="1" applyAlignment="1">
      <alignment horizontal="center" vertical="center" wrapText="1"/>
    </xf>
    <xf numFmtId="0" fontId="0" fillId="0" borderId="19" xfId="0" applyBorder="1" applyAlignment="1">
      <alignment horizontal="center" vertical="center"/>
    </xf>
    <xf numFmtId="179" fontId="0" fillId="0" borderId="19" xfId="0" applyNumberFormat="1" applyBorder="1" applyAlignment="1">
      <alignment horizontal="center" vertical="center"/>
    </xf>
    <xf numFmtId="0" fontId="0" fillId="0" borderId="0" xfId="0" applyAlignment="1">
      <alignment horizontal="left" vertical="center"/>
    </xf>
    <xf numFmtId="0" fontId="0" fillId="0" borderId="0" xfId="0" applyAlignment="1">
      <alignment vertical="center" wrapText="1"/>
    </xf>
    <xf numFmtId="43" fontId="0" fillId="0" borderId="0" xfId="88" applyNumberFormat="1" applyFont="1" applyFill="1" applyAlignment="1">
      <alignment vertical="center"/>
    </xf>
    <xf numFmtId="0" fontId="0" fillId="0" borderId="0" xfId="145" applyFont="1" applyFill="1">
      <alignment vertical="center"/>
      <protection/>
    </xf>
    <xf numFmtId="43" fontId="0" fillId="0" borderId="0" xfId="88" applyNumberFormat="1" applyFont="1" applyFill="1" applyAlignment="1">
      <alignment vertical="center"/>
    </xf>
    <xf numFmtId="43" fontId="3" fillId="0" borderId="0" xfId="88" applyNumberFormat="1" applyFont="1" applyFill="1" applyBorder="1" applyAlignment="1">
      <alignment horizontal="right" vertical="center" wrapText="1"/>
    </xf>
    <xf numFmtId="0" fontId="1" fillId="0" borderId="19" xfId="145" applyFont="1" applyFill="1" applyBorder="1" applyAlignment="1">
      <alignment horizontal="left" vertical="center" wrapText="1"/>
      <protection/>
    </xf>
    <xf numFmtId="43" fontId="1" fillId="0" borderId="19" xfId="88" applyNumberFormat="1" applyFont="1" applyFill="1" applyBorder="1" applyAlignment="1">
      <alignment horizontal="right" vertical="center" wrapText="1"/>
    </xf>
    <xf numFmtId="0" fontId="77" fillId="0" borderId="0" xfId="0" applyFont="1" applyFill="1" applyAlignment="1">
      <alignment vertical="center"/>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180" fontId="18" fillId="0" borderId="19" xfId="0" applyNumberFormat="1" applyFont="1" applyFill="1" applyBorder="1" applyAlignment="1">
      <alignment horizontal="center" vertical="center" wrapText="1"/>
    </xf>
    <xf numFmtId="57" fontId="18" fillId="0" borderId="19" xfId="145" applyNumberFormat="1" applyFont="1" applyBorder="1" applyAlignment="1">
      <alignment horizontal="center" vertical="center" wrapText="1"/>
      <protection/>
    </xf>
    <xf numFmtId="0" fontId="0" fillId="0" borderId="19" xfId="0" applyFont="1" applyBorder="1" applyAlignment="1">
      <alignment vertical="center"/>
    </xf>
    <xf numFmtId="0" fontId="13" fillId="0" borderId="0" xfId="0" applyFont="1" applyAlignment="1">
      <alignment horizontal="center" vertical="center"/>
    </xf>
    <xf numFmtId="0" fontId="2" fillId="0" borderId="0" xfId="145" applyFont="1" applyFill="1" applyAlignment="1">
      <alignment/>
      <protection/>
    </xf>
    <xf numFmtId="0" fontId="0" fillId="0" borderId="0" xfId="145" applyFont="1" applyFill="1" applyAlignment="1">
      <alignment wrapText="1"/>
      <protection/>
    </xf>
    <xf numFmtId="0" fontId="1" fillId="0" borderId="0" xfId="145" applyFont="1" applyFill="1" applyAlignment="1">
      <alignment/>
      <protection/>
    </xf>
    <xf numFmtId="0" fontId="0" fillId="0" borderId="0" xfId="145" applyFill="1" applyAlignment="1">
      <alignment/>
      <protection/>
    </xf>
    <xf numFmtId="41" fontId="0" fillId="0" borderId="0" xfId="145" applyNumberFormat="1" applyFill="1" applyAlignment="1">
      <alignment horizontal="center"/>
      <protection/>
    </xf>
    <xf numFmtId="0" fontId="0" fillId="0" borderId="0" xfId="145" applyFill="1" applyAlignment="1">
      <alignment horizontal="center"/>
      <protection/>
    </xf>
    <xf numFmtId="0" fontId="2" fillId="0" borderId="0" xfId="145" applyNumberFormat="1" applyFont="1" applyFill="1" applyAlignment="1" applyProtection="1">
      <alignment horizontal="center" vertical="center"/>
      <protection/>
    </xf>
    <xf numFmtId="41" fontId="2" fillId="0" borderId="0" xfId="145" applyNumberFormat="1" applyFont="1" applyFill="1" applyAlignment="1" applyProtection="1">
      <alignment horizontal="center" vertical="center"/>
      <protection/>
    </xf>
    <xf numFmtId="0" fontId="3" fillId="0" borderId="0" xfId="145" applyFont="1" applyFill="1" applyAlignment="1">
      <alignment vertical="center"/>
      <protection/>
    </xf>
    <xf numFmtId="41" fontId="3" fillId="0" borderId="0" xfId="145" applyNumberFormat="1" applyFont="1" applyFill="1" applyAlignment="1">
      <alignment horizontal="center" vertical="center"/>
      <protection/>
    </xf>
    <xf numFmtId="0" fontId="3" fillId="0" borderId="0" xfId="145" applyFont="1" applyFill="1" applyAlignment="1">
      <alignment horizontal="right" vertical="center"/>
      <protection/>
    </xf>
    <xf numFmtId="0" fontId="13" fillId="0" borderId="23" xfId="145" applyNumberFormat="1" applyFont="1" applyFill="1" applyBorder="1" applyAlignment="1" applyProtection="1">
      <alignment horizontal="center" vertical="center" wrapText="1"/>
      <protection/>
    </xf>
    <xf numFmtId="41" fontId="13" fillId="0" borderId="23" xfId="145" applyNumberFormat="1" applyFont="1" applyFill="1" applyBorder="1" applyAlignment="1" applyProtection="1">
      <alignment horizontal="center" vertical="center" wrapText="1"/>
      <protection/>
    </xf>
    <xf numFmtId="0" fontId="1" fillId="0" borderId="19" xfId="145" applyNumberFormat="1" applyFont="1" applyFill="1" applyBorder="1" applyAlignment="1" applyProtection="1">
      <alignment horizontal="left" vertical="center"/>
      <protection/>
    </xf>
    <xf numFmtId="0" fontId="6" fillId="0" borderId="19" xfId="145" applyNumberFormat="1" applyFont="1" applyFill="1" applyBorder="1" applyAlignment="1" applyProtection="1">
      <alignment horizontal="center" vertical="center"/>
      <protection/>
    </xf>
    <xf numFmtId="41" fontId="6" fillId="0" borderId="19" xfId="145" applyNumberFormat="1" applyFont="1" applyFill="1" applyBorder="1" applyAlignment="1" applyProtection="1">
      <alignment horizontal="center" vertical="center"/>
      <protection/>
    </xf>
    <xf numFmtId="0" fontId="6" fillId="0" borderId="19" xfId="145" applyNumberFormat="1" applyFont="1" applyFill="1" applyBorder="1" applyAlignment="1" applyProtection="1">
      <alignment horizontal="left" vertical="center"/>
      <protection/>
    </xf>
    <xf numFmtId="41" fontId="1" fillId="0" borderId="19" xfId="145" applyNumberFormat="1" applyFont="1" applyFill="1" applyBorder="1" applyAlignment="1" applyProtection="1">
      <alignment horizontal="center" vertical="center"/>
      <protection/>
    </xf>
    <xf numFmtId="41" fontId="8" fillId="0" borderId="19" xfId="0" applyNumberFormat="1" applyFont="1" applyFill="1" applyBorder="1" applyAlignment="1">
      <alignment horizontal="center" vertical="center"/>
    </xf>
    <xf numFmtId="41"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2" fillId="0" borderId="0" xfId="133" applyFont="1" applyFill="1" applyAlignment="1">
      <alignment/>
      <protection/>
    </xf>
    <xf numFmtId="0" fontId="0" fillId="0" borderId="0" xfId="133" applyFont="1" applyFill="1" applyAlignment="1">
      <alignment/>
      <protection/>
    </xf>
    <xf numFmtId="0" fontId="13" fillId="0" borderId="0" xfId="133" applyFont="1" applyFill="1" applyAlignment="1">
      <alignment/>
      <protection/>
    </xf>
    <xf numFmtId="0" fontId="6" fillId="0" borderId="0" xfId="133" applyFont="1" applyFill="1" applyAlignment="1">
      <alignment/>
      <protection/>
    </xf>
    <xf numFmtId="0" fontId="1" fillId="0" borderId="0" xfId="133" applyFont="1" applyFill="1" applyAlignment="1">
      <alignment/>
      <protection/>
    </xf>
    <xf numFmtId="0" fontId="0" fillId="0" borderId="0" xfId="133" applyFill="1" applyAlignment="1">
      <alignment/>
      <protection/>
    </xf>
    <xf numFmtId="0" fontId="2" fillId="0" borderId="0" xfId="133" applyNumberFormat="1" applyFont="1" applyFill="1" applyAlignment="1" applyProtection="1">
      <alignment horizontal="center" vertical="center"/>
      <protection/>
    </xf>
    <xf numFmtId="0" fontId="3" fillId="0" borderId="26" xfId="133" applyNumberFormat="1" applyFont="1" applyFill="1" applyBorder="1" applyAlignment="1" applyProtection="1">
      <alignment horizontal="right" vertical="center"/>
      <protection/>
    </xf>
    <xf numFmtId="0" fontId="13" fillId="0" borderId="19" xfId="133" applyNumberFormat="1" applyFont="1" applyFill="1" applyBorder="1" applyAlignment="1" applyProtection="1">
      <alignment horizontal="center" vertical="center"/>
      <protection/>
    </xf>
    <xf numFmtId="0" fontId="13" fillId="0" borderId="23" xfId="133"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protection/>
    </xf>
    <xf numFmtId="177" fontId="6" fillId="0" borderId="19" xfId="88" applyNumberFormat="1" applyFont="1" applyFill="1" applyBorder="1" applyAlignment="1" applyProtection="1">
      <alignment horizontal="left" vertical="center"/>
      <protection/>
    </xf>
    <xf numFmtId="0" fontId="1" fillId="0" borderId="19" xfId="0" applyNumberFormat="1" applyFont="1" applyFill="1" applyBorder="1" applyAlignment="1" applyProtection="1">
      <alignment horizontal="left" vertical="center"/>
      <protection/>
    </xf>
    <xf numFmtId="3" fontId="8" fillId="0" borderId="19" xfId="0" applyNumberFormat="1" applyFont="1" applyFill="1" applyBorder="1" applyAlignment="1">
      <alignment vertical="center"/>
    </xf>
    <xf numFmtId="177" fontId="1" fillId="0" borderId="19" xfId="88" applyNumberFormat="1" applyFont="1" applyFill="1" applyBorder="1" applyAlignment="1" applyProtection="1">
      <alignment horizontal="left" vertical="center"/>
      <protection/>
    </xf>
    <xf numFmtId="177" fontId="1" fillId="0" borderId="23" xfId="88" applyNumberFormat="1" applyFont="1" applyFill="1" applyBorder="1" applyAlignment="1" applyProtection="1">
      <alignment horizontal="left" vertical="center"/>
      <protection/>
    </xf>
    <xf numFmtId="177" fontId="1" fillId="0" borderId="27" xfId="88"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left" vertical="center"/>
      <protection/>
    </xf>
    <xf numFmtId="0" fontId="6" fillId="0" borderId="25" xfId="0" applyNumberFormat="1" applyFont="1" applyFill="1" applyBorder="1" applyAlignment="1" applyProtection="1">
      <alignment vertical="center"/>
      <protection/>
    </xf>
    <xf numFmtId="0" fontId="22" fillId="0" borderId="0" xfId="0" applyFont="1" applyFill="1" applyAlignment="1">
      <alignment/>
    </xf>
    <xf numFmtId="0" fontId="6" fillId="0" borderId="0" xfId="0" applyFont="1" applyFill="1" applyAlignment="1">
      <alignment/>
    </xf>
    <xf numFmtId="0" fontId="1" fillId="0" borderId="0" xfId="0" applyFont="1" applyFill="1" applyAlignment="1">
      <alignment/>
    </xf>
    <xf numFmtId="41" fontId="0" fillId="0" borderId="0" xfId="0" applyNumberFormat="1" applyFont="1" applyFill="1" applyAlignment="1">
      <alignment horizontal="center"/>
    </xf>
    <xf numFmtId="0" fontId="0" fillId="0" borderId="0" xfId="0" applyFont="1" applyFill="1" applyAlignment="1">
      <alignment horizontal="right"/>
    </xf>
    <xf numFmtId="0" fontId="0" fillId="0" borderId="0" xfId="0" applyFont="1" applyFill="1" applyAlignment="1">
      <alignment horizontal="center"/>
    </xf>
    <xf numFmtId="0" fontId="0" fillId="0" borderId="0" xfId="0" applyFont="1" applyFill="1" applyAlignment="1">
      <alignment vertical="center"/>
    </xf>
    <xf numFmtId="41" fontId="2" fillId="0" borderId="0" xfId="0" applyNumberFormat="1" applyFont="1" applyFill="1" applyAlignment="1">
      <alignment horizontal="center" vertical="center"/>
    </xf>
    <xf numFmtId="0" fontId="2" fillId="0" borderId="0" xfId="0" applyFont="1" applyFill="1" applyAlignment="1">
      <alignment horizontal="right" vertical="center"/>
    </xf>
    <xf numFmtId="0" fontId="0" fillId="0" borderId="0" xfId="0" applyFont="1" applyFill="1" applyBorder="1" applyAlignment="1">
      <alignment horizontal="center" vertical="center"/>
    </xf>
    <xf numFmtId="41" fontId="0" fillId="0" borderId="0" xfId="0" applyNumberFormat="1" applyFont="1" applyFill="1" applyAlignment="1">
      <alignment horizontal="center" vertical="center"/>
    </xf>
    <xf numFmtId="0" fontId="0" fillId="0" borderId="0" xfId="0" applyFont="1" applyFill="1" applyAlignment="1">
      <alignment horizontal="right" vertical="center"/>
    </xf>
    <xf numFmtId="0" fontId="13" fillId="0" borderId="19" xfId="0" applyFont="1" applyFill="1" applyBorder="1" applyAlignment="1">
      <alignment horizontal="center" vertical="center"/>
    </xf>
    <xf numFmtId="41" fontId="13" fillId="0" borderId="19" xfId="130" applyNumberFormat="1" applyFont="1" applyFill="1" applyBorder="1" applyAlignment="1">
      <alignment horizontal="center" vertical="center" wrapText="1"/>
      <protection/>
    </xf>
    <xf numFmtId="0" fontId="13" fillId="0" borderId="19" xfId="130" applyFont="1" applyFill="1" applyBorder="1" applyAlignment="1">
      <alignment horizontal="center" vertical="center" wrapText="1"/>
      <protection/>
    </xf>
    <xf numFmtId="0" fontId="6" fillId="0" borderId="19" xfId="0" applyFont="1" applyFill="1" applyBorder="1" applyAlignment="1">
      <alignment vertical="center"/>
    </xf>
    <xf numFmtId="38" fontId="6" fillId="0" borderId="19" xfId="0" applyNumberFormat="1" applyFont="1" applyFill="1" applyBorder="1" applyAlignment="1">
      <alignment horizontal="right" vertical="center" wrapText="1"/>
    </xf>
    <xf numFmtId="184" fontId="6" fillId="0" borderId="19" xfId="0" applyNumberFormat="1" applyFont="1" applyFill="1" applyBorder="1" applyAlignment="1" applyProtection="1">
      <alignment horizontal="left" vertical="center"/>
      <protection locked="0"/>
    </xf>
    <xf numFmtId="184" fontId="1" fillId="0" borderId="19" xfId="0" applyNumberFormat="1" applyFont="1" applyFill="1" applyBorder="1" applyAlignment="1" applyProtection="1">
      <alignment horizontal="left" vertical="center"/>
      <protection locked="0"/>
    </xf>
    <xf numFmtId="41" fontId="1" fillId="0" borderId="19" xfId="0" applyNumberFormat="1" applyFont="1" applyFill="1" applyBorder="1" applyAlignment="1">
      <alignment horizontal="center" vertical="center" wrapText="1"/>
    </xf>
    <xf numFmtId="38" fontId="1" fillId="0" borderId="19" xfId="0" applyNumberFormat="1" applyFont="1" applyFill="1" applyBorder="1" applyAlignment="1">
      <alignment horizontal="right" vertical="center" wrapText="1"/>
    </xf>
    <xf numFmtId="185" fontId="1" fillId="0" borderId="19" xfId="0" applyNumberFormat="1" applyFont="1" applyFill="1" applyBorder="1" applyAlignment="1" applyProtection="1">
      <alignment horizontal="left" vertical="center"/>
      <protection locked="0"/>
    </xf>
    <xf numFmtId="0" fontId="1" fillId="0" borderId="19" xfId="0" applyFont="1" applyFill="1" applyBorder="1" applyAlignment="1">
      <alignment vertical="center"/>
    </xf>
    <xf numFmtId="41" fontId="6" fillId="0" borderId="19" xfId="0" applyNumberFormat="1" applyFont="1" applyFill="1" applyBorder="1" applyAlignment="1" applyProtection="1">
      <alignment horizontal="center" vertical="center"/>
      <protection/>
    </xf>
    <xf numFmtId="3" fontId="6" fillId="0" borderId="19" xfId="0" applyNumberFormat="1" applyFont="1" applyFill="1" applyBorder="1" applyAlignment="1" applyProtection="1">
      <alignment horizontal="right" vertical="center"/>
      <protection/>
    </xf>
    <xf numFmtId="41" fontId="1" fillId="0" borderId="19" xfId="0" applyNumberFormat="1" applyFont="1" applyFill="1" applyBorder="1" applyAlignment="1" applyProtection="1">
      <alignment horizontal="center" vertical="center"/>
      <protection/>
    </xf>
    <xf numFmtId="3" fontId="1" fillId="0" borderId="19" xfId="0" applyNumberFormat="1" applyFont="1" applyFill="1" applyBorder="1" applyAlignment="1" applyProtection="1">
      <alignment horizontal="right" vertical="center"/>
      <protection/>
    </xf>
    <xf numFmtId="185" fontId="6" fillId="0" borderId="19" xfId="0" applyNumberFormat="1" applyFont="1" applyFill="1" applyBorder="1" applyAlignment="1" applyProtection="1">
      <alignment horizontal="left" vertical="center"/>
      <protection locked="0"/>
    </xf>
    <xf numFmtId="0" fontId="2" fillId="0" borderId="0" xfId="0" applyFont="1" applyFill="1" applyAlignment="1">
      <alignment horizontal="left" vertical="center"/>
    </xf>
    <xf numFmtId="176" fontId="3" fillId="0" borderId="0" xfId="0" applyNumberFormat="1" applyFont="1" applyFill="1" applyBorder="1" applyAlignment="1">
      <alignment horizontal="right" vertical="center" wrapText="1"/>
    </xf>
    <xf numFmtId="179" fontId="6" fillId="0" borderId="19" xfId="90" applyNumberFormat="1" applyFont="1" applyFill="1" applyBorder="1" applyAlignment="1">
      <alignment horizontal="center" vertical="center"/>
    </xf>
    <xf numFmtId="0" fontId="6" fillId="0" borderId="19" xfId="0" applyFont="1" applyFill="1" applyBorder="1" applyAlignment="1">
      <alignment/>
    </xf>
    <xf numFmtId="0" fontId="13" fillId="0" borderId="0" xfId="0" applyFont="1" applyFill="1" applyAlignment="1">
      <alignment/>
    </xf>
    <xf numFmtId="0" fontId="1" fillId="0" borderId="19" xfId="0" applyFont="1" applyFill="1" applyBorder="1" applyAlignment="1">
      <alignment horizontal="left" vertical="center" wrapText="1"/>
    </xf>
    <xf numFmtId="179" fontId="1" fillId="0" borderId="19" xfId="90" applyNumberFormat="1" applyFont="1" applyFill="1" applyBorder="1" applyAlignment="1">
      <alignment horizontal="center" vertical="center"/>
    </xf>
    <xf numFmtId="0" fontId="1" fillId="0" borderId="19" xfId="0" applyFont="1" applyFill="1" applyBorder="1" applyAlignment="1">
      <alignment/>
    </xf>
    <xf numFmtId="0" fontId="1" fillId="0" borderId="19" xfId="0" applyFont="1" applyFill="1" applyBorder="1" applyAlignment="1">
      <alignment horizontal="left" vertical="center"/>
    </xf>
    <xf numFmtId="0" fontId="1" fillId="0" borderId="19" xfId="0" applyFont="1" applyFill="1" applyBorder="1" applyAlignment="1">
      <alignment horizontal="left" vertical="center" wrapText="1"/>
    </xf>
    <xf numFmtId="0" fontId="13" fillId="0" borderId="0" xfId="0" applyFont="1" applyFill="1" applyAlignment="1">
      <alignment vertical="center"/>
    </xf>
    <xf numFmtId="3" fontId="1" fillId="0" borderId="19" xfId="0" applyNumberFormat="1" applyFont="1" applyFill="1" applyBorder="1" applyAlignment="1" applyProtection="1">
      <alignment horizontal="right" vertical="center" wrapText="1"/>
      <protection/>
    </xf>
    <xf numFmtId="0" fontId="1" fillId="0" borderId="19" xfId="0" applyFont="1" applyFill="1" applyBorder="1" applyAlignment="1">
      <alignment horizontal="left" vertical="center" wrapText="1"/>
    </xf>
    <xf numFmtId="41" fontId="6" fillId="0" borderId="19" xfId="0" applyNumberFormat="1" applyFont="1" applyFill="1" applyBorder="1" applyAlignment="1" applyProtection="1">
      <alignment horizontal="right" vertical="center"/>
      <protection/>
    </xf>
    <xf numFmtId="0" fontId="6" fillId="0" borderId="19" xfId="0" applyFont="1" applyFill="1" applyBorder="1" applyAlignment="1">
      <alignment horizontal="left" vertical="center"/>
    </xf>
    <xf numFmtId="186" fontId="1" fillId="0" borderId="19" xfId="0" applyNumberFormat="1" applyFont="1" applyFill="1" applyBorder="1" applyAlignment="1">
      <alignment horizontal="right" vertical="center"/>
    </xf>
    <xf numFmtId="41" fontId="6" fillId="0" borderId="19" xfId="0" applyNumberFormat="1" applyFont="1" applyFill="1" applyBorder="1" applyAlignment="1">
      <alignment horizontal="center" vertical="center"/>
    </xf>
    <xf numFmtId="186" fontId="6" fillId="0" borderId="19" xfId="0" applyNumberFormat="1" applyFont="1" applyFill="1" applyBorder="1" applyAlignment="1">
      <alignment horizontal="right" vertical="center"/>
    </xf>
    <xf numFmtId="41" fontId="1" fillId="0" borderId="19" xfId="0" applyNumberFormat="1" applyFont="1" applyFill="1" applyBorder="1" applyAlignment="1">
      <alignment horizontal="center" vertical="center"/>
    </xf>
    <xf numFmtId="0" fontId="3" fillId="0" borderId="19" xfId="0" applyNumberFormat="1" applyFont="1" applyFill="1" applyBorder="1" applyAlignment="1" applyProtection="1">
      <alignment horizontal="left" vertical="center"/>
      <protection/>
    </xf>
    <xf numFmtId="0" fontId="6" fillId="0" borderId="19" xfId="85" applyNumberFormat="1" applyFont="1" applyFill="1" applyBorder="1" applyAlignment="1" applyProtection="1">
      <alignment horizontal="center" vertical="center"/>
      <protection/>
    </xf>
    <xf numFmtId="0" fontId="6" fillId="0" borderId="19" xfId="20" applyFont="1" applyFill="1" applyBorder="1">
      <alignment vertical="center"/>
      <protection/>
    </xf>
    <xf numFmtId="176" fontId="6" fillId="0" borderId="19" xfId="0" applyNumberFormat="1" applyFont="1" applyFill="1" applyBorder="1" applyAlignment="1">
      <alignment horizontal="right" vertical="center" wrapText="1"/>
    </xf>
    <xf numFmtId="0" fontId="1" fillId="0" borderId="19" xfId="20" applyFont="1" applyFill="1" applyBorder="1" applyAlignment="1">
      <alignment horizontal="left" vertical="center"/>
      <protection/>
    </xf>
    <xf numFmtId="41" fontId="1" fillId="0" borderId="19" xfId="125" applyNumberFormat="1" applyFont="1" applyFill="1" applyBorder="1" applyAlignment="1" applyProtection="1">
      <alignment horizontal="center" vertical="center"/>
      <protection/>
    </xf>
    <xf numFmtId="3" fontId="1" fillId="0" borderId="19" xfId="125" applyNumberFormat="1" applyFont="1" applyFill="1" applyBorder="1" applyAlignment="1" applyProtection="1">
      <alignment horizontal="right" vertical="center"/>
      <protection/>
    </xf>
    <xf numFmtId="0" fontId="1" fillId="0" borderId="19" xfId="20" applyFont="1" applyFill="1" applyBorder="1" applyAlignment="1">
      <alignment vertical="center"/>
      <protection/>
    </xf>
    <xf numFmtId="0" fontId="1" fillId="0" borderId="19" xfId="20" applyFont="1" applyFill="1" applyBorder="1" applyAlignment="1">
      <alignment horizontal="left" vertical="center" wrapText="1"/>
      <protection/>
    </xf>
    <xf numFmtId="3" fontId="1" fillId="0" borderId="19" xfId="0" applyNumberFormat="1" applyFont="1" applyFill="1" applyBorder="1" applyAlignment="1" applyProtection="1">
      <alignment horizontal="left" vertical="center"/>
      <protection/>
    </xf>
    <xf numFmtId="0" fontId="1" fillId="0" borderId="19" xfId="20" applyFont="1" applyFill="1" applyBorder="1">
      <alignment vertical="center"/>
      <protection/>
    </xf>
    <xf numFmtId="10" fontId="6" fillId="0" borderId="19" xfId="90" applyNumberFormat="1" applyFont="1" applyFill="1" applyBorder="1" applyAlignment="1">
      <alignment/>
    </xf>
    <xf numFmtId="0" fontId="6" fillId="0" borderId="19" xfId="20" applyFont="1" applyFill="1" applyBorder="1" applyAlignment="1">
      <alignment horizontal="center" vertical="center"/>
      <protection/>
    </xf>
    <xf numFmtId="41" fontId="1" fillId="0" borderId="19" xfId="90" applyNumberFormat="1" applyFont="1" applyFill="1" applyBorder="1" applyAlignment="1">
      <alignment horizontal="center" vertical="center"/>
    </xf>
    <xf numFmtId="0" fontId="0" fillId="0" borderId="0" xfId="0" applyFont="1" applyFill="1" applyAlignment="1">
      <alignment horizontal="right" vertical="center"/>
    </xf>
    <xf numFmtId="0" fontId="0" fillId="0" borderId="0" xfId="0" applyFill="1" applyAlignment="1">
      <alignment/>
    </xf>
    <xf numFmtId="179" fontId="3" fillId="0" borderId="0" xfId="0" applyNumberFormat="1" applyFont="1" applyFill="1" applyAlignment="1">
      <alignment/>
    </xf>
    <xf numFmtId="0" fontId="0" fillId="0" borderId="26" xfId="0" applyFont="1" applyFill="1" applyBorder="1" applyAlignment="1">
      <alignment horizontal="center" vertical="center"/>
    </xf>
    <xf numFmtId="1" fontId="13" fillId="0" borderId="19" xfId="130" applyNumberFormat="1" applyFont="1" applyFill="1" applyBorder="1" applyAlignment="1">
      <alignment horizontal="center" vertical="center" wrapText="1"/>
      <protection/>
    </xf>
    <xf numFmtId="0" fontId="20" fillId="0" borderId="19" xfId="85" applyNumberFormat="1" applyFont="1" applyFill="1" applyBorder="1" applyAlignment="1" applyProtection="1">
      <alignment vertical="center"/>
      <protection/>
    </xf>
    <xf numFmtId="177" fontId="20" fillId="0" borderId="19" xfId="88" applyNumberFormat="1" applyFont="1" applyFill="1" applyBorder="1" applyAlignment="1" applyProtection="1">
      <alignment horizontal="right" vertical="center"/>
      <protection/>
    </xf>
    <xf numFmtId="0" fontId="3" fillId="0" borderId="19" xfId="85" applyNumberFormat="1" applyFont="1" applyFill="1" applyBorder="1" applyAlignment="1" applyProtection="1">
      <alignment vertical="center"/>
      <protection/>
    </xf>
    <xf numFmtId="41" fontId="81" fillId="0" borderId="19" xfId="0" applyNumberFormat="1" applyFont="1" applyFill="1" applyBorder="1" applyAlignment="1">
      <alignment horizontal="right" vertical="center"/>
    </xf>
    <xf numFmtId="177" fontId="3" fillId="0" borderId="19" xfId="88" applyNumberFormat="1" applyFont="1" applyFill="1" applyBorder="1" applyAlignment="1" applyProtection="1">
      <alignment horizontal="right" vertical="center"/>
      <protection/>
    </xf>
    <xf numFmtId="0" fontId="3" fillId="0" borderId="19" xfId="85" applyNumberFormat="1" applyFont="1" applyFill="1" applyBorder="1" applyAlignment="1" applyProtection="1">
      <alignment vertical="center" wrapText="1"/>
      <protection/>
    </xf>
    <xf numFmtId="177" fontId="0" fillId="0" borderId="19" xfId="88" applyNumberFormat="1" applyFont="1" applyFill="1" applyBorder="1" applyAlignment="1">
      <alignment horizontal="right" vertical="center"/>
    </xf>
    <xf numFmtId="0" fontId="3" fillId="0" borderId="19" xfId="0" applyFont="1" applyFill="1" applyBorder="1" applyAlignment="1">
      <alignment/>
    </xf>
    <xf numFmtId="0" fontId="20" fillId="0" borderId="19" xfId="85" applyNumberFormat="1" applyFont="1" applyFill="1" applyBorder="1" applyAlignment="1" applyProtection="1">
      <alignment horizontal="center" vertical="center"/>
      <protection/>
    </xf>
    <xf numFmtId="177" fontId="20" fillId="0" borderId="19" xfId="88" applyNumberFormat="1" applyFont="1" applyFill="1" applyBorder="1" applyAlignment="1" applyProtection="1">
      <alignment horizontal="center" vertical="center"/>
      <protection/>
    </xf>
    <xf numFmtId="1" fontId="20" fillId="0" borderId="19" xfId="20" applyNumberFormat="1" applyFont="1" applyFill="1" applyBorder="1">
      <alignment vertical="center"/>
      <protection/>
    </xf>
    <xf numFmtId="1" fontId="3" fillId="0" borderId="19" xfId="20" applyNumberFormat="1" applyFont="1" applyFill="1" applyBorder="1">
      <alignment vertical="center"/>
      <protection/>
    </xf>
    <xf numFmtId="177" fontId="3" fillId="0" borderId="19" xfId="88" applyNumberFormat="1" applyFont="1" applyFill="1" applyBorder="1" applyAlignment="1" applyProtection="1">
      <alignment horizontal="center" vertical="center"/>
      <protection/>
    </xf>
    <xf numFmtId="177" fontId="3" fillId="0" borderId="19" xfId="88" applyNumberFormat="1" applyFont="1" applyFill="1" applyBorder="1" applyAlignment="1" applyProtection="1">
      <alignment horizontal="center" vertical="center" wrapText="1"/>
      <protection/>
    </xf>
    <xf numFmtId="0" fontId="20" fillId="0" borderId="19" xfId="20" applyFont="1" applyFill="1" applyBorder="1" applyAlignment="1">
      <alignment horizontal="center" vertical="center"/>
      <protection/>
    </xf>
    <xf numFmtId="176" fontId="0" fillId="0" borderId="0" xfId="0" applyNumberFormat="1" applyFont="1" applyFill="1" applyAlignment="1">
      <alignment/>
    </xf>
    <xf numFmtId="176" fontId="3" fillId="0" borderId="26" xfId="0" applyNumberFormat="1" applyFont="1" applyFill="1" applyBorder="1" applyAlignment="1">
      <alignment horizontal="right" vertical="center" wrapText="1"/>
    </xf>
    <xf numFmtId="179" fontId="20" fillId="0" borderId="19" xfId="90" applyNumberFormat="1" applyFont="1" applyFill="1" applyBorder="1" applyAlignment="1" applyProtection="1">
      <alignment horizontal="right" vertical="center"/>
      <protection/>
    </xf>
    <xf numFmtId="179" fontId="3" fillId="0" borderId="19" xfId="90" applyNumberFormat="1" applyFont="1" applyFill="1" applyBorder="1" applyAlignment="1" applyProtection="1">
      <alignment horizontal="right" vertical="center"/>
      <protection/>
    </xf>
    <xf numFmtId="10" fontId="0" fillId="0" borderId="0" xfId="90" applyNumberFormat="1" applyFont="1" applyFill="1" applyAlignment="1">
      <alignment/>
    </xf>
    <xf numFmtId="179" fontId="20" fillId="0" borderId="19" xfId="0" applyNumberFormat="1" applyFont="1" applyFill="1" applyBorder="1" applyAlignment="1">
      <alignment vertical="center" wrapText="1"/>
    </xf>
    <xf numFmtId="0" fontId="7" fillId="0" borderId="0" xfId="0" applyFont="1" applyFill="1" applyBorder="1" applyAlignment="1">
      <alignment/>
    </xf>
    <xf numFmtId="0" fontId="4" fillId="0" borderId="0" xfId="0" applyFont="1" applyFill="1" applyBorder="1" applyAlignment="1">
      <alignment/>
    </xf>
    <xf numFmtId="0" fontId="23" fillId="0" borderId="0" xfId="0" applyFont="1" applyFill="1" applyBorder="1" applyAlignment="1">
      <alignment/>
    </xf>
    <xf numFmtId="0" fontId="3" fillId="0" borderId="0" xfId="0" applyFont="1" applyFill="1" applyAlignment="1">
      <alignment/>
    </xf>
    <xf numFmtId="0" fontId="23" fillId="0" borderId="0" xfId="0" applyNumberFormat="1" applyFont="1" applyFill="1" applyBorder="1" applyAlignment="1">
      <alignment/>
    </xf>
    <xf numFmtId="0" fontId="24" fillId="0" borderId="0" xfId="0" applyFont="1" applyFill="1" applyAlignment="1">
      <alignment/>
    </xf>
    <xf numFmtId="0" fontId="7" fillId="0" borderId="0" xfId="0" applyFont="1" applyFill="1" applyAlignment="1">
      <alignment horizontal="center" vertical="center"/>
    </xf>
    <xf numFmtId="0" fontId="7" fillId="0" borderId="0" xfId="0" applyNumberFormat="1" applyFont="1" applyFill="1" applyBorder="1" applyAlignment="1">
      <alignment/>
    </xf>
    <xf numFmtId="0" fontId="25" fillId="0" borderId="0" xfId="0" applyFont="1" applyFill="1" applyAlignment="1">
      <alignment horizontal="left" vertical="center"/>
    </xf>
    <xf numFmtId="0" fontId="25" fillId="0" borderId="0" xfId="0" applyFont="1" applyFill="1" applyAlignment="1">
      <alignment horizontal="center" vertical="center"/>
    </xf>
    <xf numFmtId="0" fontId="23" fillId="0" borderId="0" xfId="0" applyNumberFormat="1" applyFont="1" applyFill="1" applyAlignment="1">
      <alignment horizontal="left" vertical="center"/>
    </xf>
    <xf numFmtId="0" fontId="26" fillId="0" borderId="0" xfId="0" applyFont="1" applyFill="1" applyAlignment="1">
      <alignment horizontal="left" vertical="center"/>
    </xf>
    <xf numFmtId="0" fontId="2" fillId="0" borderId="0" xfId="145" applyFont="1" applyFill="1" applyBorder="1" applyAlignment="1">
      <alignment vertical="center" wrapText="1"/>
      <protection/>
    </xf>
    <xf numFmtId="0" fontId="3" fillId="0" borderId="0" xfId="0" applyNumberFormat="1" applyFont="1" applyFill="1" applyAlignment="1">
      <alignment/>
    </xf>
    <xf numFmtId="0" fontId="23" fillId="0" borderId="0" xfId="0" applyFont="1" applyFill="1" applyAlignment="1">
      <alignment horizontal="left" vertical="center"/>
    </xf>
  </cellXfs>
  <cellStyles count="153">
    <cellStyle name="Normal" xfId="0"/>
    <cellStyle name="60% - 强调文字颜色 5 2" xfId="15"/>
    <cellStyle name="千位分隔 4" xfId="16"/>
    <cellStyle name="差_附件1：经济分类科目2_（大鹏新区）2014年收支决算（草案）" xfId="17"/>
    <cellStyle name="40% - 强调文字颜色 6 2" xfId="18"/>
    <cellStyle name="差_Sheet1_（龙华新区）2014年收支决算（草案）" xfId="19"/>
    <cellStyle name="常规_2010年财政一般预算收支预算（草案）20100315" xfId="20"/>
    <cellStyle name="常规 8" xfId="21"/>
    <cellStyle name="常规 13" xfId="22"/>
    <cellStyle name="常规 12" xfId="23"/>
    <cellStyle name="强调文字颜色 2 2" xfId="24"/>
    <cellStyle name="常规 7" xfId="25"/>
    <cellStyle name="差_附件1：经济分类科目2_（龙华新区）2014年收支决算（草案）" xfId="26"/>
    <cellStyle name="好_Sheet1_（大鹏新区）2014年收支决算（草案）" xfId="27"/>
    <cellStyle name="20% - 强调文字颜色 3 2" xfId="28"/>
    <cellStyle name="常规_附件：2011年本级财政预算（草案）" xfId="29"/>
    <cellStyle name="强调文字颜色 4 2" xfId="30"/>
    <cellStyle name="40% - 强调文字颜色 4 2" xfId="31"/>
    <cellStyle name="百分比 2 2" xfId="32"/>
    <cellStyle name="常规 2 2" xfId="33"/>
    <cellStyle name="好_Sheet1_国库：2014年新区收支决算（草案）-1" xfId="34"/>
    <cellStyle name="常规 30" xfId="35"/>
    <cellStyle name="_ET_STYLE_NoName_00_" xfId="36"/>
    <cellStyle name="好_StartUp" xfId="37"/>
    <cellStyle name="好" xfId="38"/>
    <cellStyle name="常规 9" xfId="39"/>
    <cellStyle name="强调文字颜色 6" xfId="40"/>
    <cellStyle name="20% - 强调文字颜色 2 2" xfId="41"/>
    <cellStyle name="20% - 强调文字颜色 5" xfId="42"/>
    <cellStyle name="20% - 强调文字颜色 4" xfId="43"/>
    <cellStyle name="解释性文本 2" xfId="44"/>
    <cellStyle name="强调文字颜色 4" xfId="45"/>
    <cellStyle name="千位分隔 2" xfId="46"/>
    <cellStyle name="常规 10 2" xfId="47"/>
    <cellStyle name="计算 2" xfId="48"/>
    <cellStyle name="60% - 强调文字颜色 6" xfId="49"/>
    <cellStyle name="40% - 强调文字颜色 3" xfId="50"/>
    <cellStyle name="60% - 强调文字颜色 1 2" xfId="51"/>
    <cellStyle name="强调文字颜色 3" xfId="52"/>
    <cellStyle name="60% - 强调文字颜色 2" xfId="53"/>
    <cellStyle name="好_Xl0000079" xfId="54"/>
    <cellStyle name="60% - 强调文字颜色 5" xfId="55"/>
    <cellStyle name="40% - 强调文字颜色 1 2" xfId="56"/>
    <cellStyle name="40% - 强调文字颜色 2" xfId="57"/>
    <cellStyle name="千位分隔 6" xfId="58"/>
    <cellStyle name="20% - 强调文字颜色 6 2" xfId="59"/>
    <cellStyle name="强调文字颜色 6 2" xfId="60"/>
    <cellStyle name="20% - 强调文字颜色 2" xfId="61"/>
    <cellStyle name="好_附件1：经济分类科目2_（大鹏新区）2014年收支决算（草案）" xfId="62"/>
    <cellStyle name="标题" xfId="63"/>
    <cellStyle name="标题 5" xfId="64"/>
    <cellStyle name="Followed Hyperlink" xfId="65"/>
    <cellStyle name="标题 3" xfId="66"/>
    <cellStyle name="检查单元格" xfId="67"/>
    <cellStyle name="输入" xfId="68"/>
    <cellStyle name="差 2" xfId="69"/>
    <cellStyle name="常规 3 2" xfId="70"/>
    <cellStyle name="输出" xfId="71"/>
    <cellStyle name="常规 6" xfId="72"/>
    <cellStyle name="40% - 强调文字颜色 6" xfId="73"/>
    <cellStyle name="20% - 强调文字颜色 3" xfId="74"/>
    <cellStyle name="Currency [0]" xfId="75"/>
    <cellStyle name="解释性文本" xfId="76"/>
    <cellStyle name="标题 1" xfId="77"/>
    <cellStyle name="注释" xfId="78"/>
    <cellStyle name="链接单元格" xfId="79"/>
    <cellStyle name="百分比 5" xfId="80"/>
    <cellStyle name="常规 5" xfId="81"/>
    <cellStyle name="警告文本" xfId="82"/>
    <cellStyle name="好_Xl0000078" xfId="83"/>
    <cellStyle name="Comma [0]" xfId="84"/>
    <cellStyle name="常规_Sheet1" xfId="85"/>
    <cellStyle name="常规 10" xfId="86"/>
    <cellStyle name="计算" xfId="87"/>
    <cellStyle name="Comma" xfId="88"/>
    <cellStyle name="输入 2" xfId="89"/>
    <cellStyle name="Percent" xfId="90"/>
    <cellStyle name="常规 56" xfId="91"/>
    <cellStyle name="标题 2" xfId="92"/>
    <cellStyle name="标题 4" xfId="93"/>
    <cellStyle name="好_附件1：经济分类科目2_国库：2014年新区收支决算（草案）-1" xfId="94"/>
    <cellStyle name="好_Sheet1" xfId="95"/>
    <cellStyle name="40% - 强调文字颜色 4" xfId="96"/>
    <cellStyle name="20% - 强调文字颜色 1 2" xfId="97"/>
    <cellStyle name="20% - 强调文字颜色 1" xfId="98"/>
    <cellStyle name="常规 2 2 3" xfId="99"/>
    <cellStyle name="强调文字颜色 5" xfId="100"/>
    <cellStyle name="差_Sheet1_国库：2014年新区收支决算（草案）-1" xfId="101"/>
    <cellStyle name="60% - 强调文字颜色 2 2" xfId="102"/>
    <cellStyle name="汇总" xfId="103"/>
    <cellStyle name="强调文字颜色 2" xfId="104"/>
    <cellStyle name="强调文字颜色 5 2" xfId="105"/>
    <cellStyle name="差_Sheet1_（大鹏新区）2014年收支决算（草案）" xfId="106"/>
    <cellStyle name="差" xfId="107"/>
    <cellStyle name="百分比 3" xfId="108"/>
    <cellStyle name="20% - 强调文字颜色 6" xfId="109"/>
    <cellStyle name="20% - 强调文字颜色 5 2" xfId="110"/>
    <cellStyle name="强调文字颜色 1" xfId="111"/>
    <cellStyle name="常规 3" xfId="112"/>
    <cellStyle name="差_附件1：经济分类科目2_国库：2014年新区收支决算（草案）-1" xfId="113"/>
    <cellStyle name="60% - 强调文字颜色 4" xfId="114"/>
    <cellStyle name="40% - 强调文字颜色 1" xfId="115"/>
    <cellStyle name="千位分隔 5" xfId="116"/>
    <cellStyle name="千位分隔 2 2" xfId="117"/>
    <cellStyle name="Normal" xfId="118"/>
    <cellStyle name="60% - 强调文字颜色 6 2" xfId="119"/>
    <cellStyle name="差_Xl0000079" xfId="120"/>
    <cellStyle name="输出 2" xfId="121"/>
    <cellStyle name="链接单元格 2" xfId="122"/>
    <cellStyle name="注释 2" xfId="123"/>
    <cellStyle name="标题 1 2" xfId="124"/>
    <cellStyle name="常规 2 4" xfId="125"/>
    <cellStyle name="千位分隔 3" xfId="126"/>
    <cellStyle name="好_附件1：经济分类科目2_（龙华新区）2014年收支决算（草案）" xfId="127"/>
    <cellStyle name="60% - 强调文字颜色 3 2" xfId="128"/>
    <cellStyle name="好_附件1：经济分类科目2" xfId="129"/>
    <cellStyle name="样式 1" xfId="130"/>
    <cellStyle name="好_Sheet1_（龙华新区）2014年收支决算（草案）" xfId="131"/>
    <cellStyle name="Hyperlink" xfId="132"/>
    <cellStyle name="常规 11" xfId="133"/>
    <cellStyle name="适中 2" xfId="134"/>
    <cellStyle name="强调文字颜色 3 2" xfId="135"/>
    <cellStyle name="常规 2 3" xfId="136"/>
    <cellStyle name="差_StartUp" xfId="137"/>
    <cellStyle name="警告文本 2" xfId="138"/>
    <cellStyle name="差_附件1：经济分类科目2" xfId="139"/>
    <cellStyle name="差_Xl0000078" xfId="140"/>
    <cellStyle name="40% - 强调文字颜色 3 2" xfId="141"/>
    <cellStyle name="40% - 强调文字颜色 5 2" xfId="142"/>
    <cellStyle name="好 2" xfId="143"/>
    <cellStyle name="百分比 2" xfId="144"/>
    <cellStyle name="常规 2" xfId="145"/>
    <cellStyle name="常规 5 2 2" xfId="146"/>
    <cellStyle name="差_Sheet1" xfId="147"/>
    <cellStyle name="60% - 强调文字颜色 1" xfId="148"/>
    <cellStyle name="汇总 2" xfId="149"/>
    <cellStyle name="40% - 强调文字颜色 5" xfId="150"/>
    <cellStyle name="Normal 2" xfId="151"/>
    <cellStyle name="60% - 强调文字颜色 3" xfId="152"/>
    <cellStyle name="常规 2_（光明新区）2014年收支决算（草案）" xfId="153"/>
    <cellStyle name="检查单元格 2" xfId="154"/>
    <cellStyle name="20% - 强调文字颜色 4 2" xfId="155"/>
    <cellStyle name="适中" xfId="156"/>
    <cellStyle name="40% - 强调文字颜色 2 2" xfId="157"/>
    <cellStyle name="常规 2 2 2" xfId="158"/>
    <cellStyle name="Currency" xfId="159"/>
    <cellStyle name="60% - 强调文字颜色 4 2" xfId="160"/>
    <cellStyle name="标题 4 2" xfId="161"/>
    <cellStyle name="常规 7 2" xfId="162"/>
    <cellStyle name="标题 3 2" xfId="163"/>
    <cellStyle name="标题 2 2" xfId="164"/>
    <cellStyle name="强调文字颜色 1 2" xfId="165"/>
    <cellStyle name="常规 4" xfId="1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67"/>
  <sheetViews>
    <sheetView view="pageBreakPreview" zoomScale="85" zoomScaleSheetLayoutView="85" workbookViewId="0" topLeftCell="A20">
      <selection activeCell="A28" sqref="A28:IV28"/>
    </sheetView>
  </sheetViews>
  <sheetFormatPr defaultColWidth="8.00390625" defaultRowHeight="14.25"/>
  <cols>
    <col min="1" max="1" width="7.25390625" style="409" bestFit="1" customWidth="1"/>
    <col min="2" max="2" width="110.50390625" style="409" customWidth="1"/>
    <col min="3" max="3" width="15.375" style="410" customWidth="1"/>
    <col min="4" max="4" width="12.50390625" style="407" customWidth="1"/>
    <col min="5" max="238" width="8.00390625" style="407" customWidth="1"/>
    <col min="239" max="16384" width="8.00390625" style="47" customWidth="1"/>
  </cols>
  <sheetData>
    <row r="1" ht="21.75">
      <c r="A1" s="411" t="s">
        <v>0</v>
      </c>
    </row>
    <row r="2" spans="1:3" s="406" customFormat="1" ht="49.5" customHeight="1">
      <c r="A2" s="412" t="s">
        <v>1</v>
      </c>
      <c r="B2" s="412"/>
      <c r="C2" s="413"/>
    </row>
    <row r="3" spans="1:3" s="407" customFormat="1" ht="30" customHeight="1">
      <c r="A3" s="414"/>
      <c r="B3" s="415" t="s">
        <v>2</v>
      </c>
      <c r="C3" s="410"/>
    </row>
    <row r="4" spans="1:3" s="408" customFormat="1" ht="34.5" customHeight="1">
      <c r="A4" s="416"/>
      <c r="B4" s="417" t="s">
        <v>3</v>
      </c>
      <c r="C4" s="410"/>
    </row>
    <row r="5" spans="2:3" s="408" customFormat="1" ht="34.5" customHeight="1">
      <c r="B5" s="417" t="s">
        <v>4</v>
      </c>
      <c r="C5" s="410"/>
    </row>
    <row r="6" spans="1:3" s="408" customFormat="1" ht="34.5" customHeight="1">
      <c r="A6" s="416"/>
      <c r="B6" s="417" t="s">
        <v>5</v>
      </c>
      <c r="C6" s="410"/>
    </row>
    <row r="7" spans="1:3" s="408" customFormat="1" ht="34.5" customHeight="1">
      <c r="A7" s="416"/>
      <c r="B7" s="417" t="s">
        <v>6</v>
      </c>
      <c r="C7" s="410"/>
    </row>
    <row r="8" spans="1:3" s="408" customFormat="1" ht="34.5" customHeight="1">
      <c r="A8" s="416"/>
      <c r="B8" s="417" t="s">
        <v>7</v>
      </c>
      <c r="C8" s="410"/>
    </row>
    <row r="9" spans="1:3" s="408" customFormat="1" ht="34.5" customHeight="1">
      <c r="A9" s="416"/>
      <c r="B9" s="417" t="s">
        <v>8</v>
      </c>
      <c r="C9" s="410"/>
    </row>
    <row r="10" spans="1:3" s="408" customFormat="1" ht="34.5" customHeight="1">
      <c r="A10" s="416"/>
      <c r="B10" s="417" t="s">
        <v>9</v>
      </c>
      <c r="C10" s="410"/>
    </row>
    <row r="11" spans="1:3" s="408" customFormat="1" ht="34.5" customHeight="1">
      <c r="A11" s="416"/>
      <c r="B11" s="417" t="s">
        <v>10</v>
      </c>
      <c r="C11" s="410"/>
    </row>
    <row r="12" spans="1:3" s="408" customFormat="1" ht="34.5" customHeight="1">
      <c r="A12" s="416"/>
      <c r="B12" s="417" t="s">
        <v>11</v>
      </c>
      <c r="C12" s="410"/>
    </row>
    <row r="13" spans="1:3" s="258" customFormat="1" ht="34.5" customHeight="1">
      <c r="A13" s="418"/>
      <c r="B13" s="417" t="s">
        <v>12</v>
      </c>
      <c r="C13" s="418"/>
    </row>
    <row r="14" spans="1:3" s="408" customFormat="1" ht="34.5" customHeight="1">
      <c r="A14" s="416"/>
      <c r="B14" s="417" t="s">
        <v>13</v>
      </c>
      <c r="C14" s="410"/>
    </row>
    <row r="15" spans="1:3" s="408" customFormat="1" ht="34.5" customHeight="1">
      <c r="A15" s="416"/>
      <c r="B15" s="417" t="s">
        <v>14</v>
      </c>
      <c r="C15" s="410"/>
    </row>
    <row r="16" spans="1:3" s="408" customFormat="1" ht="34.5" customHeight="1">
      <c r="A16" s="416"/>
      <c r="B16" s="417" t="s">
        <v>15</v>
      </c>
      <c r="C16" s="410"/>
    </row>
    <row r="17" spans="1:3" s="408" customFormat="1" ht="34.5" customHeight="1">
      <c r="A17" s="416"/>
      <c r="B17" s="417" t="s">
        <v>16</v>
      </c>
      <c r="C17" s="410"/>
    </row>
    <row r="18" spans="1:3" s="408" customFormat="1" ht="34.5" customHeight="1">
      <c r="A18" s="416"/>
      <c r="B18" s="417" t="s">
        <v>17</v>
      </c>
      <c r="C18" s="410"/>
    </row>
    <row r="19" spans="1:3" s="408" customFormat="1" ht="34.5" customHeight="1">
      <c r="A19" s="416"/>
      <c r="B19" s="417" t="s">
        <v>18</v>
      </c>
      <c r="C19" s="410"/>
    </row>
    <row r="20" spans="1:3" s="408" customFormat="1" ht="34.5" customHeight="1">
      <c r="A20" s="416"/>
      <c r="B20" s="417" t="s">
        <v>19</v>
      </c>
      <c r="C20" s="410"/>
    </row>
    <row r="21" spans="1:3" s="408" customFormat="1" ht="34.5" customHeight="1">
      <c r="A21" s="416"/>
      <c r="B21" s="417" t="s">
        <v>20</v>
      </c>
      <c r="C21" s="410"/>
    </row>
    <row r="22" spans="1:3" s="408" customFormat="1" ht="34.5" customHeight="1">
      <c r="A22" s="416"/>
      <c r="B22" s="417" t="s">
        <v>21</v>
      </c>
      <c r="C22" s="410"/>
    </row>
    <row r="23" spans="1:3" s="408" customFormat="1" ht="34.5" customHeight="1">
      <c r="A23" s="416"/>
      <c r="B23" s="417" t="s">
        <v>22</v>
      </c>
      <c r="C23" s="410"/>
    </row>
    <row r="24" spans="1:3" s="408" customFormat="1" ht="34.5" customHeight="1">
      <c r="A24" s="416"/>
      <c r="B24" s="417" t="s">
        <v>23</v>
      </c>
      <c r="C24" s="410"/>
    </row>
    <row r="25" spans="1:3" s="408" customFormat="1" ht="34.5" customHeight="1">
      <c r="A25" s="416"/>
      <c r="B25" s="417" t="s">
        <v>24</v>
      </c>
      <c r="C25" s="410"/>
    </row>
    <row r="26" spans="1:3" s="408" customFormat="1" ht="34.5" customHeight="1">
      <c r="A26" s="416"/>
      <c r="B26" s="417" t="s">
        <v>25</v>
      </c>
      <c r="C26" s="410"/>
    </row>
    <row r="27" spans="1:3" s="408" customFormat="1" ht="34.5" customHeight="1">
      <c r="A27" s="416"/>
      <c r="B27" s="417" t="s">
        <v>26</v>
      </c>
      <c r="C27" s="410"/>
    </row>
    <row r="28" spans="1:3" s="408" customFormat="1" ht="34.5" customHeight="1">
      <c r="A28" s="416"/>
      <c r="B28" s="417" t="s">
        <v>27</v>
      </c>
      <c r="C28" s="410"/>
    </row>
    <row r="29" spans="1:3" s="408" customFormat="1" ht="31.5" customHeight="1">
      <c r="A29" s="416"/>
      <c r="B29" s="417" t="s">
        <v>28</v>
      </c>
      <c r="C29" s="410"/>
    </row>
    <row r="30" spans="1:3" s="408" customFormat="1" ht="31.5" customHeight="1">
      <c r="A30" s="416"/>
      <c r="B30" s="417" t="s">
        <v>28</v>
      </c>
      <c r="C30" s="410"/>
    </row>
    <row r="31" spans="1:4" s="407" customFormat="1" ht="31.5" customHeight="1">
      <c r="A31" s="419"/>
      <c r="B31" s="417" t="s">
        <v>28</v>
      </c>
      <c r="C31" s="410"/>
      <c r="D31" s="408"/>
    </row>
    <row r="32" spans="1:3" s="407" customFormat="1" ht="31.5" customHeight="1">
      <c r="A32" s="419"/>
      <c r="B32" s="417" t="s">
        <v>28</v>
      </c>
      <c r="C32" s="410"/>
    </row>
    <row r="33" spans="1:5" s="407" customFormat="1" ht="31.5" customHeight="1">
      <c r="A33" s="419"/>
      <c r="B33" s="417" t="s">
        <v>28</v>
      </c>
      <c r="C33" s="410"/>
      <c r="E33" s="408"/>
    </row>
    <row r="34" spans="1:5" s="407" customFormat="1" ht="31.5" customHeight="1">
      <c r="A34" s="419"/>
      <c r="B34" s="417" t="s">
        <v>28</v>
      </c>
      <c r="C34" s="410"/>
      <c r="E34" s="408"/>
    </row>
    <row r="35" spans="1:3" s="407" customFormat="1" ht="31.5" customHeight="1">
      <c r="A35" s="419"/>
      <c r="B35" s="417" t="s">
        <v>28</v>
      </c>
      <c r="C35" s="410"/>
    </row>
    <row r="36" spans="1:3" s="407" customFormat="1" ht="31.5" customHeight="1">
      <c r="A36" s="419"/>
      <c r="B36" s="417" t="s">
        <v>28</v>
      </c>
      <c r="C36" s="410"/>
    </row>
    <row r="37" spans="1:3" s="407" customFormat="1" ht="31.5" customHeight="1">
      <c r="A37" s="419"/>
      <c r="B37" s="417" t="s">
        <v>28</v>
      </c>
      <c r="C37" s="410"/>
    </row>
    <row r="38" spans="1:4" s="407" customFormat="1" ht="31.5" customHeight="1">
      <c r="A38" s="419"/>
      <c r="B38" s="417" t="s">
        <v>28</v>
      </c>
      <c r="C38" s="410"/>
      <c r="D38" s="408"/>
    </row>
    <row r="39" spans="1:4" s="407" customFormat="1" ht="31.5" customHeight="1">
      <c r="A39" s="419"/>
      <c r="B39" s="417" t="s">
        <v>28</v>
      </c>
      <c r="C39" s="410"/>
      <c r="D39" s="408"/>
    </row>
    <row r="40" spans="1:3" s="407" customFormat="1" ht="31.5" customHeight="1">
      <c r="A40" s="419"/>
      <c r="B40" s="417" t="s">
        <v>28</v>
      </c>
      <c r="C40" s="410"/>
    </row>
    <row r="41" spans="1:3" s="407" customFormat="1" ht="31.5" customHeight="1">
      <c r="A41" s="419"/>
      <c r="B41" s="417" t="s">
        <v>28</v>
      </c>
      <c r="C41" s="410"/>
    </row>
    <row r="42" spans="1:3" s="407" customFormat="1" ht="31.5" customHeight="1">
      <c r="A42" s="419"/>
      <c r="B42" s="417" t="s">
        <v>28</v>
      </c>
      <c r="C42" s="410"/>
    </row>
    <row r="43" spans="1:3" s="407" customFormat="1" ht="31.5" customHeight="1">
      <c r="A43" s="419"/>
      <c r="B43" s="417" t="s">
        <v>28</v>
      </c>
      <c r="C43" s="410"/>
    </row>
    <row r="44" spans="1:3" s="407" customFormat="1" ht="31.5" customHeight="1">
      <c r="A44" s="419"/>
      <c r="B44" s="417" t="s">
        <v>28</v>
      </c>
      <c r="C44" s="410"/>
    </row>
    <row r="45" spans="1:3" s="407" customFormat="1" ht="31.5" customHeight="1">
      <c r="A45" s="419"/>
      <c r="B45" s="417" t="s">
        <v>28</v>
      </c>
      <c r="C45" s="410"/>
    </row>
    <row r="46" spans="1:3" s="407" customFormat="1" ht="31.5" customHeight="1">
      <c r="A46" s="419"/>
      <c r="B46" s="417" t="s">
        <v>28</v>
      </c>
      <c r="C46" s="410"/>
    </row>
    <row r="47" spans="1:3" s="407" customFormat="1" ht="31.5" customHeight="1">
      <c r="A47" s="419"/>
      <c r="B47" s="417" t="s">
        <v>28</v>
      </c>
      <c r="C47" s="410"/>
    </row>
    <row r="48" spans="1:3" s="407" customFormat="1" ht="31.5" customHeight="1">
      <c r="A48" s="419"/>
      <c r="B48" s="417" t="s">
        <v>28</v>
      </c>
      <c r="C48" s="410"/>
    </row>
    <row r="49" spans="1:3" s="407" customFormat="1" ht="31.5" customHeight="1">
      <c r="A49" s="419"/>
      <c r="B49" s="417" t="s">
        <v>28</v>
      </c>
      <c r="C49" s="410"/>
    </row>
    <row r="50" spans="1:3" s="407" customFormat="1" ht="31.5" customHeight="1">
      <c r="A50" s="419"/>
      <c r="B50" s="417" t="s">
        <v>28</v>
      </c>
      <c r="C50" s="410"/>
    </row>
    <row r="51" spans="1:3" s="407" customFormat="1" ht="31.5" customHeight="1">
      <c r="A51" s="419"/>
      <c r="B51" s="417" t="s">
        <v>28</v>
      </c>
      <c r="C51" s="410"/>
    </row>
    <row r="52" spans="1:3" s="407" customFormat="1" ht="31.5" customHeight="1">
      <c r="A52" s="419"/>
      <c r="B52" s="417" t="s">
        <v>28</v>
      </c>
      <c r="C52" s="410"/>
    </row>
    <row r="53" spans="1:3" s="407" customFormat="1" ht="31.5" customHeight="1">
      <c r="A53" s="419"/>
      <c r="B53" s="417" t="s">
        <v>28</v>
      </c>
      <c r="C53" s="410"/>
    </row>
    <row r="54" spans="1:3" s="407" customFormat="1" ht="31.5" customHeight="1">
      <c r="A54" s="419"/>
      <c r="B54" s="417" t="s">
        <v>28</v>
      </c>
      <c r="C54" s="410"/>
    </row>
    <row r="55" spans="1:3" s="407" customFormat="1" ht="31.5" customHeight="1">
      <c r="A55" s="419"/>
      <c r="B55" s="417" t="s">
        <v>28</v>
      </c>
      <c r="C55" s="410"/>
    </row>
    <row r="56" spans="1:3" s="407" customFormat="1" ht="31.5" customHeight="1">
      <c r="A56" s="419"/>
      <c r="B56" s="420"/>
      <c r="C56" s="410"/>
    </row>
    <row r="57" spans="1:3" s="407" customFormat="1" ht="34.5" customHeight="1">
      <c r="A57" s="419"/>
      <c r="B57" s="420"/>
      <c r="C57" s="410"/>
    </row>
    <row r="58" spans="1:3" s="407" customFormat="1" ht="34.5" customHeight="1">
      <c r="A58" s="419"/>
      <c r="B58" s="420"/>
      <c r="C58" s="410"/>
    </row>
    <row r="59" spans="1:3" s="407" customFormat="1" ht="34.5" customHeight="1">
      <c r="A59" s="419"/>
      <c r="B59" s="420"/>
      <c r="C59" s="410"/>
    </row>
    <row r="60" spans="1:3" s="407" customFormat="1" ht="34.5" customHeight="1">
      <c r="A60" s="419"/>
      <c r="B60" s="420"/>
      <c r="C60" s="410"/>
    </row>
    <row r="61" spans="1:4" s="407" customFormat="1" ht="34.5" customHeight="1">
      <c r="A61" s="419"/>
      <c r="B61" s="420"/>
      <c r="C61" s="410"/>
      <c r="D61" s="408"/>
    </row>
    <row r="62" spans="1:4" s="407" customFormat="1" ht="34.5" customHeight="1">
      <c r="A62" s="419"/>
      <c r="B62" s="420"/>
      <c r="C62" s="410"/>
      <c r="D62" s="408"/>
    </row>
    <row r="63" spans="1:3" s="407" customFormat="1" ht="34.5" customHeight="1">
      <c r="A63" s="419"/>
      <c r="B63" s="420"/>
      <c r="C63" s="410"/>
    </row>
    <row r="64" spans="1:3" s="407" customFormat="1" ht="34.5" customHeight="1">
      <c r="A64" s="419"/>
      <c r="B64" s="420"/>
      <c r="C64" s="410"/>
    </row>
    <row r="65" spans="1:3" s="407" customFormat="1" ht="34.5" customHeight="1">
      <c r="A65" s="419"/>
      <c r="B65" s="420"/>
      <c r="C65" s="410"/>
    </row>
    <row r="66" spans="1:3" s="407" customFormat="1" ht="34.5" customHeight="1">
      <c r="A66" s="419"/>
      <c r="B66" s="420"/>
      <c r="C66" s="410"/>
    </row>
    <row r="67" spans="1:3" s="407" customFormat="1" ht="34.5" customHeight="1">
      <c r="A67" s="419"/>
      <c r="B67" s="420"/>
      <c r="C67" s="410"/>
    </row>
  </sheetData>
  <sheetProtection/>
  <mergeCells count="1">
    <mergeCell ref="A2:B2"/>
  </mergeCells>
  <printOptions horizontalCentered="1"/>
  <pageMargins left="0.7480314960629921" right="0.7480314960629921" top="0.9842519685039371" bottom="0.9842519685039371" header="0.5118110236220472" footer="0.5118110236220472"/>
  <pageSetup fitToHeight="0"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D13"/>
  <sheetViews>
    <sheetView view="pageBreakPreview" zoomScaleSheetLayoutView="100" workbookViewId="0" topLeftCell="A1">
      <selection activeCell="A13" sqref="A13:IV13"/>
    </sheetView>
  </sheetViews>
  <sheetFormatPr defaultColWidth="10.00390625" defaultRowHeight="14.25"/>
  <cols>
    <col min="1" max="1" width="42.50390625" style="47" bestFit="1" customWidth="1"/>
    <col min="2" max="2" width="27.625" style="266" customWidth="1"/>
    <col min="3" max="3" width="46.00390625" style="266" customWidth="1"/>
    <col min="4" max="4" width="9.75390625" style="47" customWidth="1"/>
    <col min="5" max="16384" width="10.00390625" style="47" customWidth="1"/>
  </cols>
  <sheetData>
    <row r="1" spans="1:3" s="258" customFormat="1" ht="49.5" customHeight="1">
      <c r="A1" s="154" t="s">
        <v>1193</v>
      </c>
      <c r="B1" s="154"/>
      <c r="C1" s="154"/>
    </row>
    <row r="2" spans="1:3" ht="21" customHeight="1">
      <c r="A2" s="267"/>
      <c r="B2" s="268"/>
      <c r="C2" s="269" t="s">
        <v>1165</v>
      </c>
    </row>
    <row r="3" spans="1:3" ht="30" customHeight="1">
      <c r="A3" s="260" t="s">
        <v>1160</v>
      </c>
      <c r="B3" s="261" t="s">
        <v>1194</v>
      </c>
      <c r="C3" s="261" t="s">
        <v>1195</v>
      </c>
    </row>
    <row r="4" spans="1:3" ht="30" customHeight="1">
      <c r="A4" s="270" t="s">
        <v>1168</v>
      </c>
      <c r="B4" s="271">
        <v>0.0792</v>
      </c>
      <c r="C4" s="271">
        <v>0.0792</v>
      </c>
    </row>
    <row r="5" spans="1:3" ht="30" customHeight="1">
      <c r="A5" s="270" t="s">
        <v>1196</v>
      </c>
      <c r="B5" s="271">
        <v>0.9</v>
      </c>
      <c r="C5" s="271">
        <f aca="true" t="shared" si="0" ref="C4:C12">B5</f>
        <v>0.9</v>
      </c>
    </row>
    <row r="6" spans="1:3" ht="30" customHeight="1">
      <c r="A6" s="270" t="s">
        <v>1197</v>
      </c>
      <c r="B6" s="271">
        <f>SUM(B7:B8)</f>
        <v>0</v>
      </c>
      <c r="C6" s="271">
        <f t="shared" si="0"/>
        <v>0</v>
      </c>
    </row>
    <row r="7" spans="1:3" ht="30" customHeight="1">
      <c r="A7" s="270" t="s">
        <v>1198</v>
      </c>
      <c r="B7" s="271">
        <v>0</v>
      </c>
      <c r="C7" s="271">
        <f t="shared" si="0"/>
        <v>0</v>
      </c>
    </row>
    <row r="8" spans="1:3" ht="30" customHeight="1">
      <c r="A8" s="270" t="s">
        <v>1199</v>
      </c>
      <c r="B8" s="271">
        <v>0</v>
      </c>
      <c r="C8" s="271">
        <f t="shared" si="0"/>
        <v>0</v>
      </c>
    </row>
    <row r="9" spans="1:4" ht="30" customHeight="1">
      <c r="A9" s="270" t="s">
        <v>1200</v>
      </c>
      <c r="B9" s="271">
        <v>0.0792</v>
      </c>
      <c r="C9" s="271">
        <v>0.0792</v>
      </c>
      <c r="D9" s="272"/>
    </row>
    <row r="10" spans="1:3" ht="30" customHeight="1">
      <c r="A10" s="270" t="s">
        <v>1201</v>
      </c>
      <c r="B10" s="271">
        <v>0</v>
      </c>
      <c r="C10" s="271">
        <f t="shared" si="0"/>
        <v>0</v>
      </c>
    </row>
    <row r="11" spans="1:3" ht="30" customHeight="1">
      <c r="A11" s="270" t="s">
        <v>1202</v>
      </c>
      <c r="B11" s="271">
        <v>0</v>
      </c>
      <c r="C11" s="271">
        <v>0</v>
      </c>
    </row>
    <row r="12" spans="1:3" ht="30" customHeight="1">
      <c r="A12" s="270" t="s">
        <v>1203</v>
      </c>
      <c r="B12" s="271">
        <v>0.9</v>
      </c>
      <c r="C12" s="271">
        <f t="shared" si="0"/>
        <v>0.9</v>
      </c>
    </row>
    <row r="13" ht="27" customHeight="1">
      <c r="A13" s="47" t="s">
        <v>1175</v>
      </c>
    </row>
  </sheetData>
  <sheetProtection/>
  <mergeCells count="1">
    <mergeCell ref="A1:C1"/>
  </mergeCells>
  <printOptions horizontalCentered="1"/>
  <pageMargins left="0.7480314960629921" right="0.7480314960629921" top="0.9842519685039371" bottom="0.9842519685039371" header="0.5118110236220472" footer="0.5118110236220472"/>
  <pageSetup fitToHeight="0" fitToWidth="1" horizontalDpi="600" verticalDpi="600" orientation="landscape" paperSize="9"/>
  <ignoredErrors>
    <ignoredError sqref="B6:B7" formulaRange="1"/>
  </ignoredErrors>
</worksheet>
</file>

<file path=xl/worksheets/sheet11.xml><?xml version="1.0" encoding="utf-8"?>
<worksheet xmlns="http://schemas.openxmlformats.org/spreadsheetml/2006/main" xmlns:r="http://schemas.openxmlformats.org/officeDocument/2006/relationships">
  <dimension ref="A1:C5"/>
  <sheetViews>
    <sheetView zoomScaleSheetLayoutView="100" workbookViewId="0" topLeftCell="A1">
      <selection activeCell="A1" sqref="A1:C1"/>
    </sheetView>
  </sheetViews>
  <sheetFormatPr defaultColWidth="9.00390625" defaultRowHeight="14.25"/>
  <cols>
    <col min="1" max="1" width="25.375" style="0" customWidth="1"/>
    <col min="2" max="2" width="23.75390625" style="0" customWidth="1"/>
    <col min="3" max="3" width="55.50390625" style="0" customWidth="1"/>
  </cols>
  <sheetData>
    <row r="1" spans="1:3" s="258" customFormat="1" ht="49.5" customHeight="1">
      <c r="A1" s="154" t="s">
        <v>1204</v>
      </c>
      <c r="B1" s="154"/>
      <c r="C1" s="154"/>
    </row>
    <row r="2" spans="1:3" s="47" customFormat="1" ht="30" customHeight="1">
      <c r="A2" s="260" t="s">
        <v>1205</v>
      </c>
      <c r="B2" s="261" t="s">
        <v>1206</v>
      </c>
      <c r="C2" s="261" t="s">
        <v>1207</v>
      </c>
    </row>
    <row r="3" spans="1:3" s="259" customFormat="1" ht="33.75" customHeight="1">
      <c r="A3" s="262" t="s">
        <v>1208</v>
      </c>
      <c r="B3" s="263">
        <v>0.239</v>
      </c>
      <c r="C3" s="263" t="s">
        <v>1209</v>
      </c>
    </row>
    <row r="4" spans="1:3" ht="33.75" customHeight="1">
      <c r="A4" s="264" t="s">
        <v>1210</v>
      </c>
      <c r="B4" s="264"/>
      <c r="C4" s="264"/>
    </row>
    <row r="5" ht="33.75" customHeight="1">
      <c r="A5" s="265" t="s">
        <v>1211</v>
      </c>
    </row>
    <row r="6" ht="33.75" customHeight="1"/>
  </sheetData>
  <sheetProtection/>
  <mergeCells count="3">
    <mergeCell ref="A1:C1"/>
    <mergeCell ref="A4:C4"/>
    <mergeCell ref="A5:C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B19:B19"/>
  <sheetViews>
    <sheetView workbookViewId="0" topLeftCell="A1">
      <selection activeCell="A1" sqref="A1:L34"/>
    </sheetView>
  </sheetViews>
  <sheetFormatPr defaultColWidth="9.00390625" defaultRowHeight="14.25"/>
  <sheetData>
    <row r="19" ht="34.5">
      <c r="B19" s="37" t="s">
        <v>1212</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T32"/>
  <sheetViews>
    <sheetView zoomScale="70" zoomScaleNormal="70" zoomScaleSheetLayoutView="85" workbookViewId="0" topLeftCell="A1">
      <selection activeCell="A18" sqref="A18:IV18"/>
    </sheetView>
  </sheetViews>
  <sheetFormatPr defaultColWidth="8.75390625" defaultRowHeight="14.25"/>
  <cols>
    <col min="1" max="1" width="45.125" style="211" customWidth="1"/>
    <col min="2" max="2" width="18.50390625" style="211" customWidth="1"/>
    <col min="3" max="4" width="20.75390625" style="211" customWidth="1"/>
    <col min="5" max="5" width="19.00390625" style="211" customWidth="1"/>
    <col min="6" max="6" width="14.375" style="211" customWidth="1"/>
    <col min="7" max="243" width="8.75390625" style="211" customWidth="1"/>
    <col min="244" max="16384" width="8.75390625" style="47" customWidth="1"/>
  </cols>
  <sheetData>
    <row r="1" spans="1:5" s="210" customFormat="1" ht="49.5" customHeight="1">
      <c r="A1" s="242" t="s">
        <v>1213</v>
      </c>
      <c r="B1" s="242"/>
      <c r="C1" s="242"/>
      <c r="D1" s="242"/>
      <c r="E1" s="242"/>
    </row>
    <row r="2" spans="1:5" s="211" customFormat="1" ht="21" customHeight="1">
      <c r="A2" s="243"/>
      <c r="B2" s="243"/>
      <c r="C2" s="243"/>
      <c r="D2" s="243"/>
      <c r="E2" s="237" t="s">
        <v>32</v>
      </c>
    </row>
    <row r="3" spans="1:5" s="241" customFormat="1" ht="30" customHeight="1">
      <c r="A3" s="244" t="s">
        <v>1214</v>
      </c>
      <c r="B3" s="220" t="s">
        <v>34</v>
      </c>
      <c r="C3" s="219" t="s">
        <v>1215</v>
      </c>
      <c r="D3" s="220" t="s">
        <v>36</v>
      </c>
      <c r="E3" s="220" t="s">
        <v>1216</v>
      </c>
    </row>
    <row r="4" spans="1:5" s="241" customFormat="1" ht="30" customHeight="1">
      <c r="A4" s="245" t="s">
        <v>1217</v>
      </c>
      <c r="B4" s="246">
        <v>0</v>
      </c>
      <c r="C4" s="246">
        <v>0</v>
      </c>
      <c r="D4" s="247"/>
      <c r="E4" s="256" t="str">
        <f aca="true" t="shared" si="0" ref="E4:E35">_xlfn.IFERROR(D4/B4,"-")</f>
        <v>-</v>
      </c>
    </row>
    <row r="5" spans="1:5" s="241" customFormat="1" ht="30" customHeight="1">
      <c r="A5" s="245" t="s">
        <v>1218</v>
      </c>
      <c r="B5" s="246">
        <v>0</v>
      </c>
      <c r="C5" s="246">
        <v>0</v>
      </c>
      <c r="D5" s="247"/>
      <c r="E5" s="256" t="str">
        <f t="shared" si="0"/>
        <v>-</v>
      </c>
    </row>
    <row r="6" spans="1:5" s="241" customFormat="1" ht="30" customHeight="1">
      <c r="A6" s="248" t="s">
        <v>1219</v>
      </c>
      <c r="B6" s="246">
        <f>SUM(B7:B11)</f>
        <v>0</v>
      </c>
      <c r="C6" s="246">
        <v>0</v>
      </c>
      <c r="D6" s="246"/>
      <c r="E6" s="256" t="str">
        <f t="shared" si="0"/>
        <v>-</v>
      </c>
    </row>
    <row r="7" spans="1:5" s="241" customFormat="1" ht="30" customHeight="1">
      <c r="A7" s="249" t="s">
        <v>1220</v>
      </c>
      <c r="B7" s="246">
        <v>0</v>
      </c>
      <c r="C7" s="246">
        <v>0</v>
      </c>
      <c r="D7" s="247"/>
      <c r="E7" s="256" t="str">
        <f t="shared" si="0"/>
        <v>-</v>
      </c>
    </row>
    <row r="8" spans="1:5" s="241" customFormat="1" ht="30" customHeight="1">
      <c r="A8" s="249" t="s">
        <v>1221</v>
      </c>
      <c r="B8" s="246">
        <v>0</v>
      </c>
      <c r="C8" s="246">
        <v>0</v>
      </c>
      <c r="D8" s="247"/>
      <c r="E8" s="256" t="str">
        <f t="shared" si="0"/>
        <v>-</v>
      </c>
    </row>
    <row r="9" spans="1:5" s="241" customFormat="1" ht="30" customHeight="1">
      <c r="A9" s="249" t="s">
        <v>1222</v>
      </c>
      <c r="B9" s="246">
        <v>0</v>
      </c>
      <c r="C9" s="246">
        <v>0</v>
      </c>
      <c r="D9" s="247"/>
      <c r="E9" s="256" t="str">
        <f t="shared" si="0"/>
        <v>-</v>
      </c>
    </row>
    <row r="10" spans="1:5" s="241" customFormat="1" ht="30" customHeight="1">
      <c r="A10" s="223" t="s">
        <v>1223</v>
      </c>
      <c r="B10" s="246">
        <v>0</v>
      </c>
      <c r="C10" s="246">
        <v>0</v>
      </c>
      <c r="D10" s="246"/>
      <c r="E10" s="256" t="str">
        <f t="shared" si="0"/>
        <v>-</v>
      </c>
    </row>
    <row r="11" spans="1:5" s="241" customFormat="1" ht="30" customHeight="1">
      <c r="A11" s="249" t="s">
        <v>1224</v>
      </c>
      <c r="B11" s="246">
        <v>0</v>
      </c>
      <c r="C11" s="247"/>
      <c r="D11" s="247"/>
      <c r="E11" s="256" t="str">
        <f t="shared" si="0"/>
        <v>-</v>
      </c>
    </row>
    <row r="12" spans="1:5" s="241" customFormat="1" ht="30" customHeight="1">
      <c r="A12" s="245" t="s">
        <v>1225</v>
      </c>
      <c r="B12" s="247">
        <f>SUM(B13:B14)</f>
        <v>20</v>
      </c>
      <c r="C12" s="247">
        <f>SUM(C13:C14)</f>
        <v>20</v>
      </c>
      <c r="D12" s="247">
        <v>125</v>
      </c>
      <c r="E12" s="256">
        <f t="shared" si="0"/>
        <v>6.25</v>
      </c>
    </row>
    <row r="13" spans="1:5" s="241" customFormat="1" ht="30" customHeight="1">
      <c r="A13" s="249" t="s">
        <v>1226</v>
      </c>
      <c r="B13" s="246">
        <v>0</v>
      </c>
      <c r="C13" s="246">
        <v>0</v>
      </c>
      <c r="D13" s="247"/>
      <c r="E13" s="256" t="str">
        <f t="shared" si="0"/>
        <v>-</v>
      </c>
    </row>
    <row r="14" spans="1:5" s="241" customFormat="1" ht="30" customHeight="1">
      <c r="A14" s="249" t="s">
        <v>1227</v>
      </c>
      <c r="B14" s="247">
        <v>20</v>
      </c>
      <c r="C14" s="247">
        <v>20</v>
      </c>
      <c r="D14" s="247">
        <v>125</v>
      </c>
      <c r="E14" s="256">
        <f t="shared" si="0"/>
        <v>6.25</v>
      </c>
    </row>
    <row r="15" spans="1:5" s="241" customFormat="1" ht="30" customHeight="1">
      <c r="A15" s="250" t="s">
        <v>1228</v>
      </c>
      <c r="B15" s="246">
        <v>0</v>
      </c>
      <c r="C15" s="246">
        <v>0</v>
      </c>
      <c r="D15" s="247"/>
      <c r="E15" s="256" t="str">
        <f t="shared" si="0"/>
        <v>-</v>
      </c>
    </row>
    <row r="16" spans="1:5" s="241" customFormat="1" ht="30" customHeight="1">
      <c r="A16" s="251" t="s">
        <v>1229</v>
      </c>
      <c r="B16" s="246">
        <v>0</v>
      </c>
      <c r="C16" s="246">
        <v>0</v>
      </c>
      <c r="D16" s="246"/>
      <c r="E16" s="256" t="str">
        <f t="shared" si="0"/>
        <v>-</v>
      </c>
    </row>
    <row r="17" spans="1:5" s="241" customFormat="1" ht="30" customHeight="1">
      <c r="A17" s="252" t="s">
        <v>1230</v>
      </c>
      <c r="B17" s="246">
        <v>0</v>
      </c>
      <c r="C17" s="246">
        <v>0</v>
      </c>
      <c r="D17" s="246"/>
      <c r="E17" s="256" t="str">
        <f t="shared" si="0"/>
        <v>-</v>
      </c>
    </row>
    <row r="18" spans="1:5" s="241" customFormat="1" ht="30" customHeight="1">
      <c r="A18" s="251" t="s">
        <v>1231</v>
      </c>
      <c r="B18" s="247">
        <v>2145.24</v>
      </c>
      <c r="C18" s="247">
        <v>2714.60183085</v>
      </c>
      <c r="D18" s="247">
        <v>1933</v>
      </c>
      <c r="E18" s="256">
        <f t="shared" si="0"/>
        <v>0.9010646827394605</v>
      </c>
    </row>
    <row r="19" spans="1:5" s="241" customFormat="1" ht="30" customHeight="1">
      <c r="A19" s="253" t="s">
        <v>1232</v>
      </c>
      <c r="B19" s="247"/>
      <c r="C19" s="247"/>
      <c r="D19" s="247">
        <v>-51</v>
      </c>
      <c r="E19" s="256" t="str">
        <f t="shared" si="0"/>
        <v>-</v>
      </c>
    </row>
    <row r="20" spans="1:5" s="241" customFormat="1" ht="30" customHeight="1">
      <c r="A20" s="235" t="s">
        <v>1233</v>
      </c>
      <c r="B20" s="254">
        <f>+B4+B5+B6+B12+B15+B16+B18+B19</f>
        <v>2165.24</v>
      </c>
      <c r="C20" s="254">
        <f>+C4+C5+C6+C12+C15+C16+C18+C19</f>
        <v>2734.60183085</v>
      </c>
      <c r="D20" s="254">
        <f>+D4+D5+D6+D12+D15+D16+D18+D19</f>
        <v>2007</v>
      </c>
      <c r="E20" s="257">
        <f t="shared" si="0"/>
        <v>0.9269180321811902</v>
      </c>
    </row>
    <row r="21" spans="1:5" s="241" customFormat="1" ht="30" customHeight="1">
      <c r="A21" s="255" t="s">
        <v>63</v>
      </c>
      <c r="B21" s="247">
        <f>B22+B28+B26</f>
        <v>141893</v>
      </c>
      <c r="C21" s="247">
        <f>C22+C28+C26</f>
        <v>270893</v>
      </c>
      <c r="D21" s="247">
        <f>D22+D28+D26</f>
        <v>214215</v>
      </c>
      <c r="E21" s="256">
        <f t="shared" si="0"/>
        <v>1.5096939242950673</v>
      </c>
    </row>
    <row r="22" spans="1:5" s="241" customFormat="1" ht="30" customHeight="1">
      <c r="A22" s="249" t="s">
        <v>1234</v>
      </c>
      <c r="B22" s="247">
        <f>B23+B24+B25</f>
        <v>100421</v>
      </c>
      <c r="C22" s="247">
        <f>C23+C24+C25</f>
        <v>100421</v>
      </c>
      <c r="D22" s="247">
        <f>D23+D24+D25</f>
        <v>43696</v>
      </c>
      <c r="E22" s="256">
        <f t="shared" si="0"/>
        <v>0.435128110654146</v>
      </c>
    </row>
    <row r="23" spans="1:5" s="241" customFormat="1" ht="30" customHeight="1">
      <c r="A23" s="249" t="s">
        <v>1235</v>
      </c>
      <c r="B23" s="247">
        <v>100421</v>
      </c>
      <c r="C23" s="247">
        <v>100421</v>
      </c>
      <c r="D23" s="247">
        <v>43696</v>
      </c>
      <c r="E23" s="256">
        <f t="shared" si="0"/>
        <v>0.435128110654146</v>
      </c>
    </row>
    <row r="24" spans="1:5" s="241" customFormat="1" ht="30" customHeight="1">
      <c r="A24" s="249" t="s">
        <v>1236</v>
      </c>
      <c r="B24" s="246">
        <v>0</v>
      </c>
      <c r="C24" s="247">
        <f>B24</f>
        <v>0</v>
      </c>
      <c r="D24" s="247"/>
      <c r="E24" s="256" t="str">
        <f t="shared" si="0"/>
        <v>-</v>
      </c>
    </row>
    <row r="25" spans="1:5" s="241" customFormat="1" ht="30" customHeight="1">
      <c r="A25" s="249" t="s">
        <v>1237</v>
      </c>
      <c r="B25" s="246">
        <v>0</v>
      </c>
      <c r="C25" s="247">
        <f>B25</f>
        <v>0</v>
      </c>
      <c r="D25" s="247"/>
      <c r="E25" s="256" t="str">
        <f t="shared" si="0"/>
        <v>-</v>
      </c>
    </row>
    <row r="26" spans="1:5" s="241" customFormat="1" ht="30" customHeight="1">
      <c r="A26" s="249" t="s">
        <v>1238</v>
      </c>
      <c r="B26" s="247">
        <f>B27</f>
        <v>6200</v>
      </c>
      <c r="C26" s="247">
        <f>C27</f>
        <v>135200</v>
      </c>
      <c r="D26" s="247">
        <v>135200</v>
      </c>
      <c r="E26" s="256">
        <f t="shared" si="0"/>
        <v>21.806451612903224</v>
      </c>
    </row>
    <row r="27" spans="1:5" s="241" customFormat="1" ht="30" customHeight="1">
      <c r="A27" s="249" t="s">
        <v>1239</v>
      </c>
      <c r="B27" s="247">
        <v>6200</v>
      </c>
      <c r="C27" s="247">
        <v>135200</v>
      </c>
      <c r="D27" s="247">
        <v>135200</v>
      </c>
      <c r="E27" s="256">
        <f t="shared" si="0"/>
        <v>21.806451612903224</v>
      </c>
    </row>
    <row r="28" spans="1:5" s="241" customFormat="1" ht="30" customHeight="1">
      <c r="A28" s="249" t="s">
        <v>1240</v>
      </c>
      <c r="B28" s="247">
        <v>35272</v>
      </c>
      <c r="C28" s="247">
        <f aca="true" t="shared" si="1" ref="C27:C30">B28</f>
        <v>35272</v>
      </c>
      <c r="D28" s="247">
        <v>35319</v>
      </c>
      <c r="E28" s="256">
        <f t="shared" si="0"/>
        <v>1.001332501701066</v>
      </c>
    </row>
    <row r="29" spans="1:5" s="241" customFormat="1" ht="30" customHeight="1">
      <c r="A29" s="249" t="s">
        <v>1241</v>
      </c>
      <c r="B29" s="247"/>
      <c r="C29" s="247">
        <f t="shared" si="1"/>
        <v>0</v>
      </c>
      <c r="D29" s="247"/>
      <c r="E29" s="256" t="str">
        <f t="shared" si="0"/>
        <v>-</v>
      </c>
    </row>
    <row r="30" spans="1:5" s="241" customFormat="1" ht="30" customHeight="1">
      <c r="A30" s="235" t="s">
        <v>1242</v>
      </c>
      <c r="B30" s="254">
        <f>B20+B21</f>
        <v>144058.24</v>
      </c>
      <c r="C30" s="254">
        <f>C20+C21</f>
        <v>273627.60183085</v>
      </c>
      <c r="D30" s="254">
        <f>D20+D21</f>
        <v>216222</v>
      </c>
      <c r="E30" s="257">
        <f t="shared" si="0"/>
        <v>1.5009346219973256</v>
      </c>
    </row>
    <row r="31" s="211" customFormat="1" ht="33" customHeight="1"/>
    <row r="32" spans="1:254" s="41" customFormat="1" ht="24.75" customHeight="1">
      <c r="A32" s="71"/>
      <c r="B32" s="71"/>
      <c r="C32" s="71"/>
      <c r="D32" s="71"/>
      <c r="E32" s="71"/>
      <c r="F32" s="118"/>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row>
    <row r="33" s="211" customFormat="1" ht="33" customHeight="1"/>
    <row r="34" s="211" customFormat="1" ht="33" customHeight="1"/>
    <row r="35" s="211" customFormat="1" ht="33" customHeight="1"/>
    <row r="36" s="211" customFormat="1" ht="33" customHeight="1"/>
    <row r="37" s="211" customFormat="1" ht="33" customHeight="1"/>
    <row r="38" s="211" customFormat="1" ht="33" customHeight="1"/>
    <row r="39" s="211" customFormat="1" ht="33" customHeight="1"/>
    <row r="40" s="211" customFormat="1" ht="33" customHeight="1"/>
    <row r="41" s="211" customFormat="1" ht="33" customHeight="1"/>
    <row r="42" s="211" customFormat="1" ht="33" customHeight="1"/>
    <row r="43" s="211" customFormat="1" ht="33" customHeight="1"/>
    <row r="44" s="211" customFormat="1" ht="33" customHeight="1"/>
    <row r="45" s="211" customFormat="1" ht="33" customHeight="1"/>
    <row r="46" s="211" customFormat="1" ht="33" customHeight="1"/>
    <row r="47" s="211" customFormat="1" ht="33" customHeight="1"/>
    <row r="48" s="211" customFormat="1" ht="33" customHeight="1"/>
    <row r="49" s="211" customFormat="1" ht="33" customHeight="1"/>
    <row r="50" s="211" customFormat="1" ht="33" customHeight="1"/>
    <row r="51" s="211" customFormat="1" ht="33" customHeight="1"/>
    <row r="52" s="211" customFormat="1" ht="33" customHeight="1"/>
    <row r="53" s="211" customFormat="1" ht="33" customHeight="1"/>
  </sheetData>
  <sheetProtection/>
  <mergeCells count="1">
    <mergeCell ref="A1:E1"/>
  </mergeCells>
  <printOptions/>
  <pageMargins left="0.7480314960629921" right="0.7480314960629921" top="0.9842519685039371" bottom="0.9842519685039371" header="0.5118110236220472" footer="0.5118110236220472"/>
  <pageSetup fitToHeight="0" fitToWidth="1" horizontalDpi="600" verticalDpi="600" orientation="landscape" paperSize="9" scale="98"/>
</worksheet>
</file>

<file path=xl/worksheets/sheet14.xml><?xml version="1.0" encoding="utf-8"?>
<worksheet xmlns="http://schemas.openxmlformats.org/spreadsheetml/2006/main" xmlns:r="http://schemas.openxmlformats.org/officeDocument/2006/relationships">
  <sheetPr>
    <pageSetUpPr fitToPage="1"/>
  </sheetPr>
  <dimension ref="A1:IT86"/>
  <sheetViews>
    <sheetView zoomScale="70" zoomScaleNormal="70" zoomScaleSheetLayoutView="85" workbookViewId="0" topLeftCell="A1">
      <selection activeCell="A56" sqref="A56:IV56"/>
    </sheetView>
  </sheetViews>
  <sheetFormatPr defaultColWidth="8.75390625" defaultRowHeight="14.25"/>
  <cols>
    <col min="1" max="1" width="48.00390625" style="211" customWidth="1"/>
    <col min="2" max="2" width="20.125" style="212" customWidth="1"/>
    <col min="3" max="3" width="16.25390625" style="211" customWidth="1"/>
    <col min="4" max="4" width="19.625" style="211" customWidth="1"/>
    <col min="5" max="5" width="24.875" style="211" customWidth="1"/>
    <col min="6" max="6" width="14.375" style="211" customWidth="1"/>
    <col min="7" max="244" width="8.75390625" style="211" customWidth="1"/>
    <col min="245" max="16384" width="8.75390625" style="47" customWidth="1"/>
  </cols>
  <sheetData>
    <row r="1" spans="1:5" s="210" customFormat="1" ht="49.5" customHeight="1">
      <c r="A1" s="214" t="s">
        <v>1243</v>
      </c>
      <c r="B1" s="214"/>
      <c r="C1" s="214"/>
      <c r="D1" s="214"/>
      <c r="E1" s="214"/>
    </row>
    <row r="2" spans="1:5" s="211" customFormat="1" ht="21" customHeight="1">
      <c r="A2" s="215"/>
      <c r="B2" s="216"/>
      <c r="C2" s="215"/>
      <c r="D2" s="215"/>
      <c r="E2" s="237" t="s">
        <v>32</v>
      </c>
    </row>
    <row r="3" spans="1:5" s="212" customFormat="1" ht="30" customHeight="1">
      <c r="A3" s="217" t="s">
        <v>1214</v>
      </c>
      <c r="B3" s="218" t="s">
        <v>34</v>
      </c>
      <c r="C3" s="219" t="s">
        <v>1215</v>
      </c>
      <c r="D3" s="220" t="s">
        <v>36</v>
      </c>
      <c r="E3" s="220" t="s">
        <v>1216</v>
      </c>
    </row>
    <row r="4" spans="1:6" s="212" customFormat="1" ht="30" customHeight="1">
      <c r="A4" s="221" t="s">
        <v>1244</v>
      </c>
      <c r="B4" s="222">
        <f>SUM(B5:B6)</f>
        <v>0</v>
      </c>
      <c r="C4" s="222">
        <f>SUM(C5:C6)</f>
        <v>0</v>
      </c>
      <c r="D4" s="222">
        <f>SUM(D5:D6)</f>
        <v>6</v>
      </c>
      <c r="E4" s="238" t="str">
        <f>_xlfn.IFERROR(D4/B4,"-")</f>
        <v>-</v>
      </c>
      <c r="F4" s="239"/>
    </row>
    <row r="5" spans="1:5" s="212" customFormat="1" ht="30" customHeight="1">
      <c r="A5" s="223" t="s">
        <v>1245</v>
      </c>
      <c r="B5" s="222">
        <v>0</v>
      </c>
      <c r="C5" s="222">
        <v>0</v>
      </c>
      <c r="D5" s="222"/>
      <c r="E5" s="238" t="str">
        <f aca="true" t="shared" si="0" ref="E4:E19">_xlfn.IFERROR(D5/B5,"-")</f>
        <v>-</v>
      </c>
    </row>
    <row r="6" spans="1:5" s="212" customFormat="1" ht="30" customHeight="1">
      <c r="A6" s="223" t="s">
        <v>1246</v>
      </c>
      <c r="B6" s="222">
        <v>0</v>
      </c>
      <c r="C6" s="222">
        <v>0</v>
      </c>
      <c r="D6" s="222">
        <v>6</v>
      </c>
      <c r="E6" s="238" t="str">
        <f t="shared" si="0"/>
        <v>-</v>
      </c>
    </row>
    <row r="7" spans="1:244" s="212" customFormat="1" ht="30" customHeight="1">
      <c r="A7" s="221" t="s">
        <v>1247</v>
      </c>
      <c r="B7" s="224">
        <f>B8+B22+B27+B29</f>
        <v>19968</v>
      </c>
      <c r="C7" s="224">
        <v>35148</v>
      </c>
      <c r="D7" s="224">
        <f>D8+D22+D27+D29</f>
        <v>74246</v>
      </c>
      <c r="E7" s="238">
        <f t="shared" si="0"/>
        <v>3.718249198717949</v>
      </c>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c r="FF7" s="211"/>
      <c r="FG7" s="211"/>
      <c r="FH7" s="211"/>
      <c r="FI7" s="211"/>
      <c r="FJ7" s="211"/>
      <c r="FK7" s="211"/>
      <c r="FL7" s="211"/>
      <c r="FM7" s="211"/>
      <c r="FN7" s="211"/>
      <c r="FO7" s="211"/>
      <c r="FP7" s="211"/>
      <c r="FQ7" s="211"/>
      <c r="FR7" s="211"/>
      <c r="FS7" s="211"/>
      <c r="FT7" s="211"/>
      <c r="FU7" s="211"/>
      <c r="FV7" s="211"/>
      <c r="FW7" s="211"/>
      <c r="FX7" s="211"/>
      <c r="FY7" s="211"/>
      <c r="FZ7" s="211"/>
      <c r="GA7" s="211"/>
      <c r="GB7" s="211"/>
      <c r="GC7" s="211"/>
      <c r="GD7" s="211"/>
      <c r="GE7" s="211"/>
      <c r="GF7" s="211"/>
      <c r="GG7" s="211"/>
      <c r="GH7" s="211"/>
      <c r="GI7" s="211"/>
      <c r="GJ7" s="211"/>
      <c r="GK7" s="211"/>
      <c r="GL7" s="211"/>
      <c r="GM7" s="211"/>
      <c r="GN7" s="211"/>
      <c r="GO7" s="211"/>
      <c r="GP7" s="211"/>
      <c r="GQ7" s="211"/>
      <c r="GR7" s="211"/>
      <c r="GS7" s="211"/>
      <c r="GT7" s="211"/>
      <c r="GU7" s="211"/>
      <c r="GV7" s="211"/>
      <c r="GW7" s="211"/>
      <c r="GX7" s="211"/>
      <c r="GY7" s="211"/>
      <c r="GZ7" s="211"/>
      <c r="HA7" s="211"/>
      <c r="HB7" s="211"/>
      <c r="HC7" s="211"/>
      <c r="HD7" s="211"/>
      <c r="HE7" s="211"/>
      <c r="HF7" s="211"/>
      <c r="HG7" s="211"/>
      <c r="HH7" s="211"/>
      <c r="HI7" s="211"/>
      <c r="HJ7" s="211"/>
      <c r="HK7" s="211"/>
      <c r="HL7" s="211"/>
      <c r="HM7" s="211"/>
      <c r="HN7" s="211"/>
      <c r="HO7" s="211"/>
      <c r="HP7" s="211"/>
      <c r="HQ7" s="211"/>
      <c r="HR7" s="211"/>
      <c r="HS7" s="211"/>
      <c r="HT7" s="211"/>
      <c r="HU7" s="211"/>
      <c r="HV7" s="211"/>
      <c r="HW7" s="211"/>
      <c r="HX7" s="211"/>
      <c r="HY7" s="211"/>
      <c r="HZ7" s="211"/>
      <c r="IA7" s="211"/>
      <c r="IB7" s="211"/>
      <c r="IC7" s="211"/>
      <c r="ID7" s="211"/>
      <c r="IE7" s="211"/>
      <c r="IF7" s="211"/>
      <c r="IG7" s="211"/>
      <c r="IH7" s="211"/>
      <c r="II7" s="211"/>
      <c r="IJ7" s="211"/>
    </row>
    <row r="8" spans="1:244" s="212" customFormat="1" ht="30" customHeight="1">
      <c r="A8" s="225" t="s">
        <v>1248</v>
      </c>
      <c r="B8" s="226">
        <f>SUM(B9:B21)</f>
        <v>16718</v>
      </c>
      <c r="C8" s="226">
        <v>16718</v>
      </c>
      <c r="D8" s="226">
        <f>SUM(D9:D21)</f>
        <v>55816</v>
      </c>
      <c r="E8" s="238">
        <f t="shared" si="0"/>
        <v>3.338676875224309</v>
      </c>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c r="HF8" s="211"/>
      <c r="HG8" s="211"/>
      <c r="HH8" s="211"/>
      <c r="HI8" s="211"/>
      <c r="HJ8" s="211"/>
      <c r="HK8" s="211"/>
      <c r="HL8" s="211"/>
      <c r="HM8" s="211"/>
      <c r="HN8" s="211"/>
      <c r="HO8" s="211"/>
      <c r="HP8" s="211"/>
      <c r="HQ8" s="211"/>
      <c r="HR8" s="211"/>
      <c r="HS8" s="211"/>
      <c r="HT8" s="211"/>
      <c r="HU8" s="211"/>
      <c r="HV8" s="211"/>
      <c r="HW8" s="211"/>
      <c r="HX8" s="211"/>
      <c r="HY8" s="211"/>
      <c r="HZ8" s="211"/>
      <c r="IA8" s="211"/>
      <c r="IB8" s="211"/>
      <c r="IC8" s="211"/>
      <c r="ID8" s="211"/>
      <c r="IE8" s="211"/>
      <c r="IF8" s="211"/>
      <c r="IG8" s="211"/>
      <c r="IH8" s="211"/>
      <c r="II8" s="211"/>
      <c r="IJ8" s="211"/>
    </row>
    <row r="9" spans="1:5" s="212" customFormat="1" ht="30" customHeight="1">
      <c r="A9" s="225" t="s">
        <v>1249</v>
      </c>
      <c r="B9" s="226">
        <v>3130</v>
      </c>
      <c r="C9" s="226">
        <v>3130</v>
      </c>
      <c r="D9" s="226">
        <v>46093</v>
      </c>
      <c r="E9" s="238">
        <f t="shared" si="0"/>
        <v>14.726198083067093</v>
      </c>
    </row>
    <row r="10" spans="1:5" s="212" customFormat="1" ht="30" customHeight="1">
      <c r="A10" s="225" t="s">
        <v>1250</v>
      </c>
      <c r="B10" s="226">
        <v>0</v>
      </c>
      <c r="C10" s="222">
        <v>0</v>
      </c>
      <c r="D10" s="226"/>
      <c r="E10" s="238" t="str">
        <f t="shared" si="0"/>
        <v>-</v>
      </c>
    </row>
    <row r="11" spans="1:5" s="212" customFormat="1" ht="30" customHeight="1">
      <c r="A11" s="225" t="s">
        <v>1251</v>
      </c>
      <c r="B11" s="226">
        <v>6520</v>
      </c>
      <c r="C11" s="226">
        <v>6520</v>
      </c>
      <c r="D11" s="226">
        <v>6606</v>
      </c>
      <c r="E11" s="238">
        <f t="shared" si="0"/>
        <v>1.0131901840490798</v>
      </c>
    </row>
    <row r="12" spans="1:5" s="212" customFormat="1" ht="30" customHeight="1">
      <c r="A12" s="225" t="s">
        <v>1252</v>
      </c>
      <c r="B12" s="226">
        <v>0</v>
      </c>
      <c r="C12" s="222">
        <v>0</v>
      </c>
      <c r="D12" s="226">
        <v>1000</v>
      </c>
      <c r="E12" s="238" t="str">
        <f t="shared" si="0"/>
        <v>-</v>
      </c>
    </row>
    <row r="13" spans="1:5" s="212" customFormat="1" ht="30" customHeight="1">
      <c r="A13" s="225" t="s">
        <v>1253</v>
      </c>
      <c r="B13" s="226">
        <v>0</v>
      </c>
      <c r="C13" s="222">
        <v>0</v>
      </c>
      <c r="D13" s="226"/>
      <c r="E13" s="238" t="str">
        <f t="shared" si="0"/>
        <v>-</v>
      </c>
    </row>
    <row r="14" spans="1:5" s="212" customFormat="1" ht="30" customHeight="1">
      <c r="A14" s="225" t="s">
        <v>1254</v>
      </c>
      <c r="B14" s="226">
        <v>0</v>
      </c>
      <c r="C14" s="222">
        <v>0</v>
      </c>
      <c r="D14" s="226"/>
      <c r="E14" s="238" t="str">
        <f t="shared" si="0"/>
        <v>-</v>
      </c>
    </row>
    <row r="15" spans="1:5" s="212" customFormat="1" ht="30" customHeight="1">
      <c r="A15" s="225" t="s">
        <v>1255</v>
      </c>
      <c r="B15" s="226">
        <v>0</v>
      </c>
      <c r="C15" s="222">
        <v>0</v>
      </c>
      <c r="D15" s="226"/>
      <c r="E15" s="238" t="str">
        <f t="shared" si="0"/>
        <v>-</v>
      </c>
    </row>
    <row r="16" spans="1:5" s="212" customFormat="1" ht="30" customHeight="1">
      <c r="A16" s="225" t="s">
        <v>1256</v>
      </c>
      <c r="B16" s="226">
        <v>0</v>
      </c>
      <c r="C16" s="222">
        <v>0</v>
      </c>
      <c r="D16" s="226"/>
      <c r="E16" s="238" t="str">
        <f t="shared" si="0"/>
        <v>-</v>
      </c>
    </row>
    <row r="17" spans="1:5" s="212" customFormat="1" ht="30" customHeight="1">
      <c r="A17" s="225" t="s">
        <v>1257</v>
      </c>
      <c r="B17" s="226">
        <v>0</v>
      </c>
      <c r="C17" s="222">
        <v>0</v>
      </c>
      <c r="D17" s="226"/>
      <c r="E17" s="238" t="str">
        <f t="shared" si="0"/>
        <v>-</v>
      </c>
    </row>
    <row r="18" spans="1:5" s="212" customFormat="1" ht="30" customHeight="1">
      <c r="A18" s="225" t="s">
        <v>1258</v>
      </c>
      <c r="B18" s="226">
        <v>1511</v>
      </c>
      <c r="C18" s="226">
        <v>1511</v>
      </c>
      <c r="D18" s="226">
        <v>1502</v>
      </c>
      <c r="E18" s="238">
        <f t="shared" si="0"/>
        <v>0.9940436796823295</v>
      </c>
    </row>
    <row r="19" spans="1:5" s="212" customFormat="1" ht="30" customHeight="1">
      <c r="A19" s="227" t="s">
        <v>984</v>
      </c>
      <c r="B19" s="226">
        <v>0</v>
      </c>
      <c r="C19" s="222">
        <v>0</v>
      </c>
      <c r="D19" s="224"/>
      <c r="E19" s="238" t="str">
        <f t="shared" si="0"/>
        <v>-</v>
      </c>
    </row>
    <row r="20" spans="1:5" s="212" customFormat="1" ht="30" customHeight="1">
      <c r="A20" s="227" t="s">
        <v>1259</v>
      </c>
      <c r="B20" s="224">
        <v>4557</v>
      </c>
      <c r="C20" s="224">
        <v>4557</v>
      </c>
      <c r="D20" s="224">
        <v>615</v>
      </c>
      <c r="E20" s="238"/>
    </row>
    <row r="21" spans="1:5" s="212" customFormat="1" ht="30" customHeight="1">
      <c r="A21" s="223" t="s">
        <v>1260</v>
      </c>
      <c r="B21" s="228">
        <v>1000</v>
      </c>
      <c r="C21" s="226">
        <v>1000</v>
      </c>
      <c r="D21" s="228"/>
      <c r="E21" s="238">
        <f aca="true" t="shared" si="1" ref="E21:E41">_xlfn.IFERROR(D21/B21,"-")</f>
        <v>0</v>
      </c>
    </row>
    <row r="22" spans="1:5" s="212" customFormat="1" ht="30" customHeight="1">
      <c r="A22" s="225" t="s">
        <v>1261</v>
      </c>
      <c r="B22" s="226">
        <v>0</v>
      </c>
      <c r="C22" s="222">
        <v>0</v>
      </c>
      <c r="D22" s="224"/>
      <c r="E22" s="238" t="str">
        <f t="shared" si="1"/>
        <v>-</v>
      </c>
    </row>
    <row r="23" spans="1:5" s="212" customFormat="1" ht="30" customHeight="1">
      <c r="A23" s="223" t="s">
        <v>1249</v>
      </c>
      <c r="B23" s="226">
        <v>0</v>
      </c>
      <c r="C23" s="222">
        <v>0</v>
      </c>
      <c r="D23" s="224"/>
      <c r="E23" s="238" t="str">
        <f t="shared" si="1"/>
        <v>-</v>
      </c>
    </row>
    <row r="24" spans="1:5" s="212" customFormat="1" ht="30" customHeight="1">
      <c r="A24" s="223" t="s">
        <v>1250</v>
      </c>
      <c r="B24" s="226">
        <v>0</v>
      </c>
      <c r="C24" s="222">
        <v>0</v>
      </c>
      <c r="D24" s="224"/>
      <c r="E24" s="238" t="str">
        <f t="shared" si="1"/>
        <v>-</v>
      </c>
    </row>
    <row r="25" spans="1:5" s="212" customFormat="1" ht="30" customHeight="1">
      <c r="A25" s="223" t="s">
        <v>1262</v>
      </c>
      <c r="B25" s="226">
        <v>0</v>
      </c>
      <c r="C25" s="222">
        <v>0</v>
      </c>
      <c r="D25" s="224"/>
      <c r="E25" s="238" t="str">
        <f t="shared" si="1"/>
        <v>-</v>
      </c>
    </row>
    <row r="26" spans="1:5" s="213" customFormat="1" ht="30" customHeight="1">
      <c r="A26" s="223" t="s">
        <v>1263</v>
      </c>
      <c r="B26" s="226">
        <v>0</v>
      </c>
      <c r="C26" s="222">
        <v>0</v>
      </c>
      <c r="D26" s="224"/>
      <c r="E26" s="238" t="str">
        <f t="shared" si="1"/>
        <v>-</v>
      </c>
    </row>
    <row r="27" spans="1:244" s="213" customFormat="1" ht="30" customHeight="1">
      <c r="A27" s="227" t="s">
        <v>1264</v>
      </c>
      <c r="B27" s="224">
        <v>3250</v>
      </c>
      <c r="C27" s="224">
        <v>18430</v>
      </c>
      <c r="D27" s="224">
        <f>D28</f>
        <v>18430</v>
      </c>
      <c r="E27" s="238">
        <f t="shared" si="1"/>
        <v>5.67076923076923</v>
      </c>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row>
    <row r="28" spans="1:5" s="213" customFormat="1" ht="30" customHeight="1">
      <c r="A28" s="227" t="s">
        <v>1265</v>
      </c>
      <c r="B28" s="224">
        <v>3250</v>
      </c>
      <c r="C28" s="224">
        <v>18430</v>
      </c>
      <c r="D28" s="224">
        <v>18430</v>
      </c>
      <c r="E28" s="238">
        <f t="shared" si="1"/>
        <v>5.67076923076923</v>
      </c>
    </row>
    <row r="29" spans="1:5" s="213" customFormat="1" ht="30" customHeight="1">
      <c r="A29" s="227" t="s">
        <v>1266</v>
      </c>
      <c r="B29" s="226">
        <v>0</v>
      </c>
      <c r="C29" s="224">
        <f>C30</f>
        <v>0</v>
      </c>
      <c r="D29" s="224">
        <f>D30</f>
        <v>0</v>
      </c>
      <c r="E29" s="238" t="str">
        <f t="shared" si="1"/>
        <v>-</v>
      </c>
    </row>
    <row r="30" spans="1:5" s="213" customFormat="1" ht="30" customHeight="1">
      <c r="A30" s="227" t="s">
        <v>1267</v>
      </c>
      <c r="B30" s="226">
        <v>0</v>
      </c>
      <c r="C30" s="222">
        <v>0</v>
      </c>
      <c r="D30" s="224"/>
      <c r="E30" s="238" t="str">
        <f t="shared" si="1"/>
        <v>-</v>
      </c>
    </row>
    <row r="31" spans="1:244" s="212" customFormat="1" ht="30" customHeight="1">
      <c r="A31" s="221" t="s">
        <v>1268</v>
      </c>
      <c r="B31" s="224">
        <f>+B32</f>
        <v>0</v>
      </c>
      <c r="C31" s="224">
        <f>+C32</f>
        <v>0</v>
      </c>
      <c r="D31" s="224">
        <f>+D32</f>
        <v>0</v>
      </c>
      <c r="E31" s="238" t="str">
        <f t="shared" si="1"/>
        <v>-</v>
      </c>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c r="IC31" s="211"/>
      <c r="ID31" s="211"/>
      <c r="IE31" s="211"/>
      <c r="IF31" s="211"/>
      <c r="IG31" s="211"/>
      <c r="IH31" s="211"/>
      <c r="II31" s="211"/>
      <c r="IJ31" s="211"/>
    </row>
    <row r="32" spans="1:244" s="212" customFormat="1" ht="30" customHeight="1">
      <c r="A32" s="227" t="s">
        <v>1269</v>
      </c>
      <c r="B32" s="226">
        <v>0</v>
      </c>
      <c r="C32" s="222">
        <v>0</v>
      </c>
      <c r="D32" s="224"/>
      <c r="E32" s="238" t="str">
        <f t="shared" si="1"/>
        <v>-</v>
      </c>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c r="IC32" s="211"/>
      <c r="ID32" s="211"/>
      <c r="IE32" s="211"/>
      <c r="IF32" s="211"/>
      <c r="IG32" s="211"/>
      <c r="IH32" s="211"/>
      <c r="II32" s="211"/>
      <c r="IJ32" s="211"/>
    </row>
    <row r="33" spans="1:5" s="212" customFormat="1" ht="30" customHeight="1">
      <c r="A33" s="227" t="s">
        <v>1270</v>
      </c>
      <c r="B33" s="226">
        <v>0</v>
      </c>
      <c r="C33" s="222">
        <v>0</v>
      </c>
      <c r="D33" s="224"/>
      <c r="E33" s="238" t="str">
        <f t="shared" si="1"/>
        <v>-</v>
      </c>
    </row>
    <row r="34" spans="1:5" s="212" customFormat="1" ht="30" customHeight="1">
      <c r="A34" s="227" t="s">
        <v>1271</v>
      </c>
      <c r="B34" s="226">
        <v>0</v>
      </c>
      <c r="C34" s="222">
        <v>0</v>
      </c>
      <c r="D34" s="224"/>
      <c r="E34" s="238" t="str">
        <f t="shared" si="1"/>
        <v>-</v>
      </c>
    </row>
    <row r="35" spans="1:244" s="212" customFormat="1" ht="30" customHeight="1">
      <c r="A35" s="221" t="s">
        <v>1272</v>
      </c>
      <c r="B35" s="224">
        <f>B36+B39+B42</f>
        <v>3834</v>
      </c>
      <c r="C35" s="224">
        <f>C36+C39+C42</f>
        <v>117654</v>
      </c>
      <c r="D35" s="224">
        <f>D36+D39+D42</f>
        <v>69283</v>
      </c>
      <c r="E35" s="238">
        <f t="shared" si="1"/>
        <v>18.070683359415753</v>
      </c>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c r="CP35" s="211"/>
      <c r="CQ35" s="211"/>
      <c r="CR35" s="211"/>
      <c r="CS35" s="211"/>
      <c r="CT35" s="211"/>
      <c r="CU35" s="211"/>
      <c r="CV35" s="211"/>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c r="EI35" s="211"/>
      <c r="EJ35" s="211"/>
      <c r="EK35" s="211"/>
      <c r="EL35" s="211"/>
      <c r="EM35" s="211"/>
      <c r="EN35" s="211"/>
      <c r="EO35" s="211"/>
      <c r="EP35" s="211"/>
      <c r="EQ35" s="211"/>
      <c r="ER35" s="211"/>
      <c r="ES35" s="211"/>
      <c r="ET35" s="211"/>
      <c r="EU35" s="211"/>
      <c r="EV35" s="211"/>
      <c r="EW35" s="211"/>
      <c r="EX35" s="211"/>
      <c r="EY35" s="211"/>
      <c r="EZ35" s="211"/>
      <c r="FA35" s="211"/>
      <c r="FB35" s="211"/>
      <c r="FC35" s="211"/>
      <c r="FD35" s="211"/>
      <c r="FE35" s="211"/>
      <c r="FF35" s="211"/>
      <c r="FG35" s="211"/>
      <c r="FH35" s="211"/>
      <c r="FI35" s="211"/>
      <c r="FJ35" s="211"/>
      <c r="FK35" s="211"/>
      <c r="FL35" s="211"/>
      <c r="FM35" s="211"/>
      <c r="FN35" s="211"/>
      <c r="FO35" s="211"/>
      <c r="FP35" s="211"/>
      <c r="FQ35" s="211"/>
      <c r="FR35" s="211"/>
      <c r="FS35" s="211"/>
      <c r="FT35" s="211"/>
      <c r="FU35" s="211"/>
      <c r="FV35" s="211"/>
      <c r="FW35" s="211"/>
      <c r="FX35" s="211"/>
      <c r="FY35" s="211"/>
      <c r="FZ35" s="211"/>
      <c r="GA35" s="211"/>
      <c r="GB35" s="211"/>
      <c r="GC35" s="211"/>
      <c r="GD35" s="211"/>
      <c r="GE35" s="211"/>
      <c r="GF35" s="211"/>
      <c r="GG35" s="211"/>
      <c r="GH35" s="211"/>
      <c r="GI35" s="211"/>
      <c r="GJ35" s="211"/>
      <c r="GK35" s="211"/>
      <c r="GL35" s="211"/>
      <c r="GM35" s="211"/>
      <c r="GN35" s="211"/>
      <c r="GO35" s="211"/>
      <c r="GP35" s="211"/>
      <c r="GQ35" s="211"/>
      <c r="GR35" s="211"/>
      <c r="GS35" s="211"/>
      <c r="GT35" s="211"/>
      <c r="GU35" s="211"/>
      <c r="GV35" s="211"/>
      <c r="GW35" s="211"/>
      <c r="GX35" s="211"/>
      <c r="GY35" s="211"/>
      <c r="GZ35" s="211"/>
      <c r="HA35" s="211"/>
      <c r="HB35" s="211"/>
      <c r="HC35" s="211"/>
      <c r="HD35" s="211"/>
      <c r="HE35" s="211"/>
      <c r="HF35" s="211"/>
      <c r="HG35" s="211"/>
      <c r="HH35" s="211"/>
      <c r="HI35" s="211"/>
      <c r="HJ35" s="211"/>
      <c r="HK35" s="211"/>
      <c r="HL35" s="211"/>
      <c r="HM35" s="211"/>
      <c r="HN35" s="211"/>
      <c r="HO35" s="211"/>
      <c r="HP35" s="211"/>
      <c r="HQ35" s="211"/>
      <c r="HR35" s="211"/>
      <c r="HS35" s="211"/>
      <c r="HT35" s="211"/>
      <c r="HU35" s="211"/>
      <c r="HV35" s="211"/>
      <c r="HW35" s="211"/>
      <c r="HX35" s="211"/>
      <c r="HY35" s="211"/>
      <c r="HZ35" s="211"/>
      <c r="IA35" s="211"/>
      <c r="IB35" s="211"/>
      <c r="IC35" s="211"/>
      <c r="ID35" s="211"/>
      <c r="IE35" s="211"/>
      <c r="IF35" s="211"/>
      <c r="IG35" s="211"/>
      <c r="IH35" s="211"/>
      <c r="II35" s="211"/>
      <c r="IJ35" s="211"/>
    </row>
    <row r="36" spans="1:244" s="212" customFormat="1" ht="30" customHeight="1">
      <c r="A36" s="227" t="s">
        <v>1273</v>
      </c>
      <c r="B36" s="224">
        <f>B37+B38</f>
        <v>2950</v>
      </c>
      <c r="C36" s="224">
        <f>C37+C38</f>
        <v>116770</v>
      </c>
      <c r="D36" s="224">
        <f>D37+D38</f>
        <v>68360</v>
      </c>
      <c r="E36" s="238">
        <f t="shared" si="1"/>
        <v>23.172881355932205</v>
      </c>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c r="EI36" s="211"/>
      <c r="EJ36" s="211"/>
      <c r="EK36" s="211"/>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c r="FS36" s="211"/>
      <c r="FT36" s="211"/>
      <c r="FU36" s="211"/>
      <c r="FV36" s="211"/>
      <c r="FW36" s="211"/>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row>
    <row r="37" spans="1:244" s="212" customFormat="1" ht="30" customHeight="1">
      <c r="A37" s="227" t="s">
        <v>1274</v>
      </c>
      <c r="B37" s="224">
        <v>2950</v>
      </c>
      <c r="C37" s="81">
        <f>66770+50000</f>
        <v>116770</v>
      </c>
      <c r="D37" s="224">
        <v>68360</v>
      </c>
      <c r="E37" s="238">
        <f t="shared" si="1"/>
        <v>23.172881355932205</v>
      </c>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1"/>
      <c r="DW37" s="211"/>
      <c r="DX37" s="211"/>
      <c r="DY37" s="211"/>
      <c r="DZ37" s="211"/>
      <c r="EA37" s="211"/>
      <c r="EB37" s="211"/>
      <c r="EC37" s="211"/>
      <c r="ED37" s="211"/>
      <c r="EE37" s="211"/>
      <c r="EF37" s="211"/>
      <c r="EG37" s="211"/>
      <c r="EH37" s="211"/>
      <c r="EI37" s="211"/>
      <c r="EJ37" s="211"/>
      <c r="EK37" s="211"/>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c r="FK37" s="211"/>
      <c r="FL37" s="211"/>
      <c r="FM37" s="211"/>
      <c r="FN37" s="211"/>
      <c r="FO37" s="211"/>
      <c r="FP37" s="211"/>
      <c r="FQ37" s="211"/>
      <c r="FR37" s="211"/>
      <c r="FS37" s="211"/>
      <c r="FT37" s="211"/>
      <c r="FU37" s="211"/>
      <c r="FV37" s="211"/>
      <c r="FW37" s="211"/>
      <c r="FX37" s="211"/>
      <c r="FY37" s="211"/>
      <c r="FZ37" s="211"/>
      <c r="GA37" s="211"/>
      <c r="GB37" s="211"/>
      <c r="GC37" s="211"/>
      <c r="GD37" s="211"/>
      <c r="GE37" s="211"/>
      <c r="GF37" s="211"/>
      <c r="GG37" s="211"/>
      <c r="GH37" s="211"/>
      <c r="GI37" s="211"/>
      <c r="GJ37" s="211"/>
      <c r="GK37" s="211"/>
      <c r="GL37" s="211"/>
      <c r="GM37" s="211"/>
      <c r="GN37" s="211"/>
      <c r="GO37" s="211"/>
      <c r="GP37" s="211"/>
      <c r="GQ37" s="211"/>
      <c r="GR37" s="211"/>
      <c r="GS37" s="211"/>
      <c r="GT37" s="211"/>
      <c r="GU37" s="211"/>
      <c r="GV37" s="211"/>
      <c r="GW37" s="211"/>
      <c r="GX37" s="211"/>
      <c r="GY37" s="211"/>
      <c r="GZ37" s="211"/>
      <c r="HA37" s="211"/>
      <c r="HB37" s="211"/>
      <c r="HC37" s="211"/>
      <c r="HD37" s="211"/>
      <c r="HE37" s="211"/>
      <c r="HF37" s="211"/>
      <c r="HG37" s="211"/>
      <c r="HH37" s="211"/>
      <c r="HI37" s="211"/>
      <c r="HJ37" s="211"/>
      <c r="HK37" s="211"/>
      <c r="HL37" s="211"/>
      <c r="HM37" s="211"/>
      <c r="HN37" s="211"/>
      <c r="HO37" s="211"/>
      <c r="HP37" s="211"/>
      <c r="HQ37" s="211"/>
      <c r="HR37" s="211"/>
      <c r="HS37" s="211"/>
      <c r="HT37" s="211"/>
      <c r="HU37" s="211"/>
      <c r="HV37" s="211"/>
      <c r="HW37" s="211"/>
      <c r="HX37" s="211"/>
      <c r="HY37" s="211"/>
      <c r="HZ37" s="211"/>
      <c r="IA37" s="211"/>
      <c r="IB37" s="211"/>
      <c r="IC37" s="211"/>
      <c r="ID37" s="211"/>
      <c r="IE37" s="211"/>
      <c r="IF37" s="211"/>
      <c r="IG37" s="211"/>
      <c r="IH37" s="211"/>
      <c r="II37" s="211"/>
      <c r="IJ37" s="211"/>
    </row>
    <row r="38" spans="1:244" s="212" customFormat="1" ht="30" customHeight="1">
      <c r="A38" s="229" t="s">
        <v>1275</v>
      </c>
      <c r="B38" s="226">
        <v>0</v>
      </c>
      <c r="C38" s="226">
        <v>0</v>
      </c>
      <c r="D38" s="224"/>
      <c r="E38" s="238" t="str">
        <f t="shared" si="1"/>
        <v>-</v>
      </c>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1"/>
      <c r="DZ38" s="211"/>
      <c r="EA38" s="211"/>
      <c r="EB38" s="211"/>
      <c r="EC38" s="211"/>
      <c r="ED38" s="211"/>
      <c r="EE38" s="211"/>
      <c r="EF38" s="211"/>
      <c r="EG38" s="211"/>
      <c r="EH38" s="211"/>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1"/>
      <c r="FI38" s="211"/>
      <c r="FJ38" s="211"/>
      <c r="FK38" s="211"/>
      <c r="FL38" s="211"/>
      <c r="FM38" s="211"/>
      <c r="FN38" s="211"/>
      <c r="FO38" s="211"/>
      <c r="FP38" s="211"/>
      <c r="FQ38" s="211"/>
      <c r="FR38" s="211"/>
      <c r="FS38" s="211"/>
      <c r="FT38" s="211"/>
      <c r="FU38" s="211"/>
      <c r="FV38" s="211"/>
      <c r="FW38" s="211"/>
      <c r="FX38" s="211"/>
      <c r="FY38" s="211"/>
      <c r="FZ38" s="211"/>
      <c r="GA38" s="211"/>
      <c r="GB38" s="211"/>
      <c r="GC38" s="211"/>
      <c r="GD38" s="211"/>
      <c r="GE38" s="211"/>
      <c r="GF38" s="211"/>
      <c r="GG38" s="211"/>
      <c r="GH38" s="211"/>
      <c r="GI38" s="211"/>
      <c r="GJ38" s="211"/>
      <c r="GK38" s="211"/>
      <c r="GL38" s="211"/>
      <c r="GM38" s="211"/>
      <c r="GN38" s="211"/>
      <c r="GO38" s="211"/>
      <c r="GP38" s="211"/>
      <c r="GQ38" s="211"/>
      <c r="GR38" s="211"/>
      <c r="GS38" s="211"/>
      <c r="GT38" s="211"/>
      <c r="GU38" s="211"/>
      <c r="GV38" s="211"/>
      <c r="GW38" s="211"/>
      <c r="GX38" s="211"/>
      <c r="GY38" s="211"/>
      <c r="GZ38" s="211"/>
      <c r="HA38" s="211"/>
      <c r="HB38" s="211"/>
      <c r="HC38" s="211"/>
      <c r="HD38" s="211"/>
      <c r="HE38" s="211"/>
      <c r="HF38" s="211"/>
      <c r="HG38" s="211"/>
      <c r="HH38" s="211"/>
      <c r="HI38" s="211"/>
      <c r="HJ38" s="211"/>
      <c r="HK38" s="211"/>
      <c r="HL38" s="211"/>
      <c r="HM38" s="211"/>
      <c r="HN38" s="211"/>
      <c r="HO38" s="211"/>
      <c r="HP38" s="211"/>
      <c r="HQ38" s="211"/>
      <c r="HR38" s="211"/>
      <c r="HS38" s="211"/>
      <c r="HT38" s="211"/>
      <c r="HU38" s="211"/>
      <c r="HV38" s="211"/>
      <c r="HW38" s="211"/>
      <c r="HX38" s="211"/>
      <c r="HY38" s="211"/>
      <c r="HZ38" s="211"/>
      <c r="IA38" s="211"/>
      <c r="IB38" s="211"/>
      <c r="IC38" s="211"/>
      <c r="ID38" s="211"/>
      <c r="IE38" s="211"/>
      <c r="IF38" s="211"/>
      <c r="IG38" s="211"/>
      <c r="IH38" s="211"/>
      <c r="II38" s="211"/>
      <c r="IJ38" s="211"/>
    </row>
    <row r="39" spans="1:244" s="212" customFormat="1" ht="30" customHeight="1">
      <c r="A39" s="227" t="s">
        <v>1276</v>
      </c>
      <c r="B39" s="226">
        <v>0</v>
      </c>
      <c r="C39" s="226">
        <v>0</v>
      </c>
      <c r="D39" s="224"/>
      <c r="E39" s="238" t="str">
        <f t="shared" si="1"/>
        <v>-</v>
      </c>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c r="DI39" s="211"/>
      <c r="DJ39" s="211"/>
      <c r="DK39" s="211"/>
      <c r="DL39" s="211"/>
      <c r="DM39" s="211"/>
      <c r="DN39" s="211"/>
      <c r="DO39" s="211"/>
      <c r="DP39" s="211"/>
      <c r="DQ39" s="211"/>
      <c r="DR39" s="211"/>
      <c r="DS39" s="211"/>
      <c r="DT39" s="211"/>
      <c r="DU39" s="211"/>
      <c r="DV39" s="211"/>
      <c r="DW39" s="211"/>
      <c r="DX39" s="211"/>
      <c r="DY39" s="211"/>
      <c r="DZ39" s="211"/>
      <c r="EA39" s="211"/>
      <c r="EB39" s="211"/>
      <c r="EC39" s="211"/>
      <c r="ED39" s="211"/>
      <c r="EE39" s="211"/>
      <c r="EF39" s="211"/>
      <c r="EG39" s="211"/>
      <c r="EH39" s="211"/>
      <c r="EI39" s="211"/>
      <c r="EJ39" s="211"/>
      <c r="EK39" s="211"/>
      <c r="EL39" s="211"/>
      <c r="EM39" s="211"/>
      <c r="EN39" s="211"/>
      <c r="EO39" s="211"/>
      <c r="EP39" s="211"/>
      <c r="EQ39" s="211"/>
      <c r="ER39" s="211"/>
      <c r="ES39" s="211"/>
      <c r="ET39" s="211"/>
      <c r="EU39" s="211"/>
      <c r="EV39" s="211"/>
      <c r="EW39" s="211"/>
      <c r="EX39" s="211"/>
      <c r="EY39" s="211"/>
      <c r="EZ39" s="211"/>
      <c r="FA39" s="211"/>
      <c r="FB39" s="211"/>
      <c r="FC39" s="211"/>
      <c r="FD39" s="211"/>
      <c r="FE39" s="211"/>
      <c r="FF39" s="211"/>
      <c r="FG39" s="211"/>
      <c r="FH39" s="211"/>
      <c r="FI39" s="211"/>
      <c r="FJ39" s="211"/>
      <c r="FK39" s="211"/>
      <c r="FL39" s="211"/>
      <c r="FM39" s="211"/>
      <c r="FN39" s="211"/>
      <c r="FO39" s="211"/>
      <c r="FP39" s="211"/>
      <c r="FQ39" s="211"/>
      <c r="FR39" s="211"/>
      <c r="FS39" s="211"/>
      <c r="FT39" s="211"/>
      <c r="FU39" s="211"/>
      <c r="FV39" s="211"/>
      <c r="FW39" s="211"/>
      <c r="FX39" s="211"/>
      <c r="FY39" s="211"/>
      <c r="FZ39" s="211"/>
      <c r="GA39" s="211"/>
      <c r="GB39" s="211"/>
      <c r="GC39" s="211"/>
      <c r="GD39" s="211"/>
      <c r="GE39" s="211"/>
      <c r="GF39" s="211"/>
      <c r="GG39" s="211"/>
      <c r="GH39" s="211"/>
      <c r="GI39" s="211"/>
      <c r="GJ39" s="211"/>
      <c r="GK39" s="211"/>
      <c r="GL39" s="211"/>
      <c r="GM39" s="211"/>
      <c r="GN39" s="211"/>
      <c r="GO39" s="211"/>
      <c r="GP39" s="211"/>
      <c r="GQ39" s="211"/>
      <c r="GR39" s="211"/>
      <c r="GS39" s="211"/>
      <c r="GT39" s="211"/>
      <c r="GU39" s="211"/>
      <c r="GV39" s="211"/>
      <c r="GW39" s="211"/>
      <c r="GX39" s="211"/>
      <c r="GY39" s="211"/>
      <c r="GZ39" s="211"/>
      <c r="HA39" s="211"/>
      <c r="HB39" s="211"/>
      <c r="HC39" s="211"/>
      <c r="HD39" s="211"/>
      <c r="HE39" s="211"/>
      <c r="HF39" s="211"/>
      <c r="HG39" s="211"/>
      <c r="HH39" s="211"/>
      <c r="HI39" s="211"/>
      <c r="HJ39" s="211"/>
      <c r="HK39" s="211"/>
      <c r="HL39" s="211"/>
      <c r="HM39" s="211"/>
      <c r="HN39" s="211"/>
      <c r="HO39" s="211"/>
      <c r="HP39" s="211"/>
      <c r="HQ39" s="211"/>
      <c r="HR39" s="211"/>
      <c r="HS39" s="211"/>
      <c r="HT39" s="211"/>
      <c r="HU39" s="211"/>
      <c r="HV39" s="211"/>
      <c r="HW39" s="211"/>
      <c r="HX39" s="211"/>
      <c r="HY39" s="211"/>
      <c r="HZ39" s="211"/>
      <c r="IA39" s="211"/>
      <c r="IB39" s="211"/>
      <c r="IC39" s="211"/>
      <c r="ID39" s="211"/>
      <c r="IE39" s="211"/>
      <c r="IF39" s="211"/>
      <c r="IG39" s="211"/>
      <c r="IH39" s="211"/>
      <c r="II39" s="211"/>
      <c r="IJ39" s="211"/>
    </row>
    <row r="40" spans="1:5" s="211" customFormat="1" ht="30" customHeight="1">
      <c r="A40" s="227" t="s">
        <v>1277</v>
      </c>
      <c r="B40" s="226">
        <v>0</v>
      </c>
      <c r="C40" s="226">
        <v>0</v>
      </c>
      <c r="D40" s="224"/>
      <c r="E40" s="238" t="str">
        <f t="shared" si="1"/>
        <v>-</v>
      </c>
    </row>
    <row r="41" spans="1:5" s="211" customFormat="1" ht="30" customHeight="1">
      <c r="A41" s="227" t="s">
        <v>1278</v>
      </c>
      <c r="B41" s="226">
        <v>0</v>
      </c>
      <c r="C41" s="226">
        <v>0</v>
      </c>
      <c r="D41" s="224"/>
      <c r="E41" s="238" t="str">
        <f t="shared" si="1"/>
        <v>-</v>
      </c>
    </row>
    <row r="42" spans="1:5" s="211" customFormat="1" ht="30" customHeight="1">
      <c r="A42" s="227" t="s">
        <v>1279</v>
      </c>
      <c r="B42" s="224">
        <f>B43+B44+B45</f>
        <v>884</v>
      </c>
      <c r="C42" s="224">
        <f>C43+C44+C45</f>
        <v>884</v>
      </c>
      <c r="D42" s="224">
        <f>D43+D44+D45</f>
        <v>923</v>
      </c>
      <c r="E42" s="238">
        <f aca="true" t="shared" si="2" ref="E42:E47">_xlfn.IFERROR(D42/B42,"-")</f>
        <v>1.0441176470588236</v>
      </c>
    </row>
    <row r="43" spans="1:5" s="211" customFormat="1" ht="30" customHeight="1">
      <c r="A43" s="227" t="s">
        <v>1280</v>
      </c>
      <c r="B43" s="224">
        <v>788</v>
      </c>
      <c r="C43" s="226">
        <v>788</v>
      </c>
      <c r="D43" s="224">
        <v>792</v>
      </c>
      <c r="E43" s="238">
        <f t="shared" si="2"/>
        <v>1.0050761421319796</v>
      </c>
    </row>
    <row r="44" spans="1:5" s="211" customFormat="1" ht="30" customHeight="1">
      <c r="A44" s="227" t="s">
        <v>1281</v>
      </c>
      <c r="B44" s="224">
        <v>96</v>
      </c>
      <c r="C44" s="226">
        <v>96</v>
      </c>
      <c r="D44" s="224">
        <v>112</v>
      </c>
      <c r="E44" s="238">
        <f t="shared" si="2"/>
        <v>1.1666666666666667</v>
      </c>
    </row>
    <row r="45" spans="1:5" s="211" customFormat="1" ht="30" customHeight="1">
      <c r="A45" s="227" t="s">
        <v>1282</v>
      </c>
      <c r="B45" s="226">
        <v>0</v>
      </c>
      <c r="C45" s="226">
        <v>0</v>
      </c>
      <c r="D45" s="224">
        <v>19</v>
      </c>
      <c r="E45" s="238" t="str">
        <f t="shared" si="2"/>
        <v>-</v>
      </c>
    </row>
    <row r="46" spans="1:5" s="211" customFormat="1" ht="30" customHeight="1">
      <c r="A46" s="230" t="s">
        <v>1283</v>
      </c>
      <c r="B46" s="224">
        <f>B47</f>
        <v>3573</v>
      </c>
      <c r="C46" s="224">
        <f>C47</f>
        <v>4117.207</v>
      </c>
      <c r="D46" s="224">
        <f>D47</f>
        <v>3643</v>
      </c>
      <c r="E46" s="238">
        <f t="shared" si="2"/>
        <v>1.019591379792891</v>
      </c>
    </row>
    <row r="47" spans="1:5" s="211" customFormat="1" ht="30" customHeight="1">
      <c r="A47" s="231" t="s">
        <v>1284</v>
      </c>
      <c r="B47" s="224">
        <f>B48+B49+B50+B51</f>
        <v>3573</v>
      </c>
      <c r="C47" s="224">
        <f>C48+C49+C50+C51</f>
        <v>4117.207</v>
      </c>
      <c r="D47" s="224">
        <f>D48+D49+D50+D51</f>
        <v>3643</v>
      </c>
      <c r="E47" s="238">
        <f t="shared" si="2"/>
        <v>1.019591379792891</v>
      </c>
    </row>
    <row r="48" spans="1:5" s="211" customFormat="1" ht="30" customHeight="1">
      <c r="A48" s="231" t="s">
        <v>1285</v>
      </c>
      <c r="B48" s="224">
        <v>1372</v>
      </c>
      <c r="C48" s="226">
        <f>B48</f>
        <v>1372</v>
      </c>
      <c r="D48" s="224">
        <v>1424</v>
      </c>
      <c r="E48" s="238">
        <f aca="true" t="shared" si="3" ref="E48:E53">_xlfn.IFERROR(D48/B48,"-")</f>
        <v>1.0379008746355685</v>
      </c>
    </row>
    <row r="49" spans="1:5" s="211" customFormat="1" ht="30" customHeight="1">
      <c r="A49" s="231" t="s">
        <v>1286</v>
      </c>
      <c r="B49" s="226">
        <v>0</v>
      </c>
      <c r="C49" s="226">
        <v>283.107</v>
      </c>
      <c r="D49" s="224">
        <v>298</v>
      </c>
      <c r="E49" s="238" t="str">
        <f t="shared" si="3"/>
        <v>-</v>
      </c>
    </row>
    <row r="50" spans="1:5" s="211" customFormat="1" ht="30" customHeight="1">
      <c r="A50" s="231" t="s">
        <v>1287</v>
      </c>
      <c r="B50" s="224">
        <v>2201</v>
      </c>
      <c r="C50" s="224">
        <f>B50+261.1</f>
        <v>2462.1</v>
      </c>
      <c r="D50" s="224">
        <v>1921</v>
      </c>
      <c r="E50" s="238">
        <f t="shared" si="3"/>
        <v>0.8727850976828714</v>
      </c>
    </row>
    <row r="51" spans="1:5" s="211" customFormat="1" ht="30" customHeight="1">
      <c r="A51" s="232" t="s">
        <v>1288</v>
      </c>
      <c r="B51" s="226">
        <v>0</v>
      </c>
      <c r="C51" s="226">
        <f>B51</f>
        <v>0</v>
      </c>
      <c r="D51" s="224"/>
      <c r="E51" s="238" t="str">
        <f t="shared" si="3"/>
        <v>-</v>
      </c>
    </row>
    <row r="52" spans="1:5" s="211" customFormat="1" ht="30" customHeight="1">
      <c r="A52" s="230" t="s">
        <v>1289</v>
      </c>
      <c r="B52" s="224">
        <f>B53</f>
        <v>5</v>
      </c>
      <c r="C52" s="224">
        <f>C53</f>
        <v>30.394831999999997</v>
      </c>
      <c r="D52" s="224">
        <f>D53</f>
        <v>64</v>
      </c>
      <c r="E52" s="238">
        <f t="shared" si="3"/>
        <v>12.8</v>
      </c>
    </row>
    <row r="53" spans="1:5" s="211" customFormat="1" ht="30" customHeight="1">
      <c r="A53" s="231" t="s">
        <v>1290</v>
      </c>
      <c r="B53" s="224">
        <v>5</v>
      </c>
      <c r="C53" s="233">
        <f>5+0.068574+13.132292+12.193966</f>
        <v>30.394831999999997</v>
      </c>
      <c r="D53" s="224">
        <f>D54+D55+D56</f>
        <v>64</v>
      </c>
      <c r="E53" s="238">
        <f t="shared" si="3"/>
        <v>12.8</v>
      </c>
    </row>
    <row r="54" spans="1:5" s="211" customFormat="1" ht="30" customHeight="1">
      <c r="A54" s="231" t="s">
        <v>1291</v>
      </c>
      <c r="B54" s="226">
        <v>0</v>
      </c>
      <c r="C54" s="234">
        <v>0.068574</v>
      </c>
      <c r="D54" s="224"/>
      <c r="E54" s="238" t="str">
        <f aca="true" t="shared" si="4" ref="E54:E67">_xlfn.IFERROR(D54/B54,"-")</f>
        <v>-</v>
      </c>
    </row>
    <row r="55" spans="1:5" s="211" customFormat="1" ht="30" customHeight="1">
      <c r="A55" s="231" t="s">
        <v>1292</v>
      </c>
      <c r="B55" s="224">
        <v>2.81</v>
      </c>
      <c r="C55" s="234">
        <f>B55+13.132292</f>
        <v>15.942292</v>
      </c>
      <c r="D55" s="224">
        <v>16</v>
      </c>
      <c r="E55" s="238"/>
    </row>
    <row r="56" spans="1:5" s="211" customFormat="1" ht="30" customHeight="1">
      <c r="A56" s="231" t="s">
        <v>1293</v>
      </c>
      <c r="B56" s="224">
        <v>2.55</v>
      </c>
      <c r="C56" s="234">
        <f>B56+12.193966</f>
        <v>14.743966</v>
      </c>
      <c r="D56" s="224">
        <v>48</v>
      </c>
      <c r="E56" s="238">
        <f aca="true" t="shared" si="5" ref="E56:E63">_xlfn.IFERROR(D56/B56,"-")</f>
        <v>18.823529411764707</v>
      </c>
    </row>
    <row r="57" spans="1:5" s="211" customFormat="1" ht="30" customHeight="1">
      <c r="A57" s="235" t="s">
        <v>1294</v>
      </c>
      <c r="B57" s="236">
        <f>B4+B7+B31+B35+B46+B52</f>
        <v>27380</v>
      </c>
      <c r="C57" s="236">
        <f>C4+C7+C31+C35+C46+C52</f>
        <v>156949.601832</v>
      </c>
      <c r="D57" s="236">
        <f>D4+D7+D31+D35+D46+D52</f>
        <v>147242</v>
      </c>
      <c r="E57" s="240">
        <f t="shared" si="5"/>
        <v>5.377720964207451</v>
      </c>
    </row>
    <row r="58" spans="1:5" s="211" customFormat="1" ht="30" customHeight="1">
      <c r="A58" s="230" t="s">
        <v>1086</v>
      </c>
      <c r="B58" s="236">
        <f>B61+B62</f>
        <v>116678.36</v>
      </c>
      <c r="C58" s="236">
        <f>C61+C62</f>
        <v>116678</v>
      </c>
      <c r="D58" s="236">
        <f>D61+D62</f>
        <v>68980</v>
      </c>
      <c r="E58" s="240">
        <f t="shared" si="5"/>
        <v>0.5911978879374034</v>
      </c>
    </row>
    <row r="59" spans="1:5" s="211" customFormat="1" ht="30" customHeight="1">
      <c r="A59" s="227" t="s">
        <v>1295</v>
      </c>
      <c r="B59" s="226">
        <v>0</v>
      </c>
      <c r="C59" s="226">
        <v>0</v>
      </c>
      <c r="D59" s="224"/>
      <c r="E59" s="238" t="str">
        <f t="shared" si="5"/>
        <v>-</v>
      </c>
    </row>
    <row r="60" spans="1:5" s="211" customFormat="1" ht="30" customHeight="1">
      <c r="A60" s="227" t="s">
        <v>1296</v>
      </c>
      <c r="B60" s="226">
        <v>0</v>
      </c>
      <c r="C60" s="226">
        <v>0</v>
      </c>
      <c r="D60" s="224"/>
      <c r="E60" s="238" t="str">
        <f t="shared" si="5"/>
        <v>-</v>
      </c>
    </row>
    <row r="61" spans="1:5" s="211" customFormat="1" ht="30" customHeight="1">
      <c r="A61" s="227" t="s">
        <v>1297</v>
      </c>
      <c r="B61" s="224">
        <v>86000</v>
      </c>
      <c r="C61" s="224">
        <v>86000</v>
      </c>
      <c r="D61" s="224">
        <v>233</v>
      </c>
      <c r="E61" s="238">
        <f t="shared" si="5"/>
        <v>0.0027093023255813954</v>
      </c>
    </row>
    <row r="62" spans="1:5" s="211" customFormat="1" ht="30" customHeight="1">
      <c r="A62" s="227" t="s">
        <v>1298</v>
      </c>
      <c r="B62" s="224">
        <v>30678.36</v>
      </c>
      <c r="C62" s="224">
        <v>30678</v>
      </c>
      <c r="D62" s="224">
        <v>68747</v>
      </c>
      <c r="E62" s="238">
        <f t="shared" si="5"/>
        <v>2.2408955367887984</v>
      </c>
    </row>
    <row r="63" spans="1:5" s="211" customFormat="1" ht="30" customHeight="1">
      <c r="A63" s="235" t="s">
        <v>1299</v>
      </c>
      <c r="B63" s="236">
        <f>B57+B58</f>
        <v>144058.36</v>
      </c>
      <c r="C63" s="236">
        <f>C57+C58</f>
        <v>273627.60183199996</v>
      </c>
      <c r="D63" s="236">
        <f>D57+D58</f>
        <v>216222</v>
      </c>
      <c r="E63" s="240">
        <f t="shared" si="5"/>
        <v>1.5009333717251816</v>
      </c>
    </row>
    <row r="64" s="211" customFormat="1" ht="33" customHeight="1">
      <c r="B64" s="212"/>
    </row>
    <row r="65" spans="1:254" s="41" customFormat="1" ht="24.75" customHeight="1">
      <c r="A65" s="71"/>
      <c r="B65" s="71"/>
      <c r="C65" s="71"/>
      <c r="D65" s="71"/>
      <c r="E65" s="71"/>
      <c r="F65" s="118"/>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row>
    <row r="66" s="211" customFormat="1" ht="33" customHeight="1">
      <c r="B66" s="212"/>
    </row>
    <row r="67" s="211" customFormat="1" ht="33" customHeight="1">
      <c r="B67" s="212"/>
    </row>
    <row r="68" s="211" customFormat="1" ht="33" customHeight="1">
      <c r="B68" s="212"/>
    </row>
    <row r="69" s="211" customFormat="1" ht="33" customHeight="1">
      <c r="B69" s="212"/>
    </row>
    <row r="70" s="211" customFormat="1" ht="33" customHeight="1">
      <c r="B70" s="212"/>
    </row>
    <row r="71" s="211" customFormat="1" ht="33" customHeight="1">
      <c r="B71" s="212"/>
    </row>
    <row r="72" s="211" customFormat="1" ht="33" customHeight="1">
      <c r="B72" s="212"/>
    </row>
    <row r="73" s="211" customFormat="1" ht="33" customHeight="1">
      <c r="B73" s="212"/>
    </row>
    <row r="74" s="211" customFormat="1" ht="33" customHeight="1">
      <c r="B74" s="212"/>
    </row>
    <row r="75" s="211" customFormat="1" ht="33" customHeight="1">
      <c r="B75" s="212"/>
    </row>
    <row r="76" s="211" customFormat="1" ht="33" customHeight="1">
      <c r="B76" s="212"/>
    </row>
    <row r="77" s="211" customFormat="1" ht="33" customHeight="1">
      <c r="B77" s="212"/>
    </row>
    <row r="78" s="211" customFormat="1" ht="33" customHeight="1">
      <c r="B78" s="212"/>
    </row>
    <row r="79" s="211" customFormat="1" ht="33" customHeight="1">
      <c r="B79" s="212"/>
    </row>
    <row r="80" s="211" customFormat="1" ht="33" customHeight="1">
      <c r="B80" s="212"/>
    </row>
    <row r="81" s="211" customFormat="1" ht="33" customHeight="1">
      <c r="B81" s="212"/>
    </row>
    <row r="82" s="211" customFormat="1" ht="33" customHeight="1">
      <c r="B82" s="212"/>
    </row>
    <row r="83" s="211" customFormat="1" ht="33" customHeight="1">
      <c r="B83" s="212"/>
    </row>
    <row r="84" s="211" customFormat="1" ht="33" customHeight="1">
      <c r="B84" s="212"/>
    </row>
    <row r="85" s="211" customFormat="1" ht="33" customHeight="1">
      <c r="B85" s="212"/>
    </row>
    <row r="86" s="211" customFormat="1" ht="33" customHeight="1">
      <c r="B86" s="212"/>
    </row>
  </sheetData>
  <sheetProtection/>
  <mergeCells count="1">
    <mergeCell ref="A1:E1"/>
  </mergeCells>
  <printOptions/>
  <pageMargins left="0.7480314960629921" right="0.7480314960629921" top="0.9842519685039371" bottom="0.9842519685039371" header="0.5118110236220472" footer="0.5118110236220472"/>
  <pageSetup fitToHeight="0" fitToWidth="1" horizontalDpi="600" verticalDpi="600" orientation="landscape" paperSize="9" scale="98"/>
</worksheet>
</file>

<file path=xl/worksheets/sheet15.xml><?xml version="1.0" encoding="utf-8"?>
<worksheet xmlns="http://schemas.openxmlformats.org/spreadsheetml/2006/main" xmlns:r="http://schemas.openxmlformats.org/officeDocument/2006/relationships">
  <sheetPr>
    <pageSetUpPr fitToPage="1"/>
  </sheetPr>
  <dimension ref="A1:D6"/>
  <sheetViews>
    <sheetView view="pageBreakPreview" zoomScale="115" zoomScaleSheetLayoutView="115" workbookViewId="0" topLeftCell="A1">
      <selection activeCell="C13" sqref="C13"/>
    </sheetView>
  </sheetViews>
  <sheetFormatPr defaultColWidth="9.00390625" defaultRowHeight="14.25"/>
  <cols>
    <col min="1" max="1" width="60.625" style="0" bestFit="1" customWidth="1"/>
    <col min="2" max="2" width="14.375" style="0" bestFit="1" customWidth="1"/>
    <col min="3" max="3" width="18.75390625" style="0" bestFit="1" customWidth="1"/>
    <col min="4" max="4" width="17.625" style="0" customWidth="1"/>
  </cols>
  <sheetData>
    <row r="1" spans="1:4" ht="49.5" customHeight="1">
      <c r="A1" s="203" t="s">
        <v>1300</v>
      </c>
      <c r="B1" s="203"/>
      <c r="C1" s="203"/>
      <c r="D1" s="203"/>
    </row>
    <row r="2" spans="1:4" ht="15.75">
      <c r="A2" s="204"/>
      <c r="B2" s="47"/>
      <c r="C2" s="47"/>
      <c r="D2" s="205" t="s">
        <v>32</v>
      </c>
    </row>
    <row r="3" spans="1:4" s="202" customFormat="1" ht="30" customHeight="1">
      <c r="A3" s="206" t="s">
        <v>1160</v>
      </c>
      <c r="B3" s="206" t="s">
        <v>1098</v>
      </c>
      <c r="C3" s="206" t="s">
        <v>1161</v>
      </c>
      <c r="D3" s="207" t="s">
        <v>1099</v>
      </c>
    </row>
    <row r="4" spans="1:4" s="202" customFormat="1" ht="30" customHeight="1">
      <c r="A4" s="208" t="s">
        <v>1162</v>
      </c>
      <c r="B4" s="206"/>
      <c r="C4" s="206"/>
      <c r="D4" s="206"/>
    </row>
    <row r="5" spans="1:4" s="202" customFormat="1" ht="30" customHeight="1">
      <c r="A5" s="209" t="s">
        <v>1156</v>
      </c>
      <c r="B5" s="209"/>
      <c r="C5" s="209"/>
      <c r="D5" s="209"/>
    </row>
    <row r="6" s="202" customFormat="1" ht="30" customHeight="1">
      <c r="A6" s="202" t="s">
        <v>1301</v>
      </c>
    </row>
  </sheetData>
  <sheetProtection/>
  <mergeCells count="1">
    <mergeCell ref="A1:D1"/>
  </mergeCells>
  <printOptions/>
  <pageMargins left="0.7086614173228347" right="0.7086614173228347" top="0.7480314960629921" bottom="0.7480314960629921" header="0.31496062992125984" footer="0.31496062992125984"/>
  <pageSetup fitToHeight="0"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E27"/>
  <sheetViews>
    <sheetView zoomScaleSheetLayoutView="100" workbookViewId="0" topLeftCell="A1">
      <selection activeCell="C6" sqref="C6"/>
    </sheetView>
  </sheetViews>
  <sheetFormatPr defaultColWidth="10.00390625" defaultRowHeight="14.25"/>
  <cols>
    <col min="1" max="1" width="47.625" style="189" customWidth="1"/>
    <col min="2" max="2" width="24.50390625" style="189" customWidth="1"/>
    <col min="3" max="3" width="41.625" style="189" customWidth="1"/>
    <col min="4" max="16384" width="10.00390625" style="189" customWidth="1"/>
  </cols>
  <sheetData>
    <row r="1" spans="1:5" ht="49.5" customHeight="1">
      <c r="A1" s="190" t="s">
        <v>1302</v>
      </c>
      <c r="B1" s="190"/>
      <c r="C1" s="190"/>
      <c r="D1" s="191"/>
      <c r="E1" s="201"/>
    </row>
    <row r="2" spans="1:4" ht="20.25" customHeight="1">
      <c r="A2" s="192"/>
      <c r="B2"/>
      <c r="C2" s="193" t="s">
        <v>1165</v>
      </c>
      <c r="D2" s="194"/>
    </row>
    <row r="3" spans="1:4" ht="30" customHeight="1">
      <c r="A3" s="195" t="s">
        <v>1160</v>
      </c>
      <c r="B3" s="195" t="s">
        <v>1166</v>
      </c>
      <c r="C3" s="195" t="s">
        <v>1167</v>
      </c>
      <c r="D3" s="194"/>
    </row>
    <row r="4" spans="1:4" ht="30" customHeight="1">
      <c r="A4" s="196" t="s">
        <v>1303</v>
      </c>
      <c r="B4" s="197"/>
      <c r="C4" s="197">
        <v>9.6</v>
      </c>
      <c r="D4" s="194"/>
    </row>
    <row r="5" spans="1:4" ht="31.5" customHeight="1">
      <c r="A5" s="196" t="s">
        <v>1304</v>
      </c>
      <c r="B5" s="197">
        <v>23.12</v>
      </c>
      <c r="C5" s="198"/>
      <c r="D5" s="194"/>
    </row>
    <row r="6" spans="1:4" ht="31.5" customHeight="1">
      <c r="A6" s="196" t="s">
        <v>1305</v>
      </c>
      <c r="B6" s="197"/>
      <c r="C6" s="197">
        <v>13.52</v>
      </c>
      <c r="D6" s="194"/>
    </row>
    <row r="7" spans="1:4" ht="31.5" customHeight="1">
      <c r="A7" s="196" t="s">
        <v>1306</v>
      </c>
      <c r="B7" s="197"/>
      <c r="C7" s="197">
        <v>0</v>
      </c>
      <c r="D7" s="194"/>
    </row>
    <row r="8" spans="1:4" ht="31.5" customHeight="1">
      <c r="A8" s="196" t="s">
        <v>1307</v>
      </c>
      <c r="B8" s="197"/>
      <c r="C8" s="197">
        <v>23.12</v>
      </c>
      <c r="D8" s="194"/>
    </row>
    <row r="9" spans="1:4" ht="31.5" customHeight="1">
      <c r="A9" s="199"/>
      <c r="B9" s="200"/>
      <c r="C9" s="200"/>
      <c r="D9" s="194"/>
    </row>
    <row r="10" spans="1:4" ht="15.75">
      <c r="A10" s="199"/>
      <c r="B10" s="200"/>
      <c r="C10" s="200"/>
      <c r="D10" s="194"/>
    </row>
    <row r="11" spans="1:4" ht="15.75">
      <c r="A11" s="199"/>
      <c r="B11" s="200"/>
      <c r="C11" s="200"/>
      <c r="D11" s="194"/>
    </row>
    <row r="12" spans="1:4" ht="15.75">
      <c r="A12" s="199"/>
      <c r="B12" s="200"/>
      <c r="C12" s="200"/>
      <c r="D12" s="194"/>
    </row>
    <row r="13" spans="1:4" ht="15.75">
      <c r="A13" s="199"/>
      <c r="B13" s="200"/>
      <c r="C13" s="200"/>
      <c r="D13" s="194"/>
    </row>
    <row r="14" spans="1:4" ht="15.75">
      <c r="A14" s="199"/>
      <c r="B14" s="200"/>
      <c r="C14" s="200"/>
      <c r="D14" s="194"/>
    </row>
    <row r="15" spans="1:3" ht="15.75">
      <c r="A15" s="199"/>
      <c r="B15" s="200"/>
      <c r="C15" s="200"/>
    </row>
    <row r="16" spans="1:3" ht="15.75">
      <c r="A16" s="199"/>
      <c r="B16" s="200"/>
      <c r="C16" s="200"/>
    </row>
    <row r="17" spans="1:3" ht="15.75">
      <c r="A17" s="199"/>
      <c r="B17" s="200"/>
      <c r="C17" s="200"/>
    </row>
    <row r="18" spans="1:3" ht="15.75">
      <c r="A18" s="199"/>
      <c r="B18" s="200"/>
      <c r="C18" s="200"/>
    </row>
    <row r="19" spans="1:3" ht="15.75">
      <c r="A19" s="199"/>
      <c r="B19" s="200"/>
      <c r="C19" s="200"/>
    </row>
    <row r="20" spans="1:3" ht="15.75">
      <c r="A20" s="199"/>
      <c r="B20" s="200"/>
      <c r="C20" s="200"/>
    </row>
    <row r="21" spans="1:3" ht="15.75">
      <c r="A21" s="199"/>
      <c r="B21" s="200"/>
      <c r="C21" s="200"/>
    </row>
    <row r="22" spans="1:3" ht="15.75">
      <c r="A22" s="199"/>
      <c r="B22" s="200"/>
      <c r="C22" s="200"/>
    </row>
    <row r="23" spans="1:3" ht="15.75">
      <c r="A23" s="199"/>
      <c r="B23" s="200"/>
      <c r="C23" s="200"/>
    </row>
    <row r="24" spans="1:3" ht="15.75">
      <c r="A24" s="199"/>
      <c r="B24" s="200"/>
      <c r="C24" s="200"/>
    </row>
    <row r="25" spans="1:3" ht="15.75">
      <c r="A25" s="199"/>
      <c r="B25" s="200"/>
      <c r="C25" s="200"/>
    </row>
    <row r="26" spans="1:3" ht="15.75">
      <c r="A26" s="199"/>
      <c r="B26" s="200"/>
      <c r="C26" s="200"/>
    </row>
    <row r="27" spans="1:3" ht="15.75">
      <c r="A27" s="199"/>
      <c r="B27" s="200"/>
      <c r="C27" s="200"/>
    </row>
  </sheetData>
  <sheetProtection/>
  <mergeCells count="1">
    <mergeCell ref="A1:C1"/>
  </mergeCells>
  <printOptions/>
  <pageMargins left="0.75" right="0.75" top="1" bottom="1" header="0.5" footer="0.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O29"/>
  <sheetViews>
    <sheetView view="pageBreakPreview" zoomScale="55" zoomScaleSheetLayoutView="55" workbookViewId="0" topLeftCell="A12">
      <selection activeCell="A27" sqref="A27:IV27"/>
    </sheetView>
  </sheetViews>
  <sheetFormatPr defaultColWidth="10.00390625" defaultRowHeight="14.25"/>
  <cols>
    <col min="1" max="1" width="9.00390625" style="165" bestFit="1" customWidth="1"/>
    <col min="2" max="2" width="26.875" style="165" customWidth="1"/>
    <col min="3" max="4" width="18.25390625" style="165" customWidth="1"/>
    <col min="5" max="5" width="21.25390625" style="165" customWidth="1"/>
    <col min="6" max="6" width="18.25390625" style="165" customWidth="1"/>
    <col min="7" max="7" width="12.375" style="163" customWidth="1"/>
    <col min="8" max="8" width="18.25390625" style="165" customWidth="1"/>
    <col min="9" max="10" width="9.75390625" style="165" customWidth="1"/>
    <col min="11" max="11" width="11.50390625" style="165" customWidth="1"/>
    <col min="12" max="14" width="10.00390625" style="165" customWidth="1"/>
    <col min="15" max="15" width="20.375" style="165" customWidth="1"/>
    <col min="16" max="16384" width="10.00390625" style="165" customWidth="1"/>
  </cols>
  <sheetData>
    <row r="1" spans="1:15" s="152" customFormat="1" ht="49.5" customHeight="1">
      <c r="A1" s="166" t="s">
        <v>1308</v>
      </c>
      <c r="B1" s="166"/>
      <c r="C1" s="166"/>
      <c r="D1" s="166"/>
      <c r="E1" s="166"/>
      <c r="F1" s="166"/>
      <c r="G1" s="166"/>
      <c r="H1" s="166"/>
      <c r="I1" s="166"/>
      <c r="J1" s="166"/>
      <c r="K1" s="166"/>
      <c r="L1" s="166"/>
      <c r="M1" s="166"/>
      <c r="N1" s="166"/>
      <c r="O1" s="166"/>
    </row>
    <row r="2" spans="2:15" ht="24" customHeight="1">
      <c r="B2" s="167" t="s">
        <v>1165</v>
      </c>
      <c r="C2" s="167"/>
      <c r="D2" s="167"/>
      <c r="E2" s="167"/>
      <c r="F2" s="167"/>
      <c r="G2" s="167"/>
      <c r="H2" s="167"/>
      <c r="I2" s="167"/>
      <c r="J2" s="167"/>
      <c r="K2" s="167"/>
      <c r="L2" s="167"/>
      <c r="M2" s="167"/>
      <c r="N2" s="167"/>
      <c r="O2" s="167"/>
    </row>
    <row r="3" spans="1:15" s="163" customFormat="1" ht="28.5" customHeight="1">
      <c r="A3" s="168" t="s">
        <v>1177</v>
      </c>
      <c r="B3" s="168" t="s">
        <v>1178</v>
      </c>
      <c r="C3" s="168" t="s">
        <v>1179</v>
      </c>
      <c r="D3" s="168" t="s">
        <v>1180</v>
      </c>
      <c r="E3" s="168" t="s">
        <v>1181</v>
      </c>
      <c r="F3" s="168" t="s">
        <v>1182</v>
      </c>
      <c r="G3" s="168" t="s">
        <v>1183</v>
      </c>
      <c r="H3" s="168" t="s">
        <v>1184</v>
      </c>
      <c r="I3" s="168" t="s">
        <v>1185</v>
      </c>
      <c r="J3" s="168" t="s">
        <v>1186</v>
      </c>
      <c r="K3" s="168" t="s">
        <v>1187</v>
      </c>
      <c r="L3" s="168" t="s">
        <v>1188</v>
      </c>
      <c r="M3" s="168" t="s">
        <v>1189</v>
      </c>
      <c r="N3" s="168" t="s">
        <v>1190</v>
      </c>
      <c r="O3" s="168" t="s">
        <v>1191</v>
      </c>
    </row>
    <row r="4" spans="1:15" s="164" customFormat="1" ht="49.5" customHeight="1">
      <c r="A4" s="169" t="s">
        <v>1309</v>
      </c>
      <c r="B4" s="169" t="s">
        <v>1310</v>
      </c>
      <c r="C4" s="169" t="s">
        <v>1311</v>
      </c>
      <c r="D4" s="169" t="s">
        <v>1312</v>
      </c>
      <c r="E4" s="169" t="s">
        <v>1313</v>
      </c>
      <c r="F4" s="169" t="s">
        <v>1314</v>
      </c>
      <c r="G4" s="169">
        <v>0.41</v>
      </c>
      <c r="H4" s="176">
        <v>44044</v>
      </c>
      <c r="I4" s="179">
        <v>0.0373</v>
      </c>
      <c r="J4" s="180">
        <v>15</v>
      </c>
      <c r="K4" s="181">
        <v>0.41</v>
      </c>
      <c r="L4" s="182">
        <v>0</v>
      </c>
      <c r="M4" s="182">
        <v>152.9376465</v>
      </c>
      <c r="N4" s="174" t="s">
        <v>1315</v>
      </c>
      <c r="O4" s="185">
        <v>0.353764</v>
      </c>
    </row>
    <row r="5" spans="1:15" s="164" customFormat="1" ht="49.5" customHeight="1">
      <c r="A5" s="169" t="s">
        <v>1309</v>
      </c>
      <c r="B5" s="169" t="s">
        <v>1316</v>
      </c>
      <c r="C5" s="169" t="s">
        <v>1317</v>
      </c>
      <c r="D5" s="169" t="s">
        <v>1312</v>
      </c>
      <c r="E5" s="169" t="s">
        <v>1318</v>
      </c>
      <c r="F5" s="169" t="s">
        <v>1314</v>
      </c>
      <c r="G5" s="169">
        <v>0.79</v>
      </c>
      <c r="H5" s="176">
        <v>44044</v>
      </c>
      <c r="I5" s="179">
        <v>0.0326</v>
      </c>
      <c r="J5" s="180">
        <v>10</v>
      </c>
      <c r="K5" s="181">
        <v>0.79</v>
      </c>
      <c r="L5" s="182">
        <v>0</v>
      </c>
      <c r="M5" s="182">
        <v>257.552877</v>
      </c>
      <c r="N5" s="174" t="s">
        <v>1319</v>
      </c>
      <c r="O5" s="185">
        <v>0</v>
      </c>
    </row>
    <row r="6" spans="1:15" s="164" customFormat="1" ht="49.5" customHeight="1">
      <c r="A6" s="169" t="s">
        <v>1309</v>
      </c>
      <c r="B6" s="169" t="s">
        <v>1320</v>
      </c>
      <c r="C6" s="169" t="s">
        <v>1321</v>
      </c>
      <c r="D6" s="169" t="s">
        <v>1312</v>
      </c>
      <c r="E6" s="169" t="s">
        <v>1322</v>
      </c>
      <c r="F6" s="169" t="s">
        <v>1314</v>
      </c>
      <c r="G6" s="169">
        <v>0.2</v>
      </c>
      <c r="H6" s="176">
        <v>44044</v>
      </c>
      <c r="I6" s="179">
        <v>0.0373</v>
      </c>
      <c r="J6" s="180">
        <v>15</v>
      </c>
      <c r="K6" s="181">
        <v>0.2</v>
      </c>
      <c r="L6" s="182">
        <v>0</v>
      </c>
      <c r="M6" s="182">
        <f>373018.65/10000*2</f>
        <v>74.60373</v>
      </c>
      <c r="N6" s="174" t="s">
        <v>1315</v>
      </c>
      <c r="O6" s="185">
        <v>0.0124101553</v>
      </c>
    </row>
    <row r="7" spans="1:15" s="164" customFormat="1" ht="49.5" customHeight="1">
      <c r="A7" s="169" t="s">
        <v>1309</v>
      </c>
      <c r="B7" s="169" t="s">
        <v>1323</v>
      </c>
      <c r="C7" s="169" t="s">
        <v>1311</v>
      </c>
      <c r="D7" s="169" t="s">
        <v>1324</v>
      </c>
      <c r="E7" s="169" t="s">
        <v>1313</v>
      </c>
      <c r="F7" s="169" t="s">
        <v>1314</v>
      </c>
      <c r="G7" s="169">
        <v>0.8</v>
      </c>
      <c r="H7" s="176">
        <v>44343</v>
      </c>
      <c r="I7" s="179">
        <v>0.0368</v>
      </c>
      <c r="J7" s="180">
        <v>15</v>
      </c>
      <c r="K7" s="181">
        <v>0.8</v>
      </c>
      <c r="L7" s="182">
        <v>0</v>
      </c>
      <c r="M7" s="182">
        <f>1472073.6/10000*2</f>
        <v>294.41472000000005</v>
      </c>
      <c r="N7" s="174" t="s">
        <v>1319</v>
      </c>
      <c r="O7" s="185">
        <v>0.09110025</v>
      </c>
    </row>
    <row r="8" spans="1:15" s="164" customFormat="1" ht="49.5" customHeight="1">
      <c r="A8" s="169" t="s">
        <v>1309</v>
      </c>
      <c r="B8" s="170" t="s">
        <v>1325</v>
      </c>
      <c r="C8" s="169" t="s">
        <v>1321</v>
      </c>
      <c r="D8" s="169" t="s">
        <v>1326</v>
      </c>
      <c r="E8" s="169" t="s">
        <v>1322</v>
      </c>
      <c r="F8" s="169" t="s">
        <v>1314</v>
      </c>
      <c r="G8" s="169">
        <v>2.4</v>
      </c>
      <c r="H8" s="176">
        <v>44343</v>
      </c>
      <c r="I8" s="179">
        <v>0.0368</v>
      </c>
      <c r="J8" s="180">
        <v>15</v>
      </c>
      <c r="K8" s="181">
        <v>2.4</v>
      </c>
      <c r="L8" s="182">
        <v>0</v>
      </c>
      <c r="M8" s="182">
        <f>4416220.8/10000*2</f>
        <v>883.24416</v>
      </c>
      <c r="N8" s="174" t="s">
        <v>1315</v>
      </c>
      <c r="O8" s="185">
        <v>0.0124101553</v>
      </c>
    </row>
    <row r="9" spans="1:15" s="164" customFormat="1" ht="49.5" customHeight="1">
      <c r="A9" s="169" t="s">
        <v>1309</v>
      </c>
      <c r="B9" s="169" t="s">
        <v>1327</v>
      </c>
      <c r="C9" s="169" t="s">
        <v>1328</v>
      </c>
      <c r="D9" s="169" t="s">
        <v>1329</v>
      </c>
      <c r="E9" s="169" t="s">
        <v>1330</v>
      </c>
      <c r="F9" s="169" t="s">
        <v>1314</v>
      </c>
      <c r="G9" s="169">
        <v>2.8</v>
      </c>
      <c r="H9" s="176">
        <v>44343</v>
      </c>
      <c r="I9" s="179">
        <v>0.0368</v>
      </c>
      <c r="J9" s="180">
        <v>15</v>
      </c>
      <c r="K9" s="181">
        <v>2.8</v>
      </c>
      <c r="L9" s="182">
        <v>0</v>
      </c>
      <c r="M9" s="182">
        <f>5152257.6/10000*2</f>
        <v>1030.4515199999998</v>
      </c>
      <c r="N9" s="174" t="s">
        <v>1319</v>
      </c>
      <c r="O9" s="185">
        <v>0</v>
      </c>
    </row>
    <row r="10" spans="1:15" s="164" customFormat="1" ht="49.5" customHeight="1">
      <c r="A10" s="169" t="s">
        <v>1309</v>
      </c>
      <c r="B10" s="170" t="s">
        <v>1331</v>
      </c>
      <c r="C10" s="169" t="s">
        <v>1321</v>
      </c>
      <c r="D10" s="169" t="s">
        <v>1326</v>
      </c>
      <c r="E10" s="169" t="s">
        <v>1322</v>
      </c>
      <c r="F10" s="169" t="s">
        <v>1314</v>
      </c>
      <c r="G10" s="169">
        <v>0.7</v>
      </c>
      <c r="H10" s="176">
        <v>44411</v>
      </c>
      <c r="I10" s="179">
        <v>0.0351</v>
      </c>
      <c r="J10" s="180">
        <v>15</v>
      </c>
      <c r="K10" s="181">
        <v>0.7</v>
      </c>
      <c r="L10" s="182">
        <v>0</v>
      </c>
      <c r="M10" s="182">
        <f>1228561.425/10000*2</f>
        <v>245.712285</v>
      </c>
      <c r="N10" s="174" t="s">
        <v>1332</v>
      </c>
      <c r="O10" s="185">
        <v>0.0124101553</v>
      </c>
    </row>
    <row r="11" spans="1:15" s="164" customFormat="1" ht="49.5" customHeight="1">
      <c r="A11" s="169" t="s">
        <v>1309</v>
      </c>
      <c r="B11" s="170" t="s">
        <v>1331</v>
      </c>
      <c r="C11" s="169" t="s">
        <v>1321</v>
      </c>
      <c r="D11" s="169" t="s">
        <v>1333</v>
      </c>
      <c r="E11" s="169" t="s">
        <v>1330</v>
      </c>
      <c r="F11" s="169" t="s">
        <v>1314</v>
      </c>
      <c r="G11" s="169">
        <v>0.4</v>
      </c>
      <c r="H11" s="176">
        <v>44411</v>
      </c>
      <c r="I11" s="179">
        <v>0.0351</v>
      </c>
      <c r="J11" s="180">
        <v>15</v>
      </c>
      <c r="K11" s="181">
        <v>0.4</v>
      </c>
      <c r="L11" s="182">
        <v>0</v>
      </c>
      <c r="M11" s="182">
        <f>702035.1/10000*2</f>
        <v>140.40702</v>
      </c>
      <c r="N11" s="174" t="s">
        <v>1332</v>
      </c>
      <c r="O11" s="185">
        <v>0</v>
      </c>
    </row>
    <row r="12" spans="1:15" s="164" customFormat="1" ht="49.5" customHeight="1">
      <c r="A12" s="169" t="s">
        <v>1309</v>
      </c>
      <c r="B12" s="169" t="s">
        <v>1334</v>
      </c>
      <c r="C12" s="169" t="s">
        <v>1311</v>
      </c>
      <c r="D12" s="169" t="s">
        <v>1324</v>
      </c>
      <c r="E12" s="169" t="s">
        <v>1313</v>
      </c>
      <c r="F12" s="169" t="s">
        <v>1314</v>
      </c>
      <c r="G12" s="169">
        <v>0.135</v>
      </c>
      <c r="H12" s="176">
        <v>44411</v>
      </c>
      <c r="I12" s="179">
        <v>0.0351</v>
      </c>
      <c r="J12" s="180">
        <v>15</v>
      </c>
      <c r="K12" s="181">
        <v>0.135</v>
      </c>
      <c r="L12" s="182">
        <v>0</v>
      </c>
      <c r="M12" s="182">
        <f>236936.84625/10000*2</f>
        <v>47.38736925</v>
      </c>
      <c r="N12" s="174" t="s">
        <v>1332</v>
      </c>
      <c r="O12" s="185">
        <v>0</v>
      </c>
    </row>
    <row r="13" spans="1:15" s="164" customFormat="1" ht="49.5" customHeight="1">
      <c r="A13" s="169" t="s">
        <v>1309</v>
      </c>
      <c r="B13" s="169" t="s">
        <v>1335</v>
      </c>
      <c r="C13" s="169" t="s">
        <v>1328</v>
      </c>
      <c r="D13" s="169" t="s">
        <v>1329</v>
      </c>
      <c r="E13" s="169" t="s">
        <v>1330</v>
      </c>
      <c r="F13" s="169" t="s">
        <v>1314</v>
      </c>
      <c r="G13" s="169">
        <v>0.165</v>
      </c>
      <c r="H13" s="176">
        <v>44411</v>
      </c>
      <c r="I13" s="179">
        <v>0.031200000000000002</v>
      </c>
      <c r="J13" s="180">
        <v>7</v>
      </c>
      <c r="K13" s="181">
        <v>0.165</v>
      </c>
      <c r="L13" s="182">
        <v>0</v>
      </c>
      <c r="M13" s="182">
        <f>514825.74/10000</f>
        <v>51.482574</v>
      </c>
      <c r="N13" s="174" t="s">
        <v>1332</v>
      </c>
      <c r="O13" s="185">
        <v>0</v>
      </c>
    </row>
    <row r="14" spans="1:15" s="164" customFormat="1" ht="49.5" customHeight="1">
      <c r="A14" s="169" t="s">
        <v>1309</v>
      </c>
      <c r="B14" s="170" t="s">
        <v>1336</v>
      </c>
      <c r="C14" s="169" t="s">
        <v>1337</v>
      </c>
      <c r="D14" s="169" t="s">
        <v>1338</v>
      </c>
      <c r="E14" s="169" t="s">
        <v>1330</v>
      </c>
      <c r="F14" s="169" t="s">
        <v>1314</v>
      </c>
      <c r="G14" s="169">
        <v>0.7</v>
      </c>
      <c r="H14" s="176">
        <v>44411</v>
      </c>
      <c r="I14" s="179">
        <v>0.0351</v>
      </c>
      <c r="J14" s="180">
        <v>15</v>
      </c>
      <c r="K14" s="181">
        <v>0.7</v>
      </c>
      <c r="L14" s="182">
        <v>0</v>
      </c>
      <c r="M14" s="182">
        <f>1228561.425/10000*2</f>
        <v>245.712285</v>
      </c>
      <c r="N14" s="174" t="s">
        <v>1332</v>
      </c>
      <c r="O14" s="185">
        <v>0</v>
      </c>
    </row>
    <row r="15" spans="1:15" s="164" customFormat="1" ht="49.5" customHeight="1">
      <c r="A15" s="169" t="s">
        <v>1309</v>
      </c>
      <c r="B15" s="169" t="s">
        <v>1339</v>
      </c>
      <c r="C15" s="169" t="s">
        <v>1328</v>
      </c>
      <c r="D15" s="169" t="s">
        <v>1329</v>
      </c>
      <c r="E15" s="169" t="s">
        <v>1330</v>
      </c>
      <c r="F15" s="169" t="s">
        <v>1314</v>
      </c>
      <c r="G15" s="169">
        <v>0.05</v>
      </c>
      <c r="H15" s="176">
        <v>44480</v>
      </c>
      <c r="I15" s="179">
        <v>0.0351</v>
      </c>
      <c r="J15" s="180">
        <v>15</v>
      </c>
      <c r="K15" s="181">
        <v>0.05</v>
      </c>
      <c r="L15" s="182">
        <v>0</v>
      </c>
      <c r="M15" s="182">
        <f>87754.3875/10000*2</f>
        <v>17.5508775</v>
      </c>
      <c r="N15" s="174" t="s">
        <v>1332</v>
      </c>
      <c r="O15" s="185">
        <v>0</v>
      </c>
    </row>
    <row r="16" spans="1:15" s="164" customFormat="1" ht="49.5" customHeight="1">
      <c r="A16" s="169" t="s">
        <v>1309</v>
      </c>
      <c r="B16" s="169" t="s">
        <v>1340</v>
      </c>
      <c r="C16" s="169" t="s">
        <v>1328</v>
      </c>
      <c r="D16" s="169" t="s">
        <v>1329</v>
      </c>
      <c r="E16" s="169" t="s">
        <v>1330</v>
      </c>
      <c r="F16" s="169" t="s">
        <v>1314</v>
      </c>
      <c r="G16" s="169">
        <v>0.05</v>
      </c>
      <c r="H16" s="176">
        <v>44481</v>
      </c>
      <c r="I16" s="179">
        <v>0.028999999999999998</v>
      </c>
      <c r="J16" s="180">
        <v>5</v>
      </c>
      <c r="K16" s="181">
        <v>0.05</v>
      </c>
      <c r="L16" s="182">
        <v>0</v>
      </c>
      <c r="M16" s="182">
        <v>14.5</v>
      </c>
      <c r="N16" s="174" t="s">
        <v>1332</v>
      </c>
      <c r="O16" s="185">
        <v>0</v>
      </c>
    </row>
    <row r="17" spans="1:15" ht="49.5" customHeight="1">
      <c r="A17" s="169" t="s">
        <v>1309</v>
      </c>
      <c r="B17" s="171" t="s">
        <v>1341</v>
      </c>
      <c r="C17" s="172" t="s">
        <v>1342</v>
      </c>
      <c r="D17" s="173" t="s">
        <v>1318</v>
      </c>
      <c r="E17" s="171" t="s">
        <v>1330</v>
      </c>
      <c r="F17" s="171" t="s">
        <v>1314</v>
      </c>
      <c r="G17" s="177">
        <v>0.325</v>
      </c>
      <c r="H17" s="178" t="s">
        <v>1343</v>
      </c>
      <c r="I17" s="183">
        <v>0.0322</v>
      </c>
      <c r="J17" s="184">
        <v>15</v>
      </c>
      <c r="K17" s="181">
        <v>0.325</v>
      </c>
      <c r="L17" s="182">
        <v>0</v>
      </c>
      <c r="M17" s="182">
        <v>52.32761625</v>
      </c>
      <c r="N17" s="174" t="s">
        <v>1319</v>
      </c>
      <c r="O17" s="185">
        <v>0</v>
      </c>
    </row>
    <row r="18" spans="1:15" ht="49.5" customHeight="1">
      <c r="A18" s="169" t="s">
        <v>1309</v>
      </c>
      <c r="B18" s="171" t="s">
        <v>1341</v>
      </c>
      <c r="C18" s="172" t="s">
        <v>1344</v>
      </c>
      <c r="D18" s="173" t="s">
        <v>1345</v>
      </c>
      <c r="E18" s="171" t="s">
        <v>1330</v>
      </c>
      <c r="F18" s="171" t="s">
        <v>1314</v>
      </c>
      <c r="G18" s="177">
        <v>0.295</v>
      </c>
      <c r="H18" s="178" t="s">
        <v>1343</v>
      </c>
      <c r="I18" s="183">
        <v>0.0322</v>
      </c>
      <c r="J18" s="184">
        <v>15</v>
      </c>
      <c r="K18" s="181">
        <v>0.295</v>
      </c>
      <c r="L18" s="182">
        <v>0</v>
      </c>
      <c r="M18" s="182">
        <v>47.49737475</v>
      </c>
      <c r="N18" s="174" t="s">
        <v>1332</v>
      </c>
      <c r="O18" s="185">
        <v>0</v>
      </c>
    </row>
    <row r="19" spans="1:15" ht="49.5" customHeight="1">
      <c r="A19" s="169" t="s">
        <v>1309</v>
      </c>
      <c r="B19" s="174" t="s">
        <v>1346</v>
      </c>
      <c r="C19" s="171" t="s">
        <v>1347</v>
      </c>
      <c r="D19" s="173" t="s">
        <v>1348</v>
      </c>
      <c r="E19" s="171" t="s">
        <v>1349</v>
      </c>
      <c r="F19" s="171" t="s">
        <v>1314</v>
      </c>
      <c r="G19" s="177">
        <v>1.1</v>
      </c>
      <c r="H19" s="178" t="s">
        <v>1350</v>
      </c>
      <c r="I19" s="183">
        <v>0.0318</v>
      </c>
      <c r="J19" s="184">
        <v>15</v>
      </c>
      <c r="K19" s="181">
        <v>1.1</v>
      </c>
      <c r="L19" s="182">
        <v>0</v>
      </c>
      <c r="M19" s="182">
        <v>174.90874499999998</v>
      </c>
      <c r="N19" s="174" t="s">
        <v>1315</v>
      </c>
      <c r="O19" s="185">
        <v>0.0124101553</v>
      </c>
    </row>
    <row r="20" spans="1:15" ht="49.5" customHeight="1">
      <c r="A20" s="169" t="s">
        <v>1309</v>
      </c>
      <c r="B20" s="174" t="s">
        <v>1346</v>
      </c>
      <c r="C20" s="172" t="s">
        <v>1347</v>
      </c>
      <c r="D20" s="173" t="s">
        <v>1351</v>
      </c>
      <c r="E20" s="171" t="s">
        <v>1330</v>
      </c>
      <c r="F20" s="171" t="s">
        <v>1314</v>
      </c>
      <c r="G20" s="177">
        <v>1.98</v>
      </c>
      <c r="H20" s="178" t="s">
        <v>1350</v>
      </c>
      <c r="I20" s="183">
        <v>0.0318</v>
      </c>
      <c r="J20" s="184">
        <v>15</v>
      </c>
      <c r="K20" s="181">
        <v>1.98</v>
      </c>
      <c r="L20" s="182">
        <v>0</v>
      </c>
      <c r="M20" s="182">
        <v>314.83574100000004</v>
      </c>
      <c r="N20" s="174" t="s">
        <v>1332</v>
      </c>
      <c r="O20" s="185"/>
    </row>
    <row r="21" spans="1:15" ht="49.5" customHeight="1">
      <c r="A21" s="169" t="s">
        <v>1309</v>
      </c>
      <c r="B21" s="171" t="s">
        <v>1352</v>
      </c>
      <c r="C21" s="171" t="s">
        <v>1342</v>
      </c>
      <c r="D21" s="173" t="s">
        <v>1318</v>
      </c>
      <c r="E21" s="171" t="s">
        <v>1330</v>
      </c>
      <c r="F21" s="171" t="s">
        <v>1314</v>
      </c>
      <c r="G21" s="177">
        <v>0.525</v>
      </c>
      <c r="H21" s="178" t="s">
        <v>1350</v>
      </c>
      <c r="I21" s="183">
        <v>0.0324</v>
      </c>
      <c r="J21" s="184">
        <v>20</v>
      </c>
      <c r="K21" s="181">
        <v>0.525</v>
      </c>
      <c r="L21" s="182">
        <v>0</v>
      </c>
      <c r="M21" s="182">
        <f>850542.525/10000</f>
        <v>85.0542525</v>
      </c>
      <c r="N21" s="174" t="s">
        <v>1319</v>
      </c>
      <c r="O21" s="185">
        <v>0</v>
      </c>
    </row>
    <row r="22" spans="1:15" ht="49.5" customHeight="1">
      <c r="A22" s="169" t="s">
        <v>1309</v>
      </c>
      <c r="B22" s="174" t="s">
        <v>1352</v>
      </c>
      <c r="C22" s="175" t="s">
        <v>1353</v>
      </c>
      <c r="D22" s="173" t="s">
        <v>1354</v>
      </c>
      <c r="E22" s="175" t="s">
        <v>1330</v>
      </c>
      <c r="F22" s="171" t="s">
        <v>1314</v>
      </c>
      <c r="G22" s="177">
        <v>0.36</v>
      </c>
      <c r="H22" s="178" t="s">
        <v>1350</v>
      </c>
      <c r="I22" s="183">
        <v>0.0324</v>
      </c>
      <c r="J22" s="184">
        <v>20</v>
      </c>
      <c r="K22" s="181">
        <v>0.36</v>
      </c>
      <c r="L22" s="182">
        <v>0</v>
      </c>
      <c r="M22" s="182">
        <f>583229.16/10000</f>
        <v>58.322916000000006</v>
      </c>
      <c r="N22" s="174" t="s">
        <v>1332</v>
      </c>
      <c r="O22" s="185">
        <v>0</v>
      </c>
    </row>
    <row r="23" spans="1:15" ht="49.5" customHeight="1">
      <c r="A23" s="169" t="s">
        <v>1309</v>
      </c>
      <c r="B23" s="174" t="s">
        <v>1355</v>
      </c>
      <c r="C23" s="172" t="s">
        <v>1342</v>
      </c>
      <c r="D23" s="173" t="s">
        <v>1318</v>
      </c>
      <c r="E23" s="175" t="s">
        <v>1330</v>
      </c>
      <c r="F23" s="171" t="s">
        <v>1314</v>
      </c>
      <c r="G23" s="177">
        <v>0.993</v>
      </c>
      <c r="H23" s="178" t="s">
        <v>1350</v>
      </c>
      <c r="I23" s="183">
        <v>0.0324</v>
      </c>
      <c r="J23" s="184">
        <v>20</v>
      </c>
      <c r="K23" s="181">
        <v>0.993</v>
      </c>
      <c r="L23" s="182">
        <v>0</v>
      </c>
      <c r="M23" s="182">
        <f>1608740.433/10000</f>
        <v>160.87404329999998</v>
      </c>
      <c r="N23" s="174" t="s">
        <v>1319</v>
      </c>
      <c r="O23" s="185">
        <v>0</v>
      </c>
    </row>
    <row r="24" spans="1:15" ht="49.5" customHeight="1">
      <c r="A24" s="169" t="s">
        <v>1309</v>
      </c>
      <c r="B24" s="174" t="s">
        <v>1355</v>
      </c>
      <c r="C24" s="172" t="s">
        <v>1344</v>
      </c>
      <c r="D24" s="173" t="s">
        <v>1356</v>
      </c>
      <c r="E24" s="175" t="s">
        <v>1330</v>
      </c>
      <c r="F24" s="171" t="s">
        <v>1314</v>
      </c>
      <c r="G24" s="177">
        <v>1.362</v>
      </c>
      <c r="H24" s="178" t="s">
        <v>1350</v>
      </c>
      <c r="I24" s="183">
        <v>0.0324</v>
      </c>
      <c r="J24" s="184">
        <v>20</v>
      </c>
      <c r="K24" s="181">
        <v>1.362</v>
      </c>
      <c r="L24" s="182">
        <v>0</v>
      </c>
      <c r="M24" s="182">
        <f>2206550.322/10000</f>
        <v>220.65503220000002</v>
      </c>
      <c r="N24" s="174" t="s">
        <v>1332</v>
      </c>
      <c r="O24" s="185">
        <v>0</v>
      </c>
    </row>
    <row r="25" spans="1:15" ht="49.5" customHeight="1">
      <c r="A25" s="169" t="s">
        <v>1309</v>
      </c>
      <c r="B25" s="174" t="s">
        <v>1357</v>
      </c>
      <c r="C25" s="171" t="s">
        <v>1344</v>
      </c>
      <c r="D25" s="173" t="s">
        <v>1358</v>
      </c>
      <c r="E25" s="171" t="s">
        <v>1330</v>
      </c>
      <c r="F25" s="171" t="s">
        <v>1314</v>
      </c>
      <c r="G25" s="177">
        <v>0.68</v>
      </c>
      <c r="H25" s="178" t="s">
        <v>1359</v>
      </c>
      <c r="I25" s="183">
        <v>0.0323</v>
      </c>
      <c r="J25" s="184">
        <v>20</v>
      </c>
      <c r="K25" s="181">
        <v>0.68</v>
      </c>
      <c r="L25" s="182">
        <v>0</v>
      </c>
      <c r="M25" s="182">
        <f>1098254.91/10000</f>
        <v>109.82549099999999</v>
      </c>
      <c r="N25" s="174" t="s">
        <v>1332</v>
      </c>
      <c r="O25" s="185">
        <v>0</v>
      </c>
    </row>
    <row r="26" spans="1:15" ht="49.5" customHeight="1">
      <c r="A26" s="169" t="s">
        <v>1309</v>
      </c>
      <c r="B26" s="174" t="s">
        <v>1360</v>
      </c>
      <c r="C26" s="171" t="s">
        <v>1353</v>
      </c>
      <c r="D26" s="173" t="s">
        <v>1354</v>
      </c>
      <c r="E26" s="175" t="s">
        <v>1330</v>
      </c>
      <c r="F26" s="171" t="s">
        <v>1314</v>
      </c>
      <c r="G26" s="177">
        <v>0.6</v>
      </c>
      <c r="H26" s="178" t="s">
        <v>1359</v>
      </c>
      <c r="I26" s="183">
        <v>0.0323</v>
      </c>
      <c r="J26" s="184">
        <v>20</v>
      </c>
      <c r="K26" s="181">
        <v>0.6</v>
      </c>
      <c r="L26" s="182">
        <v>0</v>
      </c>
      <c r="M26" s="182">
        <v>96.904845</v>
      </c>
      <c r="N26" s="174" t="s">
        <v>1332</v>
      </c>
      <c r="O26" s="185">
        <v>0</v>
      </c>
    </row>
    <row r="27" spans="1:15" ht="49.5" customHeight="1">
      <c r="A27" s="169" t="s">
        <v>1309</v>
      </c>
      <c r="B27" s="174" t="s">
        <v>1361</v>
      </c>
      <c r="C27" s="172" t="s">
        <v>1362</v>
      </c>
      <c r="D27" s="173" t="s">
        <v>1313</v>
      </c>
      <c r="E27" s="171" t="s">
        <v>1313</v>
      </c>
      <c r="F27" s="171" t="s">
        <v>1314</v>
      </c>
      <c r="G27" s="177">
        <v>0.3</v>
      </c>
      <c r="H27" s="178" t="s">
        <v>1359</v>
      </c>
      <c r="I27" s="183">
        <v>0.0318</v>
      </c>
      <c r="J27" s="184">
        <v>15</v>
      </c>
      <c r="K27" s="181">
        <v>0.3</v>
      </c>
      <c r="L27" s="182">
        <v>0</v>
      </c>
      <c r="M27" s="182">
        <v>47.702385</v>
      </c>
      <c r="N27" s="174" t="s">
        <v>1315</v>
      </c>
      <c r="O27" s="185">
        <v>0.04490287</v>
      </c>
    </row>
    <row r="28" spans="1:15" ht="49.5" customHeight="1">
      <c r="A28" s="169" t="s">
        <v>1309</v>
      </c>
      <c r="B28" s="174" t="s">
        <v>1363</v>
      </c>
      <c r="C28" s="172" t="s">
        <v>1362</v>
      </c>
      <c r="D28" s="173" t="s">
        <v>1364</v>
      </c>
      <c r="E28" s="175" t="s">
        <v>1364</v>
      </c>
      <c r="F28" s="171" t="s">
        <v>1314</v>
      </c>
      <c r="G28" s="177">
        <v>1.8</v>
      </c>
      <c r="H28" s="178" t="s">
        <v>1365</v>
      </c>
      <c r="I28" s="183">
        <v>0.0297</v>
      </c>
      <c r="J28" s="184">
        <v>15</v>
      </c>
      <c r="K28" s="181">
        <v>0.159</v>
      </c>
      <c r="L28" s="182">
        <v>0</v>
      </c>
      <c r="M28" s="182">
        <v>0</v>
      </c>
      <c r="N28" s="186" t="s">
        <v>1332</v>
      </c>
      <c r="O28" s="185">
        <v>0</v>
      </c>
    </row>
    <row r="29" spans="1:15" ht="49.5" customHeight="1">
      <c r="A29" s="169" t="s">
        <v>1309</v>
      </c>
      <c r="B29" s="174" t="s">
        <v>1366</v>
      </c>
      <c r="C29" s="172" t="s">
        <v>1344</v>
      </c>
      <c r="D29" s="173" t="s">
        <v>1358</v>
      </c>
      <c r="E29" s="175" t="s">
        <v>1330</v>
      </c>
      <c r="F29" s="171" t="s">
        <v>1314</v>
      </c>
      <c r="G29" s="177">
        <v>3.2</v>
      </c>
      <c r="H29" s="178" t="s">
        <v>1365</v>
      </c>
      <c r="I29" s="183">
        <v>0.0306</v>
      </c>
      <c r="J29" s="184">
        <v>20</v>
      </c>
      <c r="K29" s="181">
        <v>0</v>
      </c>
      <c r="L29" s="182">
        <v>0</v>
      </c>
      <c r="M29" s="187">
        <v>0</v>
      </c>
      <c r="N29" s="174" t="s">
        <v>1332</v>
      </c>
      <c r="O29" s="188">
        <v>0</v>
      </c>
    </row>
  </sheetData>
  <sheetProtection/>
  <mergeCells count="2">
    <mergeCell ref="A1:O1"/>
    <mergeCell ref="B2:O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4"/>
</worksheet>
</file>

<file path=xl/worksheets/sheet18.xml><?xml version="1.0" encoding="utf-8"?>
<worksheet xmlns="http://schemas.openxmlformats.org/spreadsheetml/2006/main" xmlns:r="http://schemas.openxmlformats.org/officeDocument/2006/relationships">
  <sheetPr>
    <pageSetUpPr fitToPage="1"/>
  </sheetPr>
  <dimension ref="A1:C12"/>
  <sheetViews>
    <sheetView zoomScaleSheetLayoutView="100" workbookViewId="0" topLeftCell="A1">
      <selection activeCell="A12" sqref="A12"/>
    </sheetView>
  </sheetViews>
  <sheetFormatPr defaultColWidth="9.00390625" defaultRowHeight="14.25"/>
  <cols>
    <col min="1" max="1" width="44.00390625" style="0" customWidth="1"/>
    <col min="2" max="2" width="28.25390625" style="0" customWidth="1"/>
    <col min="3" max="3" width="48.125" style="0" customWidth="1"/>
  </cols>
  <sheetData>
    <row r="1" spans="1:3" s="152" customFormat="1" ht="49.5" customHeight="1">
      <c r="A1" s="154" t="s">
        <v>1367</v>
      </c>
      <c r="B1" s="154"/>
      <c r="C1" s="154"/>
    </row>
    <row r="2" spans="1:3" ht="30" customHeight="1">
      <c r="A2" s="155"/>
      <c r="B2" s="155"/>
      <c r="C2" s="156" t="s">
        <v>1165</v>
      </c>
    </row>
    <row r="3" spans="1:3" ht="30" customHeight="1">
      <c r="A3" s="157" t="s">
        <v>1160</v>
      </c>
      <c r="B3" s="157" t="s">
        <v>1194</v>
      </c>
      <c r="C3" s="157" t="s">
        <v>1195</v>
      </c>
    </row>
    <row r="4" spans="1:3" ht="30" customHeight="1">
      <c r="A4" s="158" t="s">
        <v>1303</v>
      </c>
      <c r="B4" s="159">
        <v>9.6</v>
      </c>
      <c r="C4" s="159">
        <v>9.6</v>
      </c>
    </row>
    <row r="5" spans="1:3" ht="30" customHeight="1">
      <c r="A5" s="158" t="s">
        <v>1368</v>
      </c>
      <c r="B5" s="159">
        <v>9.6</v>
      </c>
      <c r="C5" s="159">
        <f aca="true" t="shared" si="0" ref="C4:C9">B5</f>
        <v>9.6</v>
      </c>
    </row>
    <row r="6" spans="1:3" s="99" customFormat="1" ht="30" customHeight="1">
      <c r="A6" s="158" t="s">
        <v>1197</v>
      </c>
      <c r="B6" s="159">
        <v>13.52</v>
      </c>
      <c r="C6" s="159">
        <f t="shared" si="0"/>
        <v>13.52</v>
      </c>
    </row>
    <row r="7" spans="1:3" s="99" customFormat="1" ht="30" customHeight="1">
      <c r="A7" s="158" t="s">
        <v>1369</v>
      </c>
      <c r="B7" s="159">
        <v>13.52</v>
      </c>
      <c r="C7" s="159">
        <f t="shared" si="0"/>
        <v>13.52</v>
      </c>
    </row>
    <row r="8" spans="1:3" s="99" customFormat="1" ht="30" customHeight="1">
      <c r="A8" s="158" t="s">
        <v>1370</v>
      </c>
      <c r="B8" s="160">
        <v>0</v>
      </c>
      <c r="C8" s="160">
        <f t="shared" si="0"/>
        <v>0</v>
      </c>
    </row>
    <row r="9" spans="1:3" ht="30" customHeight="1">
      <c r="A9" s="161" t="s">
        <v>1200</v>
      </c>
      <c r="B9" s="162">
        <v>0</v>
      </c>
      <c r="C9" s="162">
        <f t="shared" si="0"/>
        <v>0</v>
      </c>
    </row>
    <row r="10" spans="1:3" s="153" customFormat="1" ht="30" customHeight="1">
      <c r="A10" s="158" t="s">
        <v>1201</v>
      </c>
      <c r="B10" s="159">
        <v>0.3643</v>
      </c>
      <c r="C10" s="159">
        <v>0.3643</v>
      </c>
    </row>
    <row r="11" spans="1:3" s="99" customFormat="1" ht="30" customHeight="1">
      <c r="A11" s="158" t="s">
        <v>1371</v>
      </c>
      <c r="B11" s="159">
        <v>23.12</v>
      </c>
      <c r="C11" s="159">
        <f>B11</f>
        <v>23.12</v>
      </c>
    </row>
    <row r="12" spans="1:3" s="99" customFormat="1" ht="30" customHeight="1">
      <c r="A12" s="158" t="s">
        <v>1372</v>
      </c>
      <c r="B12" s="159">
        <v>23.12</v>
      </c>
      <c r="C12" s="159">
        <f>B12</f>
        <v>23.12</v>
      </c>
    </row>
    <row r="13" ht="24" customHeight="1"/>
    <row r="14" ht="24" customHeight="1"/>
    <row r="15" ht="24" customHeight="1"/>
    <row r="16" ht="24" customHeight="1"/>
  </sheetData>
  <sheetProtection/>
  <mergeCells count="1">
    <mergeCell ref="A1:C1"/>
  </mergeCells>
  <printOptions/>
  <pageMargins left="0.7086614173228347" right="0.7086614173228347" top="0.7480314960629921" bottom="0.7480314960629921" header="0.31496062992125984" footer="0.31496062992125984"/>
  <pageSetup fitToHeight="0"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B19:B19"/>
  <sheetViews>
    <sheetView workbookViewId="0" topLeftCell="A16">
      <selection activeCell="B19" sqref="B19"/>
    </sheetView>
  </sheetViews>
  <sheetFormatPr defaultColWidth="9.00390625" defaultRowHeight="14.25"/>
  <sheetData>
    <row r="19" ht="34.5">
      <c r="B19" s="37" t="s">
        <v>1373</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theme="0"/>
  </sheetPr>
  <dimension ref="A1:B19"/>
  <sheetViews>
    <sheetView workbookViewId="0" topLeftCell="A7">
      <selection activeCell="G19" sqref="G19"/>
    </sheetView>
  </sheetViews>
  <sheetFormatPr defaultColWidth="9.00390625" defaultRowHeight="14.25"/>
  <sheetData>
    <row r="1" ht="15.75">
      <c r="A1" t="s">
        <v>29</v>
      </c>
    </row>
    <row r="19" ht="34.5">
      <c r="B19" s="37" t="s">
        <v>30</v>
      </c>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IV27"/>
  <sheetViews>
    <sheetView zoomScale="55" zoomScaleNormal="55" zoomScaleSheetLayoutView="100" workbookViewId="0" topLeftCell="A1">
      <selection activeCell="A4" sqref="A4:A18"/>
    </sheetView>
  </sheetViews>
  <sheetFormatPr defaultColWidth="25.125" defaultRowHeight="14.25"/>
  <cols>
    <col min="1" max="1" width="45.875" style="124" customWidth="1"/>
    <col min="2" max="3" width="28.375" style="125" customWidth="1"/>
    <col min="4" max="4" width="28.375" style="126" customWidth="1"/>
    <col min="5" max="5" width="20.875" style="127" customWidth="1"/>
    <col min="6" max="245" width="9.125" style="128" customWidth="1"/>
    <col min="246" max="246" width="25.75390625" style="128" customWidth="1"/>
    <col min="247" max="250" width="25.125" style="129" customWidth="1"/>
    <col min="251" max="16384" width="25.125" style="130" customWidth="1"/>
  </cols>
  <sheetData>
    <row r="1" spans="1:5" s="119" customFormat="1" ht="49.5" customHeight="1">
      <c r="A1" s="131" t="s">
        <v>1374</v>
      </c>
      <c r="B1" s="101"/>
      <c r="C1" s="101"/>
      <c r="D1" s="100"/>
      <c r="E1" s="131"/>
    </row>
    <row r="2" spans="1:5" s="120" customFormat="1" ht="22.5" customHeight="1">
      <c r="A2" s="132"/>
      <c r="B2" s="52"/>
      <c r="C2" s="52"/>
      <c r="D2" s="133"/>
      <c r="E2" s="142" t="s">
        <v>1375</v>
      </c>
    </row>
    <row r="3" spans="1:5" s="120" customFormat="1" ht="26.25" customHeight="1">
      <c r="A3" s="53" t="s">
        <v>1376</v>
      </c>
      <c r="B3" s="134" t="s">
        <v>1098</v>
      </c>
      <c r="C3" s="55" t="s">
        <v>1161</v>
      </c>
      <c r="D3" s="135" t="s">
        <v>1377</v>
      </c>
      <c r="E3" s="112" t="s">
        <v>37</v>
      </c>
    </row>
    <row r="4" spans="1:5" s="120" customFormat="1" ht="30" customHeight="1">
      <c r="A4" s="136" t="s">
        <v>1378</v>
      </c>
      <c r="B4" s="137">
        <v>0</v>
      </c>
      <c r="C4" s="137">
        <v>0</v>
      </c>
      <c r="D4" s="138"/>
      <c r="E4" s="143"/>
    </row>
    <row r="5" spans="1:5" s="120" customFormat="1" ht="30" customHeight="1">
      <c r="A5" s="59" t="s">
        <v>1379</v>
      </c>
      <c r="B5" s="137">
        <v>0</v>
      </c>
      <c r="C5" s="137">
        <v>0</v>
      </c>
      <c r="D5" s="138"/>
      <c r="E5" s="143"/>
    </row>
    <row r="6" spans="1:5" s="120" customFormat="1" ht="30" customHeight="1">
      <c r="A6" s="136" t="s">
        <v>1380</v>
      </c>
      <c r="B6" s="137">
        <v>0</v>
      </c>
      <c r="C6" s="137">
        <v>0</v>
      </c>
      <c r="D6" s="138"/>
      <c r="E6" s="143"/>
    </row>
    <row r="7" spans="1:5" s="120" customFormat="1" ht="30" customHeight="1">
      <c r="A7" s="59" t="s">
        <v>1381</v>
      </c>
      <c r="B7" s="137">
        <v>0</v>
      </c>
      <c r="C7" s="137">
        <v>0</v>
      </c>
      <c r="D7" s="138"/>
      <c r="E7" s="143"/>
    </row>
    <row r="8" spans="1:5" s="120" customFormat="1" ht="30" customHeight="1">
      <c r="A8" s="59" t="s">
        <v>1382</v>
      </c>
      <c r="B8" s="137">
        <v>0</v>
      </c>
      <c r="C8" s="137">
        <v>0</v>
      </c>
      <c r="D8" s="138"/>
      <c r="E8" s="143"/>
    </row>
    <row r="9" spans="1:5" s="120" customFormat="1" ht="30" customHeight="1">
      <c r="A9" s="59" t="s">
        <v>1383</v>
      </c>
      <c r="B9" s="137">
        <v>0</v>
      </c>
      <c r="C9" s="137">
        <v>0</v>
      </c>
      <c r="D9" s="138"/>
      <c r="E9" s="143"/>
    </row>
    <row r="10" spans="1:8" s="121" customFormat="1" ht="30" customHeight="1">
      <c r="A10" s="136" t="s">
        <v>1384</v>
      </c>
      <c r="B10" s="137">
        <v>0</v>
      </c>
      <c r="C10" s="137">
        <v>0</v>
      </c>
      <c r="D10" s="138"/>
      <c r="E10" s="144"/>
      <c r="F10" s="145"/>
      <c r="H10" s="145"/>
    </row>
    <row r="11" spans="1:5" s="120" customFormat="1" ht="30" customHeight="1">
      <c r="A11" s="59" t="s">
        <v>1385</v>
      </c>
      <c r="B11" s="137">
        <v>0</v>
      </c>
      <c r="C11" s="137">
        <v>0</v>
      </c>
      <c r="D11" s="138"/>
      <c r="E11" s="143"/>
    </row>
    <row r="12" spans="1:5" s="120" customFormat="1" ht="30" customHeight="1">
      <c r="A12" s="59" t="s">
        <v>1386</v>
      </c>
      <c r="B12" s="137">
        <v>0</v>
      </c>
      <c r="C12" s="137">
        <v>0</v>
      </c>
      <c r="D12" s="138"/>
      <c r="E12" s="143"/>
    </row>
    <row r="13" spans="1:5" s="121" customFormat="1" ht="30" customHeight="1">
      <c r="A13" s="59" t="s">
        <v>1387</v>
      </c>
      <c r="B13" s="137">
        <v>0</v>
      </c>
      <c r="C13" s="137">
        <v>0</v>
      </c>
      <c r="D13" s="138"/>
      <c r="E13" s="144"/>
    </row>
    <row r="14" spans="1:250" s="122" customFormat="1" ht="30" customHeight="1">
      <c r="A14" s="136" t="s">
        <v>1388</v>
      </c>
      <c r="B14" s="137">
        <v>0</v>
      </c>
      <c r="C14" s="137">
        <v>0</v>
      </c>
      <c r="D14" s="138"/>
      <c r="E14" s="143"/>
      <c r="IM14" s="150"/>
      <c r="IN14" s="150"/>
      <c r="IO14" s="150"/>
      <c r="IP14" s="150"/>
    </row>
    <row r="15" spans="1:256" ht="30" customHeight="1">
      <c r="A15" s="59" t="s">
        <v>1389</v>
      </c>
      <c r="B15" s="137">
        <v>0</v>
      </c>
      <c r="C15" s="137">
        <v>0</v>
      </c>
      <c r="D15" s="138"/>
      <c r="E15" s="143"/>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50"/>
      <c r="IN15" s="150"/>
      <c r="IO15" s="150"/>
      <c r="IP15" s="150"/>
      <c r="IQ15" s="151"/>
      <c r="IR15" s="151"/>
      <c r="IS15" s="151"/>
      <c r="IT15" s="151"/>
      <c r="IU15" s="151"/>
      <c r="IV15" s="151"/>
    </row>
    <row r="16" spans="1:256" ht="30" customHeight="1">
      <c r="A16" s="59" t="s">
        <v>1390</v>
      </c>
      <c r="B16" s="137">
        <v>0</v>
      </c>
      <c r="C16" s="137">
        <v>0</v>
      </c>
      <c r="D16" s="138"/>
      <c r="E16" s="143"/>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50"/>
      <c r="IN16" s="150"/>
      <c r="IO16" s="150"/>
      <c r="IP16" s="150"/>
      <c r="IQ16" s="151"/>
      <c r="IR16" s="151"/>
      <c r="IS16" s="151"/>
      <c r="IT16" s="151"/>
      <c r="IU16" s="151"/>
      <c r="IV16" s="151"/>
    </row>
    <row r="17" spans="1:256" ht="30" customHeight="1">
      <c r="A17" s="59" t="s">
        <v>1391</v>
      </c>
      <c r="B17" s="137">
        <v>0</v>
      </c>
      <c r="C17" s="137">
        <v>0</v>
      </c>
      <c r="D17" s="138"/>
      <c r="E17" s="143"/>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50"/>
      <c r="IN17" s="150"/>
      <c r="IO17" s="150"/>
      <c r="IP17" s="150"/>
      <c r="IQ17" s="151"/>
      <c r="IR17" s="151"/>
      <c r="IS17" s="151"/>
      <c r="IT17" s="151"/>
      <c r="IU17" s="151"/>
      <c r="IV17" s="151"/>
    </row>
    <row r="18" spans="1:256" ht="30" customHeight="1">
      <c r="A18" s="136" t="s">
        <v>1392</v>
      </c>
      <c r="B18" s="137">
        <v>0</v>
      </c>
      <c r="C18" s="137">
        <v>0</v>
      </c>
      <c r="D18" s="138"/>
      <c r="E18" s="143"/>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50"/>
      <c r="IN18" s="150"/>
      <c r="IO18" s="150"/>
      <c r="IP18" s="150"/>
      <c r="IQ18" s="151"/>
      <c r="IR18" s="151"/>
      <c r="IS18" s="151"/>
      <c r="IT18" s="151"/>
      <c r="IU18" s="151"/>
      <c r="IV18" s="151"/>
    </row>
    <row r="19" spans="1:256" ht="30" customHeight="1">
      <c r="A19" s="53" t="s">
        <v>1393</v>
      </c>
      <c r="B19" s="107">
        <f>SUM(B4:B8)</f>
        <v>0</v>
      </c>
      <c r="C19" s="107">
        <f>SUM(C4:C8)</f>
        <v>0</v>
      </c>
      <c r="D19" s="139">
        <f>SUM(D4:D8)</f>
        <v>0</v>
      </c>
      <c r="E19" s="143"/>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50"/>
      <c r="IN19" s="150"/>
      <c r="IO19" s="150"/>
      <c r="IP19" s="150"/>
      <c r="IQ19" s="151"/>
      <c r="IR19" s="151"/>
      <c r="IS19" s="151"/>
      <c r="IT19" s="151"/>
      <c r="IU19" s="151"/>
      <c r="IV19" s="151"/>
    </row>
    <row r="20" spans="1:256" ht="30" customHeight="1">
      <c r="A20" s="65" t="s">
        <v>63</v>
      </c>
      <c r="B20" s="107">
        <f>B21</f>
        <v>1</v>
      </c>
      <c r="C20" s="107">
        <f>C21</f>
        <v>1</v>
      </c>
      <c r="D20" s="106">
        <f>D21</f>
        <v>1</v>
      </c>
      <c r="E20" s="143">
        <f aca="true" t="shared" si="0" ref="E20:E22">D20/B20</f>
        <v>1</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50"/>
      <c r="IN20" s="150"/>
      <c r="IO20" s="150"/>
      <c r="IP20" s="150"/>
      <c r="IQ20" s="151"/>
      <c r="IR20" s="151"/>
      <c r="IS20" s="151"/>
      <c r="IT20" s="151"/>
      <c r="IU20" s="151"/>
      <c r="IV20" s="151"/>
    </row>
    <row r="21" spans="1:256" ht="30" customHeight="1">
      <c r="A21" s="65" t="s">
        <v>1394</v>
      </c>
      <c r="B21" s="107">
        <f>B22</f>
        <v>1</v>
      </c>
      <c r="C21" s="107">
        <f>C22</f>
        <v>1</v>
      </c>
      <c r="D21" s="106">
        <f>D22</f>
        <v>1</v>
      </c>
      <c r="E21" s="143">
        <f t="shared" si="0"/>
        <v>1</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50"/>
      <c r="IN21" s="150"/>
      <c r="IO21" s="150"/>
      <c r="IP21" s="150"/>
      <c r="IQ21" s="151"/>
      <c r="IR21" s="151"/>
      <c r="IS21" s="151"/>
      <c r="IT21" s="151"/>
      <c r="IU21" s="151"/>
      <c r="IV21" s="151"/>
    </row>
    <row r="22" spans="1:256" ht="30" customHeight="1">
      <c r="A22" s="65" t="s">
        <v>1395</v>
      </c>
      <c r="B22" s="107">
        <v>1</v>
      </c>
      <c r="C22" s="107">
        <v>1</v>
      </c>
      <c r="D22" s="106">
        <v>1</v>
      </c>
      <c r="E22" s="143">
        <f t="shared" si="0"/>
        <v>1</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50"/>
      <c r="IN22" s="150"/>
      <c r="IO22" s="150"/>
      <c r="IP22" s="150"/>
      <c r="IQ22" s="151"/>
      <c r="IR22" s="151"/>
      <c r="IS22" s="151"/>
      <c r="IT22" s="151"/>
      <c r="IU22" s="151"/>
      <c r="IV22" s="151"/>
    </row>
    <row r="23" spans="1:256" ht="30" customHeight="1">
      <c r="A23" s="65"/>
      <c r="B23" s="107"/>
      <c r="C23" s="107"/>
      <c r="D23" s="106"/>
      <c r="E23" s="143"/>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50"/>
      <c r="IN23" s="150"/>
      <c r="IO23" s="150"/>
      <c r="IP23" s="150"/>
      <c r="IQ23" s="151"/>
      <c r="IR23" s="151"/>
      <c r="IS23" s="151"/>
      <c r="IT23" s="151"/>
      <c r="IU23" s="151"/>
      <c r="IV23" s="151"/>
    </row>
    <row r="24" spans="1:256" ht="30" customHeight="1">
      <c r="A24" s="65" t="s">
        <v>1396</v>
      </c>
      <c r="B24" s="107">
        <v>0</v>
      </c>
      <c r="C24" s="107">
        <v>0</v>
      </c>
      <c r="D24" s="106">
        <v>1</v>
      </c>
      <c r="E24" s="143"/>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50"/>
      <c r="IN24" s="150"/>
      <c r="IO24" s="150"/>
      <c r="IP24" s="150"/>
      <c r="IQ24" s="151"/>
      <c r="IR24" s="151"/>
      <c r="IS24" s="151"/>
      <c r="IT24" s="151"/>
      <c r="IU24" s="151"/>
      <c r="IV24" s="151"/>
    </row>
    <row r="25" spans="1:256" ht="30" customHeight="1">
      <c r="A25" s="53" t="s">
        <v>1397</v>
      </c>
      <c r="B25" s="107">
        <f>B19+B20</f>
        <v>1</v>
      </c>
      <c r="C25" s="107">
        <f>C19+C20</f>
        <v>1</v>
      </c>
      <c r="D25" s="108">
        <f>D19+D20+D24</f>
        <v>2</v>
      </c>
      <c r="E25" s="143">
        <f>D25/B25</f>
        <v>2</v>
      </c>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50"/>
      <c r="IN25" s="150"/>
      <c r="IO25" s="150"/>
      <c r="IP25" s="150"/>
      <c r="IQ25" s="151"/>
      <c r="IR25" s="151"/>
      <c r="IS25" s="151"/>
      <c r="IT25" s="151"/>
      <c r="IU25" s="151"/>
      <c r="IV25" s="151"/>
    </row>
    <row r="27" spans="1:256" s="123" customFormat="1" ht="24.75" customHeight="1">
      <c r="A27" s="140"/>
      <c r="B27" s="141"/>
      <c r="C27" s="141"/>
      <c r="D27" s="140"/>
      <c r="E27" s="146"/>
      <c r="F27" s="140"/>
      <c r="G27" s="140"/>
      <c r="H27" s="147"/>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8"/>
      <c r="GX27" s="148"/>
      <c r="GY27" s="148"/>
      <c r="GZ27" s="148"/>
      <c r="HA27" s="148"/>
      <c r="HB27" s="148"/>
      <c r="HC27" s="148"/>
      <c r="HD27" s="148"/>
      <c r="HE27" s="148"/>
      <c r="HF27" s="148"/>
      <c r="HG27" s="148"/>
      <c r="HH27" s="148"/>
      <c r="HI27" s="148"/>
      <c r="HJ27" s="148"/>
      <c r="HK27" s="148"/>
      <c r="HL27" s="148"/>
      <c r="HM27" s="148"/>
      <c r="HN27" s="148"/>
      <c r="HO27" s="148"/>
      <c r="HP27" s="148"/>
      <c r="HQ27" s="148"/>
      <c r="HR27" s="148"/>
      <c r="HS27" s="148"/>
      <c r="HT27" s="148"/>
      <c r="HU27" s="148"/>
      <c r="HV27" s="148"/>
      <c r="HW27" s="148"/>
      <c r="HX27" s="148"/>
      <c r="HY27" s="149"/>
      <c r="HZ27" s="149"/>
      <c r="IA27" s="149"/>
      <c r="IB27" s="149"/>
      <c r="IC27" s="149"/>
      <c r="ID27" s="149"/>
      <c r="IE27" s="149"/>
      <c r="IF27" s="149"/>
      <c r="IG27" s="149"/>
      <c r="IH27" s="149"/>
      <c r="II27" s="149"/>
      <c r="IJ27" s="149"/>
      <c r="IK27" s="149"/>
      <c r="IL27" s="149"/>
      <c r="IM27" s="149"/>
      <c r="IN27" s="149"/>
      <c r="IO27" s="149"/>
      <c r="IP27" s="149"/>
      <c r="IQ27" s="149"/>
      <c r="IR27" s="149"/>
      <c r="IS27" s="149"/>
      <c r="IT27" s="149"/>
      <c r="IU27" s="149"/>
      <c r="IV27" s="149"/>
    </row>
  </sheetData>
  <sheetProtection/>
  <mergeCells count="1">
    <mergeCell ref="A1:E1"/>
  </mergeCells>
  <printOptions/>
  <pageMargins left="0.7480314960629921" right="0.7480314960629921" top="0.9842519685039371" bottom="0.9842519685039371" header="0.5118110236220472" footer="0.5118110236220472"/>
  <pageSetup fitToHeight="0" fitToWidth="1" horizontalDpi="600" verticalDpi="600" orientation="landscape" paperSize="9" scale="93"/>
  <colBreaks count="1" manualBreakCount="1">
    <brk id="4" max="65535" man="1"/>
  </colBreaks>
</worksheet>
</file>

<file path=xl/worksheets/sheet21.xml><?xml version="1.0" encoding="utf-8"?>
<worksheet xmlns="http://schemas.openxmlformats.org/spreadsheetml/2006/main" xmlns:r="http://schemas.openxmlformats.org/officeDocument/2006/relationships">
  <dimension ref="A1:IV32"/>
  <sheetViews>
    <sheetView zoomScale="55" zoomScaleNormal="55" zoomScaleSheetLayoutView="85" workbookViewId="0" topLeftCell="A1">
      <selection activeCell="A5" sqref="A5:A22"/>
    </sheetView>
  </sheetViews>
  <sheetFormatPr defaultColWidth="25.125" defaultRowHeight="14.25"/>
  <cols>
    <col min="1" max="1" width="44.625" style="42" customWidth="1"/>
    <col min="2" max="3" width="25.50390625" style="95" customWidth="1"/>
    <col min="4" max="4" width="34.375" style="96" customWidth="1"/>
    <col min="5" max="5" width="18.75390625" style="97" customWidth="1"/>
    <col min="6" max="249" width="9.125" style="46" customWidth="1"/>
    <col min="250" max="250" width="25.75390625" style="46" customWidth="1"/>
    <col min="251" max="254" width="25.125" style="98" customWidth="1"/>
    <col min="255" max="16384" width="25.125" style="99" customWidth="1"/>
  </cols>
  <sheetData>
    <row r="1" spans="1:5" s="92" customFormat="1" ht="49.5" customHeight="1">
      <c r="A1" s="100" t="s">
        <v>1398</v>
      </c>
      <c r="B1" s="101"/>
      <c r="C1" s="101"/>
      <c r="D1" s="100"/>
      <c r="E1" s="110"/>
    </row>
    <row r="2" spans="1:5" s="93" customFormat="1" ht="30" customHeight="1">
      <c r="A2" s="51"/>
      <c r="B2" s="102"/>
      <c r="C2" s="102"/>
      <c r="D2" s="103"/>
      <c r="E2" s="111" t="s">
        <v>1375</v>
      </c>
    </row>
    <row r="3" spans="1:5" s="93" customFormat="1" ht="30" customHeight="1">
      <c r="A3" s="53" t="s">
        <v>1376</v>
      </c>
      <c r="B3" s="54" t="s">
        <v>1098</v>
      </c>
      <c r="C3" s="55" t="s">
        <v>1161</v>
      </c>
      <c r="D3" s="104" t="s">
        <v>1377</v>
      </c>
      <c r="E3" s="112" t="s">
        <v>37</v>
      </c>
    </row>
    <row r="4" spans="1:5" s="93" customFormat="1" ht="30" customHeight="1">
      <c r="A4" s="65" t="s">
        <v>1399</v>
      </c>
      <c r="B4" s="105">
        <v>1</v>
      </c>
      <c r="C4" s="105">
        <v>1</v>
      </c>
      <c r="D4" s="106">
        <f>D5+D15+D19+D21</f>
        <v>1</v>
      </c>
      <c r="E4" s="113">
        <f>D4/B4</f>
        <v>1</v>
      </c>
    </row>
    <row r="5" spans="1:5" s="93" customFormat="1" ht="30" customHeight="1">
      <c r="A5" s="65" t="s">
        <v>1400</v>
      </c>
      <c r="B5" s="105">
        <v>1</v>
      </c>
      <c r="C5" s="105">
        <v>1</v>
      </c>
      <c r="D5" s="106">
        <f>SUM(D6:D14)</f>
        <v>1</v>
      </c>
      <c r="E5" s="113">
        <f>D5/B5</f>
        <v>1</v>
      </c>
    </row>
    <row r="6" spans="1:5" s="93" customFormat="1" ht="30" customHeight="1">
      <c r="A6" s="65" t="s">
        <v>1401</v>
      </c>
      <c r="B6" s="105">
        <v>0</v>
      </c>
      <c r="C6" s="105">
        <v>0</v>
      </c>
      <c r="D6" s="106"/>
      <c r="E6" s="113"/>
    </row>
    <row r="7" spans="1:5" s="93" customFormat="1" ht="30" customHeight="1">
      <c r="A7" s="65" t="s">
        <v>1402</v>
      </c>
      <c r="B7" s="105">
        <v>0</v>
      </c>
      <c r="C7" s="105">
        <v>0</v>
      </c>
      <c r="D7" s="106"/>
      <c r="E7" s="113"/>
    </row>
    <row r="8" spans="1:5" s="93" customFormat="1" ht="30" customHeight="1">
      <c r="A8" s="65" t="s">
        <v>1403</v>
      </c>
      <c r="B8" s="105">
        <v>0</v>
      </c>
      <c r="C8" s="105">
        <v>0</v>
      </c>
      <c r="D8" s="106"/>
      <c r="E8" s="113"/>
    </row>
    <row r="9" spans="1:5" s="93" customFormat="1" ht="30" customHeight="1">
      <c r="A9" s="65" t="s">
        <v>1404</v>
      </c>
      <c r="B9" s="105">
        <v>0</v>
      </c>
      <c r="C9" s="105">
        <v>0</v>
      </c>
      <c r="D9" s="106"/>
      <c r="E9" s="113"/>
    </row>
    <row r="10" spans="1:5" s="93" customFormat="1" ht="30" customHeight="1">
      <c r="A10" s="65" t="s">
        <v>1405</v>
      </c>
      <c r="B10" s="105">
        <v>1</v>
      </c>
      <c r="C10" s="105">
        <v>1</v>
      </c>
      <c r="D10" s="106">
        <v>1</v>
      </c>
      <c r="E10" s="113">
        <f>D10/B10</f>
        <v>1</v>
      </c>
    </row>
    <row r="11" spans="1:5" s="93" customFormat="1" ht="30" customHeight="1">
      <c r="A11" s="65" t="s">
        <v>1406</v>
      </c>
      <c r="B11" s="105">
        <v>0</v>
      </c>
      <c r="C11" s="105">
        <v>0</v>
      </c>
      <c r="D11" s="106"/>
      <c r="E11" s="113"/>
    </row>
    <row r="12" spans="1:5" s="93" customFormat="1" ht="30" customHeight="1">
      <c r="A12" s="65" t="s">
        <v>1407</v>
      </c>
      <c r="B12" s="105">
        <v>0</v>
      </c>
      <c r="C12" s="105">
        <v>0</v>
      </c>
      <c r="D12" s="106"/>
      <c r="E12" s="113"/>
    </row>
    <row r="13" spans="1:5" s="93" customFormat="1" ht="30" customHeight="1">
      <c r="A13" s="65" t="s">
        <v>1408</v>
      </c>
      <c r="B13" s="105">
        <v>0</v>
      </c>
      <c r="C13" s="105">
        <v>0</v>
      </c>
      <c r="D13" s="106"/>
      <c r="E13" s="113"/>
    </row>
    <row r="14" spans="1:5" s="93" customFormat="1" ht="30" customHeight="1">
      <c r="A14" s="65" t="s">
        <v>1409</v>
      </c>
      <c r="B14" s="105">
        <v>0</v>
      </c>
      <c r="C14" s="105">
        <v>0</v>
      </c>
      <c r="D14" s="106"/>
      <c r="E14" s="113"/>
    </row>
    <row r="15" spans="1:12" s="94" customFormat="1" ht="30" customHeight="1">
      <c r="A15" s="65" t="s">
        <v>1410</v>
      </c>
      <c r="B15" s="105">
        <v>0</v>
      </c>
      <c r="C15" s="105">
        <v>0</v>
      </c>
      <c r="D15" s="106"/>
      <c r="E15" s="114"/>
      <c r="F15" s="115"/>
      <c r="G15" s="115"/>
      <c r="I15" s="115"/>
      <c r="J15" s="115"/>
      <c r="L15" s="115"/>
    </row>
    <row r="16" spans="1:5" s="93" customFormat="1" ht="30" customHeight="1">
      <c r="A16" s="65" t="s">
        <v>1411</v>
      </c>
      <c r="B16" s="105">
        <v>0</v>
      </c>
      <c r="C16" s="105">
        <v>0</v>
      </c>
      <c r="D16" s="106"/>
      <c r="E16" s="113"/>
    </row>
    <row r="17" spans="1:5" s="93" customFormat="1" ht="30" customHeight="1">
      <c r="A17" s="65" t="s">
        <v>1412</v>
      </c>
      <c r="B17" s="105">
        <v>0</v>
      </c>
      <c r="C17" s="105">
        <v>0</v>
      </c>
      <c r="D17" s="106"/>
      <c r="E17" s="113"/>
    </row>
    <row r="18" spans="1:5" s="94" customFormat="1" ht="30" customHeight="1">
      <c r="A18" s="65" t="s">
        <v>1413</v>
      </c>
      <c r="B18" s="105">
        <v>0</v>
      </c>
      <c r="C18" s="105">
        <v>0</v>
      </c>
      <c r="D18" s="106"/>
      <c r="E18" s="114"/>
    </row>
    <row r="19" spans="1:254" s="46" customFormat="1" ht="30" customHeight="1">
      <c r="A19" s="65" t="s">
        <v>1414</v>
      </c>
      <c r="B19" s="105">
        <v>0</v>
      </c>
      <c r="C19" s="105">
        <v>0</v>
      </c>
      <c r="D19" s="106"/>
      <c r="E19" s="116"/>
      <c r="IQ19" s="98"/>
      <c r="IR19" s="98"/>
      <c r="IS19" s="98"/>
      <c r="IT19" s="98"/>
    </row>
    <row r="20" spans="1:5" ht="30" customHeight="1">
      <c r="A20" s="65" t="s">
        <v>1415</v>
      </c>
      <c r="B20" s="105">
        <v>0</v>
      </c>
      <c r="C20" s="105">
        <v>0</v>
      </c>
      <c r="D20" s="106"/>
      <c r="E20" s="116"/>
    </row>
    <row r="21" spans="1:5" ht="30" customHeight="1">
      <c r="A21" s="65" t="s">
        <v>1416</v>
      </c>
      <c r="B21" s="105">
        <v>0</v>
      </c>
      <c r="C21" s="105">
        <v>0</v>
      </c>
      <c r="D21" s="106"/>
      <c r="E21" s="116"/>
    </row>
    <row r="22" spans="1:5" ht="30" customHeight="1">
      <c r="A22" s="65" t="s">
        <v>1417</v>
      </c>
      <c r="B22" s="105">
        <v>0</v>
      </c>
      <c r="C22" s="105">
        <v>0</v>
      </c>
      <c r="D22" s="106"/>
      <c r="E22" s="116"/>
    </row>
    <row r="23" spans="1:5" ht="30" customHeight="1">
      <c r="A23" s="53" t="s">
        <v>1418</v>
      </c>
      <c r="B23" s="107">
        <f>B4</f>
        <v>1</v>
      </c>
      <c r="C23" s="107">
        <f>C4</f>
        <v>1</v>
      </c>
      <c r="D23" s="108">
        <f>D4</f>
        <v>1</v>
      </c>
      <c r="E23" s="114">
        <f>D23/B23</f>
        <v>1</v>
      </c>
    </row>
    <row r="24" spans="1:5" ht="30" customHeight="1">
      <c r="A24" s="65" t="s">
        <v>1086</v>
      </c>
      <c r="B24" s="107">
        <v>0</v>
      </c>
      <c r="C24" s="107">
        <v>0</v>
      </c>
      <c r="D24" s="106">
        <v>0</v>
      </c>
      <c r="E24" s="116"/>
    </row>
    <row r="25" spans="1:5" ht="30" customHeight="1">
      <c r="A25" s="65" t="s">
        <v>1419</v>
      </c>
      <c r="B25" s="107">
        <v>0</v>
      </c>
      <c r="C25" s="107">
        <v>0</v>
      </c>
      <c r="D25" s="106">
        <v>0</v>
      </c>
      <c r="E25" s="116"/>
    </row>
    <row r="26" spans="1:5" ht="30" customHeight="1">
      <c r="A26" s="65" t="s">
        <v>1420</v>
      </c>
      <c r="B26" s="107">
        <v>0</v>
      </c>
      <c r="C26" s="107">
        <v>0</v>
      </c>
      <c r="D26" s="106">
        <v>0</v>
      </c>
      <c r="E26" s="116"/>
    </row>
    <row r="27" spans="1:5" ht="30" customHeight="1">
      <c r="A27" s="65" t="s">
        <v>1297</v>
      </c>
      <c r="B27" s="107">
        <v>0</v>
      </c>
      <c r="C27" s="107">
        <v>0</v>
      </c>
      <c r="D27" s="106">
        <v>0</v>
      </c>
      <c r="E27" s="116"/>
    </row>
    <row r="28" spans="1:5" ht="30" customHeight="1">
      <c r="A28" s="65" t="s">
        <v>1421</v>
      </c>
      <c r="B28" s="107">
        <v>0</v>
      </c>
      <c r="C28" s="107">
        <v>0</v>
      </c>
      <c r="D28" s="106">
        <v>0</v>
      </c>
      <c r="E28" s="116"/>
    </row>
    <row r="29" spans="1:5" ht="30" customHeight="1">
      <c r="A29" s="65" t="s">
        <v>1422</v>
      </c>
      <c r="B29" s="107">
        <v>0</v>
      </c>
      <c r="C29" s="107">
        <v>0</v>
      </c>
      <c r="D29" s="106">
        <v>1</v>
      </c>
      <c r="E29" s="116"/>
    </row>
    <row r="30" spans="1:5" ht="30" customHeight="1">
      <c r="A30" s="53" t="s">
        <v>1423</v>
      </c>
      <c r="B30" s="107">
        <f>SUM(B23:B24)</f>
        <v>1</v>
      </c>
      <c r="C30" s="107">
        <f>SUM(C23:C24)</f>
        <v>1</v>
      </c>
      <c r="D30" s="108">
        <f>D23+D29</f>
        <v>2</v>
      </c>
      <c r="E30" s="114">
        <f>D30/B30</f>
        <v>2</v>
      </c>
    </row>
    <row r="31" ht="30" customHeight="1"/>
    <row r="32" spans="1:256" s="41" customFormat="1" ht="24.75" customHeight="1">
      <c r="A32" s="71"/>
      <c r="B32" s="109"/>
      <c r="C32" s="109"/>
      <c r="D32" s="71"/>
      <c r="E32" s="117"/>
      <c r="F32" s="71"/>
      <c r="G32" s="71"/>
      <c r="H32" s="118"/>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sheetData>
  <sheetProtection/>
  <mergeCells count="1">
    <mergeCell ref="A1:E1"/>
  </mergeCells>
  <printOptions/>
  <pageMargins left="0.7480314960629921" right="0.7480314960629921" top="0.9842519685039371" bottom="0.9842519685039371" header="0.5118110236220472" footer="0.5118110236220472"/>
  <pageSetup horizontalDpi="600" verticalDpi="600" orientation="portrait" paperSize="9" scale="62"/>
</worksheet>
</file>

<file path=xl/worksheets/sheet22.xml><?xml version="1.0" encoding="utf-8"?>
<worksheet xmlns="http://schemas.openxmlformats.org/spreadsheetml/2006/main" xmlns:r="http://schemas.openxmlformats.org/officeDocument/2006/relationships">
  <sheetPr>
    <pageSetUpPr fitToPage="1"/>
  </sheetPr>
  <dimension ref="A1:IV33"/>
  <sheetViews>
    <sheetView showGridLines="0" showZeros="0" zoomScale="70" zoomScaleNormal="70" zoomScaleSheetLayoutView="100" workbookViewId="0" topLeftCell="A1">
      <pane xSplit="1" ySplit="3" topLeftCell="B4" activePane="bottomRight" state="frozen"/>
      <selection pane="bottomRight" activeCell="G28" sqref="G28"/>
    </sheetView>
  </sheetViews>
  <sheetFormatPr defaultColWidth="9.125" defaultRowHeight="14.25"/>
  <cols>
    <col min="1" max="1" width="41.375" style="42" customWidth="1"/>
    <col min="2" max="2" width="22.875" style="43" customWidth="1"/>
    <col min="3" max="3" width="18.75390625" style="43" customWidth="1"/>
    <col min="4" max="4" width="15.75390625" style="42" customWidth="1"/>
    <col min="5" max="5" width="43.125" style="42" customWidth="1"/>
    <col min="6" max="6" width="18.25390625" style="44" customWidth="1"/>
    <col min="7" max="7" width="16.875" style="44" customWidth="1"/>
    <col min="8" max="8" width="15.125" style="45" customWidth="1"/>
    <col min="9" max="250" width="9.125" style="46" customWidth="1"/>
    <col min="251" max="16384" width="9.125" style="47" customWidth="1"/>
  </cols>
  <sheetData>
    <row r="1" spans="1:8" ht="36" customHeight="1">
      <c r="A1" s="48" t="s">
        <v>1424</v>
      </c>
      <c r="B1" s="49"/>
      <c r="C1" s="49"/>
      <c r="D1" s="50"/>
      <c r="E1" s="48"/>
      <c r="F1" s="74"/>
      <c r="G1" s="74"/>
      <c r="H1" s="75"/>
    </row>
    <row r="2" spans="1:8" ht="22.5" customHeight="1">
      <c r="A2" s="51"/>
      <c r="B2" s="52"/>
      <c r="C2" s="52"/>
      <c r="D2" s="51"/>
      <c r="E2" s="51"/>
      <c r="F2" s="76"/>
      <c r="G2" s="76"/>
      <c r="H2" s="77" t="s">
        <v>1375</v>
      </c>
    </row>
    <row r="3" spans="1:256" s="38" customFormat="1" ht="30" customHeight="1">
      <c r="A3" s="53" t="s">
        <v>1376</v>
      </c>
      <c r="B3" s="54" t="s">
        <v>1098</v>
      </c>
      <c r="C3" s="55" t="s">
        <v>1161</v>
      </c>
      <c r="D3" s="53" t="s">
        <v>1099</v>
      </c>
      <c r="E3" s="53" t="s">
        <v>1376</v>
      </c>
      <c r="F3" s="54" t="s">
        <v>1098</v>
      </c>
      <c r="G3" s="55" t="s">
        <v>1161</v>
      </c>
      <c r="H3" s="78" t="s">
        <v>1099</v>
      </c>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91"/>
      <c r="IR3" s="91"/>
      <c r="IS3" s="91"/>
      <c r="IT3" s="91"/>
      <c r="IU3" s="91"/>
      <c r="IV3" s="91"/>
    </row>
    <row r="4" spans="1:250" s="39" customFormat="1" ht="30" customHeight="1">
      <c r="A4" s="56" t="s">
        <v>1378</v>
      </c>
      <c r="B4" s="57">
        <v>0</v>
      </c>
      <c r="C4" s="57">
        <v>0</v>
      </c>
      <c r="D4" s="58"/>
      <c r="E4" s="65" t="s">
        <v>1400</v>
      </c>
      <c r="F4" s="79">
        <v>1</v>
      </c>
      <c r="G4" s="79">
        <v>1</v>
      </c>
      <c r="H4" s="80">
        <v>1</v>
      </c>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row>
    <row r="5" spans="1:250" s="39" customFormat="1" ht="30" customHeight="1">
      <c r="A5" s="59" t="s">
        <v>1379</v>
      </c>
      <c r="B5" s="57">
        <v>0</v>
      </c>
      <c r="C5" s="57">
        <v>0</v>
      </c>
      <c r="D5" s="58"/>
      <c r="E5" s="65" t="s">
        <v>1401</v>
      </c>
      <c r="F5" s="79">
        <v>0</v>
      </c>
      <c r="G5" s="79">
        <v>0</v>
      </c>
      <c r="H5" s="81"/>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row>
    <row r="6" spans="1:250" s="39" customFormat="1" ht="30" customHeight="1">
      <c r="A6" s="56" t="s">
        <v>1380</v>
      </c>
      <c r="B6" s="57">
        <v>0</v>
      </c>
      <c r="C6" s="57">
        <v>0</v>
      </c>
      <c r="D6" s="58"/>
      <c r="E6" s="65" t="s">
        <v>1402</v>
      </c>
      <c r="F6" s="79">
        <v>0</v>
      </c>
      <c r="G6" s="79">
        <v>0</v>
      </c>
      <c r="H6" s="81"/>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row>
    <row r="7" spans="1:250" s="39" customFormat="1" ht="30" customHeight="1">
      <c r="A7" s="59" t="s">
        <v>1381</v>
      </c>
      <c r="B7" s="57">
        <v>0</v>
      </c>
      <c r="C7" s="57">
        <v>0</v>
      </c>
      <c r="D7" s="58"/>
      <c r="E7" s="65" t="s">
        <v>1403</v>
      </c>
      <c r="F7" s="79">
        <v>0</v>
      </c>
      <c r="G7" s="79">
        <v>0</v>
      </c>
      <c r="H7" s="81"/>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row>
    <row r="8" spans="1:250" s="39" customFormat="1" ht="30" customHeight="1">
      <c r="A8" s="59" t="s">
        <v>1382</v>
      </c>
      <c r="B8" s="57">
        <v>0</v>
      </c>
      <c r="C8" s="57">
        <v>0</v>
      </c>
      <c r="D8" s="58"/>
      <c r="E8" s="65" t="s">
        <v>1404</v>
      </c>
      <c r="F8" s="79">
        <v>0</v>
      </c>
      <c r="G8" s="79">
        <v>0</v>
      </c>
      <c r="H8" s="81"/>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row>
    <row r="9" spans="1:250" s="39" customFormat="1" ht="30" customHeight="1">
      <c r="A9" s="59" t="s">
        <v>1383</v>
      </c>
      <c r="B9" s="57">
        <v>0</v>
      </c>
      <c r="C9" s="57">
        <v>0</v>
      </c>
      <c r="D9" s="58"/>
      <c r="E9" s="65" t="s">
        <v>1405</v>
      </c>
      <c r="F9" s="79">
        <v>1</v>
      </c>
      <c r="G9" s="79">
        <v>1</v>
      </c>
      <c r="H9" s="81">
        <v>1</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row>
    <row r="10" spans="1:250" s="39" customFormat="1" ht="30" customHeight="1">
      <c r="A10" s="56" t="s">
        <v>1384</v>
      </c>
      <c r="B10" s="57">
        <v>0</v>
      </c>
      <c r="C10" s="57">
        <v>0</v>
      </c>
      <c r="D10" s="58"/>
      <c r="E10" s="65" t="s">
        <v>1406</v>
      </c>
      <c r="F10" s="79">
        <v>0</v>
      </c>
      <c r="G10" s="79">
        <v>0</v>
      </c>
      <c r="H10" s="81"/>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row>
    <row r="11" spans="1:250" s="39" customFormat="1" ht="30" customHeight="1">
      <c r="A11" s="59" t="s">
        <v>1385</v>
      </c>
      <c r="B11" s="57">
        <v>0</v>
      </c>
      <c r="C11" s="57">
        <v>0</v>
      </c>
      <c r="D11" s="58"/>
      <c r="E11" s="65" t="s">
        <v>1407</v>
      </c>
      <c r="F11" s="79">
        <v>0</v>
      </c>
      <c r="G11" s="79">
        <v>0</v>
      </c>
      <c r="H11" s="82"/>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row>
    <row r="12" spans="1:250" s="39" customFormat="1" ht="30" customHeight="1">
      <c r="A12" s="59" t="s">
        <v>1386</v>
      </c>
      <c r="B12" s="57">
        <v>0</v>
      </c>
      <c r="C12" s="57">
        <v>0</v>
      </c>
      <c r="D12" s="58"/>
      <c r="E12" s="65" t="s">
        <v>1408</v>
      </c>
      <c r="F12" s="79">
        <v>0</v>
      </c>
      <c r="G12" s="79">
        <v>0</v>
      </c>
      <c r="H12" s="81"/>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row>
    <row r="13" spans="1:250" s="39" customFormat="1" ht="30" customHeight="1">
      <c r="A13" s="59" t="s">
        <v>1387</v>
      </c>
      <c r="B13" s="57">
        <v>0</v>
      </c>
      <c r="C13" s="57">
        <v>0</v>
      </c>
      <c r="D13" s="58"/>
      <c r="E13" s="65" t="s">
        <v>1409</v>
      </c>
      <c r="F13" s="79">
        <v>0</v>
      </c>
      <c r="G13" s="79">
        <v>0</v>
      </c>
      <c r="H13" s="81"/>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row>
    <row r="14" spans="1:250" s="39" customFormat="1" ht="30" customHeight="1">
      <c r="A14" s="56" t="s">
        <v>1388</v>
      </c>
      <c r="B14" s="57">
        <v>0</v>
      </c>
      <c r="C14" s="57">
        <v>0</v>
      </c>
      <c r="D14" s="58"/>
      <c r="E14" s="65" t="s">
        <v>1410</v>
      </c>
      <c r="F14" s="79">
        <v>0</v>
      </c>
      <c r="G14" s="79">
        <v>0</v>
      </c>
      <c r="H14" s="81"/>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row>
    <row r="15" spans="1:250" s="39" customFormat="1" ht="30" customHeight="1">
      <c r="A15" s="59" t="s">
        <v>1389</v>
      </c>
      <c r="B15" s="57">
        <v>0</v>
      </c>
      <c r="C15" s="57">
        <v>0</v>
      </c>
      <c r="D15" s="58"/>
      <c r="E15" s="65" t="s">
        <v>1411</v>
      </c>
      <c r="F15" s="79">
        <v>0</v>
      </c>
      <c r="G15" s="79">
        <v>0</v>
      </c>
      <c r="H15" s="81"/>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row>
    <row r="16" spans="1:250" s="39" customFormat="1" ht="30" customHeight="1">
      <c r="A16" s="59" t="s">
        <v>1390</v>
      </c>
      <c r="B16" s="57">
        <v>0</v>
      </c>
      <c r="C16" s="57">
        <v>0</v>
      </c>
      <c r="D16" s="58"/>
      <c r="E16" s="65" t="s">
        <v>1412</v>
      </c>
      <c r="F16" s="79">
        <v>0</v>
      </c>
      <c r="G16" s="79">
        <v>0</v>
      </c>
      <c r="H16" s="81"/>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row>
    <row r="17" spans="1:250" s="39" customFormat="1" ht="30" customHeight="1">
      <c r="A17" s="59" t="s">
        <v>1391</v>
      </c>
      <c r="B17" s="57">
        <v>0</v>
      </c>
      <c r="C17" s="57">
        <v>0</v>
      </c>
      <c r="D17" s="58"/>
      <c r="E17" s="65" t="s">
        <v>1413</v>
      </c>
      <c r="F17" s="79">
        <v>0</v>
      </c>
      <c r="G17" s="79">
        <v>0</v>
      </c>
      <c r="H17" s="81"/>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row>
    <row r="18" spans="1:250" s="39" customFormat="1" ht="30" customHeight="1">
      <c r="A18" s="56" t="s">
        <v>1392</v>
      </c>
      <c r="B18" s="57">
        <v>0</v>
      </c>
      <c r="C18" s="57">
        <v>0</v>
      </c>
      <c r="D18" s="58"/>
      <c r="E18" s="65" t="s">
        <v>1414</v>
      </c>
      <c r="F18" s="79">
        <v>0</v>
      </c>
      <c r="G18" s="79">
        <v>0</v>
      </c>
      <c r="H18" s="81"/>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row>
    <row r="19" spans="1:250" s="39" customFormat="1" ht="30" customHeight="1">
      <c r="A19" s="60"/>
      <c r="B19" s="61"/>
      <c r="C19" s="61"/>
      <c r="D19" s="58"/>
      <c r="E19" s="65" t="s">
        <v>1415</v>
      </c>
      <c r="F19" s="79">
        <v>0</v>
      </c>
      <c r="G19" s="79">
        <v>0</v>
      </c>
      <c r="H19" s="81"/>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row>
    <row r="20" spans="1:250" s="39" customFormat="1" ht="30" customHeight="1">
      <c r="A20" s="62"/>
      <c r="B20" s="57"/>
      <c r="C20" s="57"/>
      <c r="D20" s="63"/>
      <c r="E20" s="65" t="s">
        <v>1416</v>
      </c>
      <c r="F20" s="79">
        <v>0</v>
      </c>
      <c r="G20" s="79">
        <v>0</v>
      </c>
      <c r="H20" s="81"/>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row>
    <row r="21" spans="1:250" s="39" customFormat="1" ht="30" customHeight="1">
      <c r="A21" s="60"/>
      <c r="B21" s="61"/>
      <c r="C21" s="61"/>
      <c r="D21" s="58"/>
      <c r="E21" s="65" t="s">
        <v>1417</v>
      </c>
      <c r="F21" s="79">
        <v>0</v>
      </c>
      <c r="G21" s="79">
        <v>0</v>
      </c>
      <c r="H21" s="81"/>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row>
    <row r="22" spans="1:250" s="39" customFormat="1" ht="30" customHeight="1">
      <c r="A22" s="64" t="s">
        <v>1393</v>
      </c>
      <c r="B22" s="57">
        <v>0</v>
      </c>
      <c r="C22" s="57">
        <v>0</v>
      </c>
      <c r="D22" s="58">
        <v>0</v>
      </c>
      <c r="E22" s="60" t="s">
        <v>1418</v>
      </c>
      <c r="F22" s="79">
        <v>1</v>
      </c>
      <c r="G22" s="79">
        <v>1</v>
      </c>
      <c r="H22" s="81">
        <v>1</v>
      </c>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row>
    <row r="23" spans="1:250" s="39" customFormat="1" ht="30" customHeight="1">
      <c r="A23" s="65" t="s">
        <v>63</v>
      </c>
      <c r="B23" s="66">
        <f>B24</f>
        <v>1</v>
      </c>
      <c r="C23" s="66">
        <f>C24</f>
        <v>1</v>
      </c>
      <c r="D23" s="58">
        <v>1</v>
      </c>
      <c r="E23" s="65" t="s">
        <v>1086</v>
      </c>
      <c r="F23" s="79">
        <v>0</v>
      </c>
      <c r="G23" s="79">
        <v>0</v>
      </c>
      <c r="H23" s="81"/>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row>
    <row r="24" spans="1:250" s="39" customFormat="1" ht="30" customHeight="1">
      <c r="A24" s="65" t="s">
        <v>1394</v>
      </c>
      <c r="B24" s="66">
        <f>B25</f>
        <v>1</v>
      </c>
      <c r="C24" s="66">
        <f>C25</f>
        <v>1</v>
      </c>
      <c r="D24" s="58">
        <v>1</v>
      </c>
      <c r="E24" s="65" t="s">
        <v>1419</v>
      </c>
      <c r="F24" s="79">
        <v>0</v>
      </c>
      <c r="G24" s="79">
        <v>0</v>
      </c>
      <c r="H24" s="81"/>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row>
    <row r="25" spans="1:250" s="39" customFormat="1" ht="30" customHeight="1">
      <c r="A25" s="65" t="s">
        <v>1395</v>
      </c>
      <c r="B25" s="66">
        <v>1</v>
      </c>
      <c r="C25" s="66">
        <v>1</v>
      </c>
      <c r="D25" s="58">
        <v>1</v>
      </c>
      <c r="E25" s="65" t="s">
        <v>1420</v>
      </c>
      <c r="F25" s="79">
        <v>0</v>
      </c>
      <c r="G25" s="79">
        <v>0</v>
      </c>
      <c r="H25" s="81"/>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row>
    <row r="26" spans="1:250" s="39" customFormat="1" ht="30" customHeight="1">
      <c r="A26" s="65"/>
      <c r="B26" s="66"/>
      <c r="C26" s="66"/>
      <c r="D26" s="58"/>
      <c r="E26" s="65" t="s">
        <v>1297</v>
      </c>
      <c r="F26" s="79">
        <v>0</v>
      </c>
      <c r="G26" s="79">
        <v>0</v>
      </c>
      <c r="H26" s="81"/>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row>
    <row r="27" spans="1:250" s="39" customFormat="1" ht="30" customHeight="1">
      <c r="A27" s="65"/>
      <c r="B27" s="66"/>
      <c r="C27" s="66"/>
      <c r="D27" s="58"/>
      <c r="E27" s="65" t="s">
        <v>1421</v>
      </c>
      <c r="F27" s="79">
        <v>0</v>
      </c>
      <c r="G27" s="79">
        <v>0</v>
      </c>
      <c r="H27" s="81"/>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row>
    <row r="28" spans="1:250" s="39" customFormat="1" ht="30" customHeight="1">
      <c r="A28" s="65" t="s">
        <v>1396</v>
      </c>
      <c r="B28" s="66"/>
      <c r="C28" s="66"/>
      <c r="D28" s="67">
        <v>1</v>
      </c>
      <c r="E28" s="65" t="s">
        <v>1422</v>
      </c>
      <c r="F28" s="79">
        <v>0</v>
      </c>
      <c r="G28" s="79">
        <v>0</v>
      </c>
      <c r="H28" s="82">
        <v>1</v>
      </c>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row>
    <row r="29" spans="1:250" s="39" customFormat="1" ht="30" customHeight="1">
      <c r="A29" s="68"/>
      <c r="B29" s="69"/>
      <c r="C29" s="69"/>
      <c r="D29" s="58"/>
      <c r="E29" s="60"/>
      <c r="F29" s="79"/>
      <c r="G29" s="79"/>
      <c r="H29" s="81"/>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row>
    <row r="30" spans="1:250" s="39" customFormat="1" ht="30" customHeight="1">
      <c r="A30" s="68"/>
      <c r="B30" s="69"/>
      <c r="C30" s="69"/>
      <c r="D30" s="58"/>
      <c r="E30" s="60"/>
      <c r="F30" s="79"/>
      <c r="G30" s="79"/>
      <c r="H30" s="81"/>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row>
    <row r="31" spans="1:8" s="40" customFormat="1" ht="30" customHeight="1">
      <c r="A31" s="53" t="s">
        <v>1425</v>
      </c>
      <c r="B31" s="70">
        <f>B22+B23</f>
        <v>1</v>
      </c>
      <c r="C31" s="70">
        <f>C22+C23</f>
        <v>1</v>
      </c>
      <c r="D31" s="63">
        <v>2</v>
      </c>
      <c r="E31" s="53" t="s">
        <v>1426</v>
      </c>
      <c r="F31" s="83">
        <v>1</v>
      </c>
      <c r="G31" s="83">
        <v>1</v>
      </c>
      <c r="H31" s="84">
        <v>2</v>
      </c>
    </row>
    <row r="33" spans="1:252" s="41" customFormat="1" ht="24.75" customHeight="1">
      <c r="A33" s="71"/>
      <c r="B33" s="72"/>
      <c r="C33" s="72"/>
      <c r="D33" s="73"/>
      <c r="E33" s="71"/>
      <c r="F33" s="85"/>
      <c r="G33" s="85"/>
      <c r="H33" s="86"/>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90"/>
      <c r="HZ33" s="90"/>
      <c r="IA33" s="90"/>
      <c r="IB33" s="90"/>
      <c r="IC33" s="90"/>
      <c r="ID33" s="90"/>
      <c r="IE33" s="90"/>
      <c r="IF33" s="90"/>
      <c r="IG33" s="90"/>
      <c r="IH33" s="90"/>
      <c r="II33" s="90"/>
      <c r="IJ33" s="90"/>
      <c r="IK33" s="90"/>
      <c r="IL33" s="90"/>
      <c r="IM33" s="90"/>
      <c r="IN33" s="90"/>
      <c r="IO33" s="90"/>
      <c r="IP33" s="90"/>
      <c r="IQ33" s="90"/>
      <c r="IR33" s="90"/>
    </row>
  </sheetData>
  <sheetProtection/>
  <mergeCells count="1">
    <mergeCell ref="A1:H1"/>
  </mergeCells>
  <printOptions gridLines="1" horizontalCentered="1"/>
  <pageMargins left="0.3937007874015748" right="0.3937007874015748" top="0.5905511811023623" bottom="0.6299212598425197" header="0" footer="0"/>
  <pageSetup blackAndWhite="1" fitToHeight="0" fitToWidth="1" horizontalDpi="600" verticalDpi="600" orientation="landscape" paperSize="9" scale="70"/>
</worksheet>
</file>

<file path=xl/worksheets/sheet23.xml><?xml version="1.0" encoding="utf-8"?>
<worksheet xmlns="http://schemas.openxmlformats.org/spreadsheetml/2006/main" xmlns:r="http://schemas.openxmlformats.org/officeDocument/2006/relationships">
  <sheetPr>
    <pageSetUpPr fitToPage="1"/>
  </sheetPr>
  <dimension ref="B19:B19"/>
  <sheetViews>
    <sheetView workbookViewId="0" topLeftCell="A1">
      <selection activeCell="N35" sqref="N35:N36"/>
    </sheetView>
  </sheetViews>
  <sheetFormatPr defaultColWidth="9.00390625" defaultRowHeight="14.25"/>
  <sheetData>
    <row r="19" ht="34.5">
      <c r="B19" s="37" t="s">
        <v>1427</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O19"/>
  <sheetViews>
    <sheetView view="pageBreakPreview" zoomScale="55" zoomScaleNormal="85" zoomScaleSheetLayoutView="55" workbookViewId="0" topLeftCell="A1">
      <selection activeCell="F13" sqref="F13"/>
    </sheetView>
  </sheetViews>
  <sheetFormatPr defaultColWidth="8.00390625" defaultRowHeight="14.25"/>
  <cols>
    <col min="1" max="1" width="47.875" style="33" bestFit="1" customWidth="1"/>
    <col min="2" max="2" width="27.25390625" style="33" bestFit="1" customWidth="1"/>
    <col min="3" max="3" width="26.25390625" style="33" customWidth="1"/>
    <col min="4" max="4" width="28.375" style="33" bestFit="1" customWidth="1"/>
    <col min="5" max="5" width="34.875" style="33" customWidth="1"/>
    <col min="6" max="6" width="27.75390625" style="33" customWidth="1"/>
    <col min="7" max="7" width="22.50390625" style="3" customWidth="1"/>
    <col min="8" max="16384" width="8.00390625" style="3" customWidth="1"/>
  </cols>
  <sheetData>
    <row r="1" spans="1:7" s="32" customFormat="1" ht="48" customHeight="1">
      <c r="A1" s="34" t="s">
        <v>1428</v>
      </c>
      <c r="B1" s="34"/>
      <c r="C1" s="34"/>
      <c r="D1" s="34"/>
      <c r="E1" s="34"/>
      <c r="F1" s="34"/>
      <c r="G1" s="34"/>
    </row>
    <row r="2" spans="1:7" ht="30" customHeight="1">
      <c r="A2" s="35"/>
      <c r="B2" s="35"/>
      <c r="C2" s="35"/>
      <c r="D2" s="35"/>
      <c r="E2" s="35"/>
      <c r="F2" s="35"/>
      <c r="G2" s="36" t="s">
        <v>32</v>
      </c>
    </row>
    <row r="3" spans="1:7" s="3" customFormat="1" ht="30" customHeight="1">
      <c r="A3" s="10" t="s">
        <v>1429</v>
      </c>
      <c r="B3" s="11" t="s">
        <v>1156</v>
      </c>
      <c r="C3" s="11" t="s">
        <v>1430</v>
      </c>
      <c r="D3" s="11" t="s">
        <v>1431</v>
      </c>
      <c r="E3" s="11" t="s">
        <v>1432</v>
      </c>
      <c r="F3" s="11" t="s">
        <v>1433</v>
      </c>
      <c r="G3" s="11" t="s">
        <v>1434</v>
      </c>
    </row>
    <row r="4" spans="1:7" s="3" customFormat="1" ht="30" customHeight="1">
      <c r="A4" s="12" t="s">
        <v>1435</v>
      </c>
      <c r="B4" s="13">
        <f aca="true" t="shared" si="0" ref="B4:B18">SUM(C4:G4)</f>
        <v>0</v>
      </c>
      <c r="C4" s="13">
        <v>0</v>
      </c>
      <c r="D4" s="13">
        <v>0</v>
      </c>
      <c r="E4" s="13">
        <v>0</v>
      </c>
      <c r="F4" s="13">
        <v>0</v>
      </c>
      <c r="G4" s="13">
        <v>0</v>
      </c>
    </row>
    <row r="5" spans="1:7" s="3" customFormat="1" ht="30" customHeight="1">
      <c r="A5" s="14" t="s">
        <v>1436</v>
      </c>
      <c r="B5" s="13">
        <f t="shared" si="0"/>
        <v>0</v>
      </c>
      <c r="C5" s="13">
        <v>0</v>
      </c>
      <c r="D5" s="13">
        <v>0</v>
      </c>
      <c r="E5" s="13">
        <v>0</v>
      </c>
      <c r="F5" s="13">
        <v>0</v>
      </c>
      <c r="G5" s="13">
        <v>0</v>
      </c>
    </row>
    <row r="6" spans="1:7" s="3" customFormat="1" ht="30" customHeight="1">
      <c r="A6" s="14" t="s">
        <v>1437</v>
      </c>
      <c r="B6" s="13">
        <f t="shared" si="0"/>
        <v>0</v>
      </c>
      <c r="C6" s="13">
        <v>0</v>
      </c>
      <c r="D6" s="13">
        <v>0</v>
      </c>
      <c r="E6" s="13">
        <v>0</v>
      </c>
      <c r="F6" s="13">
        <v>0</v>
      </c>
      <c r="G6" s="13">
        <v>0</v>
      </c>
    </row>
    <row r="7" spans="1:7" s="3" customFormat="1" ht="30" customHeight="1">
      <c r="A7" s="14" t="s">
        <v>1438</v>
      </c>
      <c r="B7" s="13">
        <f t="shared" si="0"/>
        <v>0</v>
      </c>
      <c r="C7" s="13">
        <v>0</v>
      </c>
      <c r="D7" s="13">
        <v>0</v>
      </c>
      <c r="E7" s="13">
        <v>0</v>
      </c>
      <c r="F7" s="13">
        <v>0</v>
      </c>
      <c r="G7" s="13">
        <v>0</v>
      </c>
    </row>
    <row r="8" spans="1:7" s="3" customFormat="1" ht="30" customHeight="1">
      <c r="A8" s="14" t="s">
        <v>1439</v>
      </c>
      <c r="B8" s="13">
        <f t="shared" si="0"/>
        <v>0</v>
      </c>
      <c r="C8" s="13">
        <v>0</v>
      </c>
      <c r="D8" s="13">
        <v>0</v>
      </c>
      <c r="E8" s="13">
        <v>0</v>
      </c>
      <c r="F8" s="13">
        <v>0</v>
      </c>
      <c r="G8" s="13">
        <v>0</v>
      </c>
    </row>
    <row r="9" spans="1:7" s="3" customFormat="1" ht="30" customHeight="1">
      <c r="A9" s="14" t="s">
        <v>1440</v>
      </c>
      <c r="B9" s="13">
        <f t="shared" si="0"/>
        <v>0</v>
      </c>
      <c r="C9" s="13">
        <v>0</v>
      </c>
      <c r="D9" s="13">
        <v>0</v>
      </c>
      <c r="E9" s="13">
        <v>0</v>
      </c>
      <c r="F9" s="13">
        <v>0</v>
      </c>
      <c r="G9" s="13">
        <v>0</v>
      </c>
    </row>
    <row r="10" spans="1:7" s="3" customFormat="1" ht="30" customHeight="1">
      <c r="A10" s="14" t="s">
        <v>1441</v>
      </c>
      <c r="B10" s="13">
        <f t="shared" si="0"/>
        <v>0</v>
      </c>
      <c r="C10" s="13">
        <v>0</v>
      </c>
      <c r="D10" s="13">
        <v>0</v>
      </c>
      <c r="E10" s="13">
        <v>0</v>
      </c>
      <c r="F10" s="13">
        <v>0</v>
      </c>
      <c r="G10" s="13">
        <v>0</v>
      </c>
    </row>
    <row r="11" spans="1:7" s="3" customFormat="1" ht="30" customHeight="1">
      <c r="A11" s="14" t="s">
        <v>1442</v>
      </c>
      <c r="B11" s="13">
        <f t="shared" si="0"/>
        <v>0</v>
      </c>
      <c r="C11" s="13">
        <v>0</v>
      </c>
      <c r="D11" s="13">
        <v>0</v>
      </c>
      <c r="E11" s="13">
        <v>0</v>
      </c>
      <c r="F11" s="13">
        <v>0</v>
      </c>
      <c r="G11" s="13">
        <v>0</v>
      </c>
    </row>
    <row r="12" spans="1:7" s="3" customFormat="1" ht="30" customHeight="1">
      <c r="A12" s="12" t="s">
        <v>1443</v>
      </c>
      <c r="B12" s="13">
        <f t="shared" si="0"/>
        <v>0</v>
      </c>
      <c r="C12" s="13">
        <v>0</v>
      </c>
      <c r="D12" s="13">
        <v>0</v>
      </c>
      <c r="E12" s="13">
        <v>0</v>
      </c>
      <c r="F12" s="13">
        <v>0</v>
      </c>
      <c r="G12" s="13">
        <v>0</v>
      </c>
    </row>
    <row r="13" spans="1:7" s="3" customFormat="1" ht="30" customHeight="1">
      <c r="A13" s="14" t="s">
        <v>1444</v>
      </c>
      <c r="B13" s="13">
        <f t="shared" si="0"/>
        <v>0</v>
      </c>
      <c r="C13" s="13">
        <v>0</v>
      </c>
      <c r="D13" s="13">
        <v>0</v>
      </c>
      <c r="E13" s="13">
        <v>0</v>
      </c>
      <c r="F13" s="13">
        <v>0</v>
      </c>
      <c r="G13" s="13">
        <v>0</v>
      </c>
    </row>
    <row r="14" spans="1:7" s="3" customFormat="1" ht="30" customHeight="1">
      <c r="A14" s="14" t="s">
        <v>1445</v>
      </c>
      <c r="B14" s="13">
        <f t="shared" si="0"/>
        <v>0</v>
      </c>
      <c r="C14" s="13">
        <v>0</v>
      </c>
      <c r="D14" s="13">
        <v>0</v>
      </c>
      <c r="E14" s="13">
        <v>0</v>
      </c>
      <c r="F14" s="13">
        <v>0</v>
      </c>
      <c r="G14" s="13">
        <v>0</v>
      </c>
    </row>
    <row r="15" spans="1:7" s="3" customFormat="1" ht="30" customHeight="1">
      <c r="A15" s="14" t="s">
        <v>1446</v>
      </c>
      <c r="B15" s="13">
        <f t="shared" si="0"/>
        <v>0</v>
      </c>
      <c r="C15" s="13">
        <v>0</v>
      </c>
      <c r="D15" s="13">
        <v>0</v>
      </c>
      <c r="E15" s="13">
        <v>0</v>
      </c>
      <c r="F15" s="13">
        <v>0</v>
      </c>
      <c r="G15" s="13">
        <v>0</v>
      </c>
    </row>
    <row r="16" spans="1:7" s="3" customFormat="1" ht="30" customHeight="1">
      <c r="A16" s="14" t="s">
        <v>1447</v>
      </c>
      <c r="B16" s="13">
        <f t="shared" si="0"/>
        <v>0</v>
      </c>
      <c r="C16" s="13">
        <v>0</v>
      </c>
      <c r="D16" s="13">
        <v>0</v>
      </c>
      <c r="E16" s="13">
        <v>0</v>
      </c>
      <c r="F16" s="13">
        <v>0</v>
      </c>
      <c r="G16" s="13">
        <v>0</v>
      </c>
    </row>
    <row r="17" spans="1:7" s="3" customFormat="1" ht="30" customHeight="1">
      <c r="A17" s="12" t="s">
        <v>1448</v>
      </c>
      <c r="B17" s="13">
        <f t="shared" si="0"/>
        <v>0</v>
      </c>
      <c r="C17" s="13">
        <f>SUM(C4)-SUM(C12)</f>
        <v>0</v>
      </c>
      <c r="D17" s="13">
        <f>SUM(D4)-SUM(D12)</f>
        <v>0</v>
      </c>
      <c r="E17" s="13">
        <f>SUM(E4)-SUM(E12)</f>
        <v>0</v>
      </c>
      <c r="F17" s="13">
        <f>SUM(F4)-SUM(F12)</f>
        <v>0</v>
      </c>
      <c r="G17" s="13">
        <f>SUM(G4)-SUM(G12)</f>
        <v>0</v>
      </c>
    </row>
    <row r="18" spans="1:7" s="3" customFormat="1" ht="30" customHeight="1">
      <c r="A18" s="12" t="s">
        <v>1449</v>
      </c>
      <c r="B18" s="13">
        <f t="shared" si="0"/>
        <v>0</v>
      </c>
      <c r="C18" s="13">
        <v>0</v>
      </c>
      <c r="D18" s="13">
        <v>0</v>
      </c>
      <c r="E18" s="13">
        <v>0</v>
      </c>
      <c r="F18" s="13">
        <v>0</v>
      </c>
      <c r="G18" s="13">
        <v>0</v>
      </c>
    </row>
    <row r="19" spans="1:15" s="3" customFormat="1" ht="30" customHeight="1">
      <c r="A19" s="15" t="s">
        <v>1450</v>
      </c>
      <c r="B19" s="15"/>
      <c r="C19" s="15"/>
      <c r="D19" s="15"/>
      <c r="E19" s="18"/>
      <c r="F19" s="18"/>
      <c r="G19" s="15"/>
      <c r="H19" s="15"/>
      <c r="I19" s="15"/>
      <c r="J19" s="15"/>
      <c r="K19" s="15"/>
      <c r="L19" s="15"/>
      <c r="M19" s="19"/>
      <c r="N19" s="19"/>
      <c r="O19" s="19"/>
    </row>
  </sheetData>
  <sheetProtection/>
  <mergeCells count="1">
    <mergeCell ref="A1:G1"/>
  </mergeCells>
  <printOptions/>
  <pageMargins left="0.7480314960629921" right="0.7480314960629921" top="0.9842519685039371" bottom="0.9842519685039371" header="0.5118110236220472" footer="0.5118110236220472"/>
  <pageSetup fitToHeight="0" fitToWidth="1" horizontalDpi="600" verticalDpi="600" orientation="landscape" paperSize="9" scale="56"/>
</worksheet>
</file>

<file path=xl/worksheets/sheet25.xml><?xml version="1.0" encoding="utf-8"?>
<worksheet xmlns="http://schemas.openxmlformats.org/spreadsheetml/2006/main" xmlns:r="http://schemas.openxmlformats.org/officeDocument/2006/relationships">
  <sheetPr>
    <pageSetUpPr fitToPage="1"/>
  </sheetPr>
  <dimension ref="A1:P6248"/>
  <sheetViews>
    <sheetView view="pageBreakPreview" zoomScale="70" zoomScaleSheetLayoutView="70" workbookViewId="0" topLeftCell="A1">
      <selection activeCell="F3" sqref="F3"/>
    </sheetView>
  </sheetViews>
  <sheetFormatPr defaultColWidth="18.625" defaultRowHeight="18" customHeight="1"/>
  <cols>
    <col min="1" max="1" width="36.25390625" style="24" customWidth="1"/>
    <col min="2" max="2" width="9.00390625" style="25" bestFit="1" customWidth="1"/>
    <col min="3" max="16384" width="18.625" style="24" customWidth="1"/>
  </cols>
  <sheetData>
    <row r="1" spans="1:7" ht="42.75" customHeight="1">
      <c r="A1" s="26" t="s">
        <v>1451</v>
      </c>
      <c r="B1" s="26"/>
      <c r="C1" s="26"/>
      <c r="D1" s="26"/>
      <c r="E1" s="26"/>
      <c r="F1" s="26"/>
      <c r="G1" s="26"/>
    </row>
    <row r="2" spans="1:7" s="20" customFormat="1" ht="24.75" customHeight="1">
      <c r="A2" s="27"/>
      <c r="B2" s="28"/>
      <c r="G2" s="31" t="s">
        <v>32</v>
      </c>
    </row>
    <row r="3" spans="1:7" s="21" customFormat="1" ht="30" customHeight="1">
      <c r="A3" s="10" t="s">
        <v>1429</v>
      </c>
      <c r="B3" s="11" t="s">
        <v>1156</v>
      </c>
      <c r="C3" s="11" t="s">
        <v>1430</v>
      </c>
      <c r="D3" s="11" t="s">
        <v>1431</v>
      </c>
      <c r="E3" s="11" t="s">
        <v>1432</v>
      </c>
      <c r="F3" s="11" t="s">
        <v>1433</v>
      </c>
      <c r="G3" s="11" t="s">
        <v>1434</v>
      </c>
    </row>
    <row r="4" spans="1:7" s="22" customFormat="1" ht="30" customHeight="1">
      <c r="A4" s="12" t="s">
        <v>1435</v>
      </c>
      <c r="B4" s="13">
        <f aca="true" t="shared" si="0" ref="B4:B11">SUM(C4:G4)</f>
        <v>0</v>
      </c>
      <c r="C4" s="13">
        <v>0</v>
      </c>
      <c r="D4" s="13">
        <v>0</v>
      </c>
      <c r="E4" s="13">
        <v>0</v>
      </c>
      <c r="F4" s="13">
        <v>0</v>
      </c>
      <c r="G4" s="13">
        <v>0</v>
      </c>
    </row>
    <row r="5" spans="1:7" s="22" customFormat="1" ht="30" customHeight="1">
      <c r="A5" s="14" t="s">
        <v>1436</v>
      </c>
      <c r="B5" s="13">
        <f t="shared" si="0"/>
        <v>0</v>
      </c>
      <c r="C5" s="13">
        <v>0</v>
      </c>
      <c r="D5" s="13">
        <v>0</v>
      </c>
      <c r="E5" s="13">
        <v>0</v>
      </c>
      <c r="F5" s="13">
        <v>0</v>
      </c>
      <c r="G5" s="13">
        <v>0</v>
      </c>
    </row>
    <row r="6" spans="1:7" s="22" customFormat="1" ht="30" customHeight="1">
      <c r="A6" s="14" t="s">
        <v>1437</v>
      </c>
      <c r="B6" s="13">
        <f t="shared" si="0"/>
        <v>0</v>
      </c>
      <c r="C6" s="13">
        <v>0</v>
      </c>
      <c r="D6" s="13">
        <v>0</v>
      </c>
      <c r="E6" s="13">
        <v>0</v>
      </c>
      <c r="F6" s="13">
        <v>0</v>
      </c>
      <c r="G6" s="13">
        <v>0</v>
      </c>
    </row>
    <row r="7" spans="1:16" s="22" customFormat="1" ht="30" customHeight="1">
      <c r="A7" s="14" t="s">
        <v>1438</v>
      </c>
      <c r="B7" s="13">
        <f t="shared" si="0"/>
        <v>0</v>
      </c>
      <c r="C7" s="13">
        <v>0</v>
      </c>
      <c r="D7" s="13">
        <v>0</v>
      </c>
      <c r="E7" s="13">
        <v>0</v>
      </c>
      <c r="F7" s="13">
        <v>0</v>
      </c>
      <c r="G7" s="13">
        <v>0</v>
      </c>
      <c r="M7" s="21"/>
      <c r="N7" s="21"/>
      <c r="O7" s="21"/>
      <c r="P7" s="21"/>
    </row>
    <row r="8" spans="1:16" s="22" customFormat="1" ht="30" customHeight="1">
      <c r="A8" s="14" t="s">
        <v>1439</v>
      </c>
      <c r="B8" s="13">
        <f t="shared" si="0"/>
        <v>0</v>
      </c>
      <c r="C8" s="13">
        <v>0</v>
      </c>
      <c r="D8" s="13">
        <v>0</v>
      </c>
      <c r="E8" s="13">
        <v>0</v>
      </c>
      <c r="F8" s="13">
        <v>0</v>
      </c>
      <c r="G8" s="13">
        <v>0</v>
      </c>
      <c r="M8" s="21"/>
      <c r="N8" s="21"/>
      <c r="O8" s="21"/>
      <c r="P8" s="21"/>
    </row>
    <row r="9" spans="1:16" s="22" customFormat="1" ht="30" customHeight="1">
      <c r="A9" s="14" t="s">
        <v>1440</v>
      </c>
      <c r="B9" s="13">
        <f t="shared" si="0"/>
        <v>0</v>
      </c>
      <c r="C9" s="13">
        <v>0</v>
      </c>
      <c r="D9" s="13">
        <v>0</v>
      </c>
      <c r="E9" s="13">
        <v>0</v>
      </c>
      <c r="F9" s="13">
        <v>0</v>
      </c>
      <c r="G9" s="13">
        <v>0</v>
      </c>
      <c r="M9" s="21"/>
      <c r="N9" s="21"/>
      <c r="O9" s="21"/>
      <c r="P9" s="21"/>
    </row>
    <row r="10" spans="1:16" s="3" customFormat="1" ht="30" customHeight="1">
      <c r="A10" s="14" t="s">
        <v>1441</v>
      </c>
      <c r="B10" s="13">
        <f t="shared" si="0"/>
        <v>0</v>
      </c>
      <c r="C10" s="13">
        <v>0</v>
      </c>
      <c r="D10" s="13">
        <v>0</v>
      </c>
      <c r="E10" s="13">
        <v>0</v>
      </c>
      <c r="F10" s="13">
        <v>0</v>
      </c>
      <c r="G10" s="13">
        <v>0</v>
      </c>
      <c r="H10" s="15"/>
      <c r="I10" s="15"/>
      <c r="J10" s="15"/>
      <c r="K10" s="15"/>
      <c r="L10" s="15"/>
      <c r="M10" s="21"/>
      <c r="N10" s="21"/>
      <c r="O10" s="21"/>
      <c r="P10" s="21"/>
    </row>
    <row r="11" spans="1:16" s="22" customFormat="1" ht="30" customHeight="1">
      <c r="A11" s="14" t="s">
        <v>1442</v>
      </c>
      <c r="B11" s="13">
        <f t="shared" si="0"/>
        <v>0</v>
      </c>
      <c r="C11" s="13">
        <v>0</v>
      </c>
      <c r="D11" s="13">
        <v>0</v>
      </c>
      <c r="E11" s="13">
        <v>0</v>
      </c>
      <c r="F11" s="13">
        <v>0</v>
      </c>
      <c r="G11" s="13">
        <v>0</v>
      </c>
      <c r="M11" s="21"/>
      <c r="N11" s="21"/>
      <c r="O11" s="21"/>
      <c r="P11" s="21"/>
    </row>
    <row r="12" spans="1:16" s="3" customFormat="1" ht="30" customHeight="1">
      <c r="A12" s="15" t="s">
        <v>1450</v>
      </c>
      <c r="B12" s="15"/>
      <c r="C12" s="15"/>
      <c r="D12" s="15"/>
      <c r="E12" s="18"/>
      <c r="F12" s="18"/>
      <c r="G12" s="15"/>
      <c r="H12" s="15"/>
      <c r="I12" s="15"/>
      <c r="J12" s="15"/>
      <c r="K12" s="15"/>
      <c r="L12" s="15"/>
      <c r="M12" s="21"/>
      <c r="N12" s="21"/>
      <c r="O12" s="21"/>
      <c r="P12" s="21"/>
    </row>
    <row r="13" spans="2:16" s="22" customFormat="1" ht="30" customHeight="1">
      <c r="B13" s="29"/>
      <c r="M13" s="21"/>
      <c r="N13" s="21"/>
      <c r="O13" s="21"/>
      <c r="P13" s="21"/>
    </row>
    <row r="14" spans="2:16" s="23" customFormat="1" ht="18" customHeight="1">
      <c r="B14" s="30"/>
      <c r="M14" s="21"/>
      <c r="N14" s="21"/>
      <c r="O14" s="21"/>
      <c r="P14" s="21"/>
    </row>
    <row r="15" spans="2:16" s="23" customFormat="1" ht="18" customHeight="1">
      <c r="B15" s="30"/>
      <c r="M15" s="21"/>
      <c r="N15" s="21"/>
      <c r="O15" s="21"/>
      <c r="P15" s="21"/>
    </row>
    <row r="16" s="23" customFormat="1" ht="18" customHeight="1">
      <c r="B16" s="30"/>
    </row>
    <row r="17" s="23" customFormat="1" ht="18" customHeight="1">
      <c r="B17" s="30"/>
    </row>
    <row r="18" s="23" customFormat="1" ht="18" customHeight="1">
      <c r="B18" s="30"/>
    </row>
    <row r="19" s="23" customFormat="1" ht="18" customHeight="1">
      <c r="B19" s="30"/>
    </row>
    <row r="20" s="23" customFormat="1" ht="18" customHeight="1">
      <c r="B20" s="30"/>
    </row>
    <row r="21" s="23" customFormat="1" ht="18" customHeight="1">
      <c r="B21" s="30"/>
    </row>
    <row r="22" s="23" customFormat="1" ht="18" customHeight="1">
      <c r="B22" s="30"/>
    </row>
    <row r="23" s="23" customFormat="1" ht="18" customHeight="1">
      <c r="B23" s="30"/>
    </row>
    <row r="24" s="23" customFormat="1" ht="18" customHeight="1">
      <c r="B24" s="30"/>
    </row>
    <row r="25" s="23" customFormat="1" ht="18" customHeight="1">
      <c r="B25" s="30"/>
    </row>
    <row r="26" s="23" customFormat="1" ht="18" customHeight="1">
      <c r="B26" s="30"/>
    </row>
    <row r="27" s="23" customFormat="1" ht="18" customHeight="1">
      <c r="B27" s="30"/>
    </row>
    <row r="28" s="23" customFormat="1" ht="18" customHeight="1">
      <c r="B28" s="30"/>
    </row>
    <row r="29" s="23" customFormat="1" ht="18" customHeight="1">
      <c r="B29" s="30"/>
    </row>
    <row r="30" s="23" customFormat="1" ht="18" customHeight="1">
      <c r="B30" s="30"/>
    </row>
    <row r="31" s="23" customFormat="1" ht="18" customHeight="1">
      <c r="B31" s="30"/>
    </row>
    <row r="32" s="23" customFormat="1" ht="18" customHeight="1">
      <c r="B32" s="30"/>
    </row>
    <row r="33" s="23" customFormat="1" ht="18" customHeight="1">
      <c r="B33" s="30"/>
    </row>
    <row r="34" s="23" customFormat="1" ht="18" customHeight="1">
      <c r="B34" s="30"/>
    </row>
    <row r="35" s="23" customFormat="1" ht="18" customHeight="1">
      <c r="B35" s="30"/>
    </row>
    <row r="36" s="23" customFormat="1" ht="18" customHeight="1">
      <c r="B36" s="30"/>
    </row>
    <row r="37" s="23" customFormat="1" ht="18" customHeight="1">
      <c r="B37" s="30"/>
    </row>
    <row r="38" s="23" customFormat="1" ht="18" customHeight="1">
      <c r="B38" s="30"/>
    </row>
    <row r="39" s="23" customFormat="1" ht="18" customHeight="1">
      <c r="B39" s="30"/>
    </row>
    <row r="40" s="23" customFormat="1" ht="18" customHeight="1">
      <c r="B40" s="30"/>
    </row>
    <row r="41" s="23" customFormat="1" ht="18" customHeight="1">
      <c r="B41" s="30"/>
    </row>
    <row r="42" s="23" customFormat="1" ht="18" customHeight="1">
      <c r="B42" s="30"/>
    </row>
    <row r="43" s="23" customFormat="1" ht="18" customHeight="1">
      <c r="B43" s="30"/>
    </row>
    <row r="44" s="23" customFormat="1" ht="18" customHeight="1">
      <c r="B44" s="30"/>
    </row>
    <row r="45" s="23" customFormat="1" ht="18" customHeight="1">
      <c r="B45" s="30"/>
    </row>
    <row r="46" s="23" customFormat="1" ht="18" customHeight="1">
      <c r="B46" s="30"/>
    </row>
    <row r="47" s="23" customFormat="1" ht="18" customHeight="1">
      <c r="B47" s="30"/>
    </row>
    <row r="48" s="23" customFormat="1" ht="18" customHeight="1">
      <c r="B48" s="30"/>
    </row>
    <row r="49" s="23" customFormat="1" ht="18" customHeight="1">
      <c r="B49" s="30"/>
    </row>
    <row r="50" s="23" customFormat="1" ht="18" customHeight="1">
      <c r="B50" s="30"/>
    </row>
    <row r="51" s="23" customFormat="1" ht="18" customHeight="1">
      <c r="B51" s="30"/>
    </row>
    <row r="52" s="23" customFormat="1" ht="18" customHeight="1">
      <c r="B52" s="30"/>
    </row>
    <row r="53" s="23" customFormat="1" ht="18" customHeight="1">
      <c r="B53" s="30"/>
    </row>
    <row r="54" s="23" customFormat="1" ht="18" customHeight="1">
      <c r="B54" s="30"/>
    </row>
    <row r="55" s="23" customFormat="1" ht="18" customHeight="1">
      <c r="B55" s="30"/>
    </row>
    <row r="56" s="23" customFormat="1" ht="18" customHeight="1">
      <c r="B56" s="30"/>
    </row>
    <row r="57" s="23" customFormat="1" ht="18" customHeight="1">
      <c r="B57" s="30"/>
    </row>
    <row r="58" s="23" customFormat="1" ht="18" customHeight="1">
      <c r="B58" s="30"/>
    </row>
    <row r="59" s="23" customFormat="1" ht="18" customHeight="1">
      <c r="B59" s="30"/>
    </row>
    <row r="60" s="23" customFormat="1" ht="18" customHeight="1">
      <c r="B60" s="30"/>
    </row>
    <row r="61" s="23" customFormat="1" ht="18" customHeight="1">
      <c r="B61" s="30"/>
    </row>
    <row r="62" s="23" customFormat="1" ht="18" customHeight="1">
      <c r="B62" s="30"/>
    </row>
    <row r="63" s="23" customFormat="1" ht="18" customHeight="1">
      <c r="B63" s="30"/>
    </row>
    <row r="64" s="23" customFormat="1" ht="18" customHeight="1">
      <c r="B64" s="30"/>
    </row>
    <row r="65" s="23" customFormat="1" ht="18" customHeight="1">
      <c r="B65" s="30"/>
    </row>
    <row r="66" s="23" customFormat="1" ht="18" customHeight="1">
      <c r="B66" s="30"/>
    </row>
    <row r="67" s="23" customFormat="1" ht="18" customHeight="1">
      <c r="B67" s="30"/>
    </row>
    <row r="68" s="23" customFormat="1" ht="18" customHeight="1">
      <c r="B68" s="30"/>
    </row>
    <row r="69" s="23" customFormat="1" ht="18" customHeight="1">
      <c r="B69" s="30"/>
    </row>
    <row r="70" s="23" customFormat="1" ht="18" customHeight="1">
      <c r="B70" s="30"/>
    </row>
    <row r="71" s="23" customFormat="1" ht="18" customHeight="1">
      <c r="B71" s="30"/>
    </row>
    <row r="72" s="23" customFormat="1" ht="18" customHeight="1">
      <c r="B72" s="30"/>
    </row>
    <row r="73" s="23" customFormat="1" ht="18" customHeight="1">
      <c r="B73" s="30"/>
    </row>
    <row r="74" s="23" customFormat="1" ht="18" customHeight="1">
      <c r="B74" s="30"/>
    </row>
    <row r="75" s="23" customFormat="1" ht="18" customHeight="1">
      <c r="B75" s="30"/>
    </row>
    <row r="76" s="23" customFormat="1" ht="18" customHeight="1">
      <c r="B76" s="30"/>
    </row>
    <row r="77" s="23" customFormat="1" ht="18" customHeight="1">
      <c r="B77" s="30"/>
    </row>
    <row r="78" s="23" customFormat="1" ht="18" customHeight="1">
      <c r="B78" s="30"/>
    </row>
    <row r="79" s="23" customFormat="1" ht="18" customHeight="1">
      <c r="B79" s="30"/>
    </row>
    <row r="80" s="23" customFormat="1" ht="18" customHeight="1">
      <c r="B80" s="30"/>
    </row>
    <row r="81" s="23" customFormat="1" ht="18" customHeight="1">
      <c r="B81" s="30"/>
    </row>
    <row r="82" s="23" customFormat="1" ht="18" customHeight="1">
      <c r="B82" s="30"/>
    </row>
    <row r="83" s="23" customFormat="1" ht="18" customHeight="1">
      <c r="B83" s="30"/>
    </row>
    <row r="84" s="23" customFormat="1" ht="18" customHeight="1">
      <c r="B84" s="30"/>
    </row>
    <row r="85" s="23" customFormat="1" ht="18" customHeight="1">
      <c r="B85" s="30"/>
    </row>
    <row r="86" s="23" customFormat="1" ht="18" customHeight="1">
      <c r="B86" s="30"/>
    </row>
    <row r="87" s="23" customFormat="1" ht="18" customHeight="1">
      <c r="B87" s="30"/>
    </row>
    <row r="88" s="23" customFormat="1" ht="18" customHeight="1">
      <c r="B88" s="30"/>
    </row>
    <row r="89" s="23" customFormat="1" ht="18" customHeight="1">
      <c r="B89" s="30"/>
    </row>
    <row r="90" s="23" customFormat="1" ht="18" customHeight="1">
      <c r="B90" s="30"/>
    </row>
    <row r="91" s="23" customFormat="1" ht="18" customHeight="1">
      <c r="B91" s="30"/>
    </row>
    <row r="92" s="23" customFormat="1" ht="18" customHeight="1">
      <c r="B92" s="30"/>
    </row>
    <row r="93" s="23" customFormat="1" ht="18" customHeight="1">
      <c r="B93" s="30"/>
    </row>
    <row r="94" s="23" customFormat="1" ht="18" customHeight="1">
      <c r="B94" s="30"/>
    </row>
    <row r="95" s="23" customFormat="1" ht="18" customHeight="1">
      <c r="B95" s="30"/>
    </row>
    <row r="96" s="23" customFormat="1" ht="18" customHeight="1">
      <c r="B96" s="30"/>
    </row>
    <row r="97" s="23" customFormat="1" ht="18" customHeight="1">
      <c r="B97" s="30"/>
    </row>
    <row r="98" s="23" customFormat="1" ht="18" customHeight="1">
      <c r="B98" s="30"/>
    </row>
    <row r="99" s="23" customFormat="1" ht="18" customHeight="1">
      <c r="B99" s="30"/>
    </row>
    <row r="100" s="23" customFormat="1" ht="18" customHeight="1">
      <c r="B100" s="30"/>
    </row>
    <row r="101" s="23" customFormat="1" ht="18" customHeight="1">
      <c r="B101" s="30"/>
    </row>
    <row r="102" s="23" customFormat="1" ht="18" customHeight="1">
      <c r="B102" s="30"/>
    </row>
    <row r="103" s="23" customFormat="1" ht="18" customHeight="1">
      <c r="B103" s="30"/>
    </row>
    <row r="104" s="23" customFormat="1" ht="18" customHeight="1">
      <c r="B104" s="30"/>
    </row>
    <row r="105" s="23" customFormat="1" ht="18" customHeight="1">
      <c r="B105" s="30"/>
    </row>
    <row r="106" s="23" customFormat="1" ht="18" customHeight="1">
      <c r="B106" s="30"/>
    </row>
    <row r="107" s="23" customFormat="1" ht="18" customHeight="1">
      <c r="B107" s="30"/>
    </row>
    <row r="108" s="23" customFormat="1" ht="18" customHeight="1">
      <c r="B108" s="30"/>
    </row>
    <row r="109" s="23" customFormat="1" ht="18" customHeight="1">
      <c r="B109" s="30"/>
    </row>
    <row r="110" s="23" customFormat="1" ht="18" customHeight="1">
      <c r="B110" s="30"/>
    </row>
    <row r="111" s="23" customFormat="1" ht="18" customHeight="1">
      <c r="B111" s="30"/>
    </row>
    <row r="112" s="23" customFormat="1" ht="18" customHeight="1">
      <c r="B112" s="30"/>
    </row>
    <row r="113" s="23" customFormat="1" ht="18" customHeight="1">
      <c r="B113" s="30"/>
    </row>
    <row r="114" s="23" customFormat="1" ht="18" customHeight="1">
      <c r="B114" s="30"/>
    </row>
    <row r="115" s="23" customFormat="1" ht="18" customHeight="1">
      <c r="B115" s="30"/>
    </row>
    <row r="116" s="23" customFormat="1" ht="18" customHeight="1">
      <c r="B116" s="30"/>
    </row>
    <row r="117" s="23" customFormat="1" ht="18" customHeight="1">
      <c r="B117" s="30"/>
    </row>
    <row r="118" s="23" customFormat="1" ht="18" customHeight="1">
      <c r="B118" s="30"/>
    </row>
    <row r="119" s="23" customFormat="1" ht="18" customHeight="1">
      <c r="B119" s="30"/>
    </row>
    <row r="120" s="23" customFormat="1" ht="18" customHeight="1">
      <c r="B120" s="30"/>
    </row>
    <row r="121" s="23" customFormat="1" ht="18" customHeight="1">
      <c r="B121" s="30"/>
    </row>
    <row r="122" s="23" customFormat="1" ht="18" customHeight="1">
      <c r="B122" s="30"/>
    </row>
    <row r="123" s="23" customFormat="1" ht="18" customHeight="1">
      <c r="B123" s="30"/>
    </row>
    <row r="124" s="23" customFormat="1" ht="18" customHeight="1">
      <c r="B124" s="30"/>
    </row>
    <row r="125" s="23" customFormat="1" ht="18" customHeight="1">
      <c r="B125" s="30"/>
    </row>
    <row r="126" s="23" customFormat="1" ht="18" customHeight="1">
      <c r="B126" s="30"/>
    </row>
    <row r="127" s="23" customFormat="1" ht="18" customHeight="1">
      <c r="B127" s="30"/>
    </row>
    <row r="128" s="23" customFormat="1" ht="18" customHeight="1">
      <c r="B128" s="30"/>
    </row>
    <row r="129" s="23" customFormat="1" ht="18" customHeight="1">
      <c r="B129" s="30"/>
    </row>
    <row r="130" s="23" customFormat="1" ht="18" customHeight="1">
      <c r="B130" s="30"/>
    </row>
    <row r="131" s="23" customFormat="1" ht="18" customHeight="1">
      <c r="B131" s="30"/>
    </row>
    <row r="132" s="23" customFormat="1" ht="18" customHeight="1">
      <c r="B132" s="30"/>
    </row>
    <row r="133" s="23" customFormat="1" ht="18" customHeight="1">
      <c r="B133" s="30"/>
    </row>
    <row r="134" s="23" customFormat="1" ht="18" customHeight="1">
      <c r="B134" s="30"/>
    </row>
    <row r="135" s="23" customFormat="1" ht="18" customHeight="1">
      <c r="B135" s="30"/>
    </row>
    <row r="136" s="23" customFormat="1" ht="18" customHeight="1">
      <c r="B136" s="30"/>
    </row>
    <row r="137" s="23" customFormat="1" ht="18" customHeight="1">
      <c r="B137" s="30"/>
    </row>
    <row r="138" s="23" customFormat="1" ht="18" customHeight="1">
      <c r="B138" s="30"/>
    </row>
    <row r="139" s="23" customFormat="1" ht="18" customHeight="1">
      <c r="B139" s="30"/>
    </row>
    <row r="140" s="23" customFormat="1" ht="18" customHeight="1">
      <c r="B140" s="30"/>
    </row>
    <row r="141" s="23" customFormat="1" ht="18" customHeight="1">
      <c r="B141" s="30"/>
    </row>
    <row r="142" s="23" customFormat="1" ht="18" customHeight="1">
      <c r="B142" s="30"/>
    </row>
    <row r="143" s="23" customFormat="1" ht="18" customHeight="1">
      <c r="B143" s="30"/>
    </row>
    <row r="144" s="23" customFormat="1" ht="18" customHeight="1">
      <c r="B144" s="30"/>
    </row>
    <row r="145" s="23" customFormat="1" ht="18" customHeight="1">
      <c r="B145" s="30"/>
    </row>
    <row r="146" s="23" customFormat="1" ht="18" customHeight="1">
      <c r="B146" s="30"/>
    </row>
    <row r="147" s="23" customFormat="1" ht="18" customHeight="1">
      <c r="B147" s="30"/>
    </row>
    <row r="148" s="23" customFormat="1" ht="18" customHeight="1">
      <c r="B148" s="30"/>
    </row>
    <row r="149" s="23" customFormat="1" ht="18" customHeight="1">
      <c r="B149" s="30"/>
    </row>
    <row r="150" s="23" customFormat="1" ht="18" customHeight="1">
      <c r="B150" s="30"/>
    </row>
    <row r="151" s="23" customFormat="1" ht="18" customHeight="1">
      <c r="B151" s="30"/>
    </row>
    <row r="152" s="23" customFormat="1" ht="18" customHeight="1">
      <c r="B152" s="30"/>
    </row>
    <row r="153" s="23" customFormat="1" ht="18" customHeight="1">
      <c r="B153" s="30"/>
    </row>
    <row r="154" s="23" customFormat="1" ht="18" customHeight="1">
      <c r="B154" s="30"/>
    </row>
    <row r="155" s="23" customFormat="1" ht="18" customHeight="1">
      <c r="B155" s="30"/>
    </row>
    <row r="156" s="23" customFormat="1" ht="18" customHeight="1">
      <c r="B156" s="30"/>
    </row>
    <row r="157" s="23" customFormat="1" ht="18" customHeight="1">
      <c r="B157" s="30"/>
    </row>
    <row r="158" s="23" customFormat="1" ht="18" customHeight="1">
      <c r="B158" s="30"/>
    </row>
    <row r="159" s="23" customFormat="1" ht="18" customHeight="1">
      <c r="B159" s="30"/>
    </row>
    <row r="160" s="23" customFormat="1" ht="18" customHeight="1">
      <c r="B160" s="30"/>
    </row>
    <row r="161" s="23" customFormat="1" ht="18" customHeight="1">
      <c r="B161" s="30"/>
    </row>
    <row r="162" s="23" customFormat="1" ht="18" customHeight="1">
      <c r="B162" s="30"/>
    </row>
    <row r="163" s="23" customFormat="1" ht="18" customHeight="1">
      <c r="B163" s="30"/>
    </row>
    <row r="164" s="23" customFormat="1" ht="18" customHeight="1">
      <c r="B164" s="30"/>
    </row>
    <row r="165" s="23" customFormat="1" ht="18" customHeight="1">
      <c r="B165" s="30"/>
    </row>
    <row r="166" s="23" customFormat="1" ht="18" customHeight="1">
      <c r="B166" s="30"/>
    </row>
    <row r="167" s="23" customFormat="1" ht="18" customHeight="1">
      <c r="B167" s="30"/>
    </row>
    <row r="168" s="23" customFormat="1" ht="18" customHeight="1">
      <c r="B168" s="30"/>
    </row>
    <row r="169" s="23" customFormat="1" ht="18" customHeight="1">
      <c r="B169" s="30"/>
    </row>
    <row r="170" s="23" customFormat="1" ht="18" customHeight="1">
      <c r="B170" s="30"/>
    </row>
    <row r="171" s="23" customFormat="1" ht="18" customHeight="1">
      <c r="B171" s="30"/>
    </row>
    <row r="172" s="23" customFormat="1" ht="18" customHeight="1">
      <c r="B172" s="30"/>
    </row>
    <row r="173" s="23" customFormat="1" ht="18" customHeight="1">
      <c r="B173" s="30"/>
    </row>
    <row r="174" s="23" customFormat="1" ht="18" customHeight="1">
      <c r="B174" s="30"/>
    </row>
    <row r="175" s="23" customFormat="1" ht="18" customHeight="1">
      <c r="B175" s="30"/>
    </row>
    <row r="176" s="23" customFormat="1" ht="18" customHeight="1">
      <c r="B176" s="30"/>
    </row>
    <row r="177" s="23" customFormat="1" ht="18" customHeight="1">
      <c r="B177" s="30"/>
    </row>
    <row r="178" s="23" customFormat="1" ht="18" customHeight="1">
      <c r="B178" s="30"/>
    </row>
    <row r="179" s="23" customFormat="1" ht="18" customHeight="1">
      <c r="B179" s="30"/>
    </row>
    <row r="180" s="23" customFormat="1" ht="18" customHeight="1">
      <c r="B180" s="30"/>
    </row>
    <row r="181" s="23" customFormat="1" ht="18" customHeight="1">
      <c r="B181" s="30"/>
    </row>
    <row r="182" s="23" customFormat="1" ht="18" customHeight="1">
      <c r="B182" s="30"/>
    </row>
    <row r="183" s="23" customFormat="1" ht="18" customHeight="1">
      <c r="B183" s="30"/>
    </row>
    <row r="184" s="23" customFormat="1" ht="18" customHeight="1">
      <c r="B184" s="30"/>
    </row>
    <row r="185" s="23" customFormat="1" ht="18" customHeight="1">
      <c r="B185" s="30"/>
    </row>
    <row r="186" s="23" customFormat="1" ht="18" customHeight="1">
      <c r="B186" s="30"/>
    </row>
    <row r="187" s="23" customFormat="1" ht="18" customHeight="1">
      <c r="B187" s="30"/>
    </row>
    <row r="188" s="23" customFormat="1" ht="18" customHeight="1">
      <c r="B188" s="30"/>
    </row>
    <row r="189" s="23" customFormat="1" ht="18" customHeight="1">
      <c r="B189" s="30"/>
    </row>
    <row r="190" s="23" customFormat="1" ht="18" customHeight="1">
      <c r="B190" s="30"/>
    </row>
    <row r="191" s="23" customFormat="1" ht="18" customHeight="1">
      <c r="B191" s="30"/>
    </row>
    <row r="192" s="23" customFormat="1" ht="18" customHeight="1">
      <c r="B192" s="30"/>
    </row>
    <row r="193" s="23" customFormat="1" ht="18" customHeight="1">
      <c r="B193" s="30"/>
    </row>
    <row r="194" s="23" customFormat="1" ht="18" customHeight="1">
      <c r="B194" s="30"/>
    </row>
    <row r="195" s="23" customFormat="1" ht="18" customHeight="1">
      <c r="B195" s="30"/>
    </row>
    <row r="196" s="23" customFormat="1" ht="18" customHeight="1">
      <c r="B196" s="30"/>
    </row>
    <row r="197" s="23" customFormat="1" ht="18" customHeight="1">
      <c r="B197" s="30"/>
    </row>
    <row r="198" s="23" customFormat="1" ht="18" customHeight="1">
      <c r="B198" s="30"/>
    </row>
    <row r="199" s="23" customFormat="1" ht="18" customHeight="1">
      <c r="B199" s="30"/>
    </row>
    <row r="200" s="23" customFormat="1" ht="18" customHeight="1">
      <c r="B200" s="30"/>
    </row>
    <row r="201" s="23" customFormat="1" ht="18" customHeight="1">
      <c r="B201" s="30"/>
    </row>
    <row r="202" s="23" customFormat="1" ht="18" customHeight="1">
      <c r="B202" s="30"/>
    </row>
    <row r="203" s="23" customFormat="1" ht="18" customHeight="1">
      <c r="B203" s="30"/>
    </row>
    <row r="204" s="23" customFormat="1" ht="18" customHeight="1">
      <c r="B204" s="30"/>
    </row>
    <row r="205" s="23" customFormat="1" ht="18" customHeight="1">
      <c r="B205" s="30"/>
    </row>
    <row r="206" s="23" customFormat="1" ht="18" customHeight="1">
      <c r="B206" s="30"/>
    </row>
    <row r="207" s="23" customFormat="1" ht="18" customHeight="1">
      <c r="B207" s="30"/>
    </row>
    <row r="208" s="23" customFormat="1" ht="18" customHeight="1">
      <c r="B208" s="30"/>
    </row>
    <row r="209" s="23" customFormat="1" ht="18" customHeight="1">
      <c r="B209" s="30"/>
    </row>
    <row r="210" s="23" customFormat="1" ht="18" customHeight="1">
      <c r="B210" s="30"/>
    </row>
    <row r="211" s="23" customFormat="1" ht="18" customHeight="1">
      <c r="B211" s="30"/>
    </row>
    <row r="212" s="23" customFormat="1" ht="18" customHeight="1">
      <c r="B212" s="30"/>
    </row>
    <row r="213" s="23" customFormat="1" ht="18" customHeight="1">
      <c r="B213" s="30"/>
    </row>
    <row r="214" s="23" customFormat="1" ht="18" customHeight="1">
      <c r="B214" s="30"/>
    </row>
    <row r="215" s="23" customFormat="1" ht="18" customHeight="1">
      <c r="B215" s="30"/>
    </row>
    <row r="216" s="23" customFormat="1" ht="18" customHeight="1">
      <c r="B216" s="30"/>
    </row>
    <row r="217" s="23" customFormat="1" ht="18" customHeight="1">
      <c r="B217" s="30"/>
    </row>
    <row r="218" s="23" customFormat="1" ht="18" customHeight="1">
      <c r="B218" s="30"/>
    </row>
    <row r="219" s="23" customFormat="1" ht="18" customHeight="1">
      <c r="B219" s="30"/>
    </row>
    <row r="220" s="23" customFormat="1" ht="18" customHeight="1">
      <c r="B220" s="30"/>
    </row>
    <row r="221" s="23" customFormat="1" ht="18" customHeight="1">
      <c r="B221" s="30"/>
    </row>
    <row r="222" s="23" customFormat="1" ht="18" customHeight="1">
      <c r="B222" s="30"/>
    </row>
    <row r="223" s="23" customFormat="1" ht="18" customHeight="1">
      <c r="B223" s="30"/>
    </row>
    <row r="224" s="23" customFormat="1" ht="18" customHeight="1">
      <c r="B224" s="30"/>
    </row>
    <row r="225" s="23" customFormat="1" ht="18" customHeight="1">
      <c r="B225" s="30"/>
    </row>
    <row r="226" s="23" customFormat="1" ht="18" customHeight="1">
      <c r="B226" s="30"/>
    </row>
    <row r="227" s="23" customFormat="1" ht="18" customHeight="1">
      <c r="B227" s="30"/>
    </row>
    <row r="228" s="23" customFormat="1" ht="18" customHeight="1">
      <c r="B228" s="30"/>
    </row>
    <row r="229" s="23" customFormat="1" ht="18" customHeight="1">
      <c r="B229" s="30"/>
    </row>
    <row r="230" s="23" customFormat="1" ht="18" customHeight="1">
      <c r="B230" s="30"/>
    </row>
    <row r="231" s="23" customFormat="1" ht="18" customHeight="1">
      <c r="B231" s="30"/>
    </row>
    <row r="232" s="23" customFormat="1" ht="18" customHeight="1">
      <c r="B232" s="30"/>
    </row>
    <row r="233" s="23" customFormat="1" ht="18" customHeight="1">
      <c r="B233" s="30"/>
    </row>
    <row r="234" s="23" customFormat="1" ht="18" customHeight="1">
      <c r="B234" s="30"/>
    </row>
    <row r="235" s="23" customFormat="1" ht="18" customHeight="1">
      <c r="B235" s="30"/>
    </row>
    <row r="236" s="23" customFormat="1" ht="18" customHeight="1">
      <c r="B236" s="30"/>
    </row>
    <row r="237" s="23" customFormat="1" ht="18" customHeight="1">
      <c r="B237" s="30"/>
    </row>
    <row r="238" s="23" customFormat="1" ht="18" customHeight="1">
      <c r="B238" s="30"/>
    </row>
    <row r="239" s="23" customFormat="1" ht="18" customHeight="1">
      <c r="B239" s="30"/>
    </row>
    <row r="240" s="23" customFormat="1" ht="18" customHeight="1">
      <c r="B240" s="30"/>
    </row>
    <row r="241" s="23" customFormat="1" ht="18" customHeight="1">
      <c r="B241" s="30"/>
    </row>
    <row r="242" s="23" customFormat="1" ht="18" customHeight="1">
      <c r="B242" s="30"/>
    </row>
    <row r="243" s="23" customFormat="1" ht="18" customHeight="1">
      <c r="B243" s="30"/>
    </row>
    <row r="244" s="23" customFormat="1" ht="18" customHeight="1">
      <c r="B244" s="30"/>
    </row>
    <row r="245" s="23" customFormat="1" ht="18" customHeight="1">
      <c r="B245" s="30"/>
    </row>
    <row r="246" s="23" customFormat="1" ht="18" customHeight="1">
      <c r="B246" s="30"/>
    </row>
    <row r="247" s="23" customFormat="1" ht="18" customHeight="1">
      <c r="B247" s="30"/>
    </row>
    <row r="248" s="23" customFormat="1" ht="18" customHeight="1">
      <c r="B248" s="30"/>
    </row>
    <row r="249" s="23" customFormat="1" ht="18" customHeight="1">
      <c r="B249" s="30"/>
    </row>
    <row r="250" s="23" customFormat="1" ht="18" customHeight="1">
      <c r="B250" s="30"/>
    </row>
    <row r="251" s="23" customFormat="1" ht="18" customHeight="1">
      <c r="B251" s="30"/>
    </row>
    <row r="252" s="23" customFormat="1" ht="18" customHeight="1">
      <c r="B252" s="30"/>
    </row>
    <row r="253" s="23" customFormat="1" ht="18" customHeight="1">
      <c r="B253" s="30"/>
    </row>
    <row r="254" s="23" customFormat="1" ht="18" customHeight="1">
      <c r="B254" s="30"/>
    </row>
    <row r="255" s="23" customFormat="1" ht="18" customHeight="1">
      <c r="B255" s="30"/>
    </row>
    <row r="256" s="23" customFormat="1" ht="18" customHeight="1">
      <c r="B256" s="30"/>
    </row>
    <row r="257" s="23" customFormat="1" ht="18" customHeight="1">
      <c r="B257" s="30"/>
    </row>
    <row r="258" s="23" customFormat="1" ht="18" customHeight="1">
      <c r="B258" s="30"/>
    </row>
    <row r="259" s="23" customFormat="1" ht="18" customHeight="1">
      <c r="B259" s="30"/>
    </row>
    <row r="260" s="23" customFormat="1" ht="18" customHeight="1">
      <c r="B260" s="30"/>
    </row>
    <row r="261" s="23" customFormat="1" ht="18" customHeight="1">
      <c r="B261" s="30"/>
    </row>
    <row r="262" s="23" customFormat="1" ht="18" customHeight="1">
      <c r="B262" s="30"/>
    </row>
    <row r="263" s="23" customFormat="1" ht="18" customHeight="1">
      <c r="B263" s="30"/>
    </row>
    <row r="264" s="23" customFormat="1" ht="18" customHeight="1">
      <c r="B264" s="30"/>
    </row>
    <row r="265" s="23" customFormat="1" ht="18" customHeight="1">
      <c r="B265" s="30"/>
    </row>
    <row r="266" s="23" customFormat="1" ht="18" customHeight="1">
      <c r="B266" s="30"/>
    </row>
    <row r="267" s="23" customFormat="1" ht="18" customHeight="1">
      <c r="B267" s="30"/>
    </row>
    <row r="268" s="23" customFormat="1" ht="18" customHeight="1">
      <c r="B268" s="30"/>
    </row>
    <row r="269" s="23" customFormat="1" ht="18" customHeight="1">
      <c r="B269" s="30"/>
    </row>
    <row r="270" s="23" customFormat="1" ht="18" customHeight="1">
      <c r="B270" s="30"/>
    </row>
    <row r="271" s="23" customFormat="1" ht="18" customHeight="1">
      <c r="B271" s="30"/>
    </row>
    <row r="272" s="23" customFormat="1" ht="18" customHeight="1">
      <c r="B272" s="30"/>
    </row>
    <row r="273" s="23" customFormat="1" ht="18" customHeight="1">
      <c r="B273" s="30"/>
    </row>
    <row r="274" s="23" customFormat="1" ht="18" customHeight="1">
      <c r="B274" s="30"/>
    </row>
    <row r="275" s="23" customFormat="1" ht="18" customHeight="1">
      <c r="B275" s="30"/>
    </row>
    <row r="276" s="23" customFormat="1" ht="18" customHeight="1">
      <c r="B276" s="30"/>
    </row>
    <row r="277" s="23" customFormat="1" ht="18" customHeight="1">
      <c r="B277" s="30"/>
    </row>
    <row r="278" s="23" customFormat="1" ht="18" customHeight="1">
      <c r="B278" s="30"/>
    </row>
    <row r="279" s="23" customFormat="1" ht="18" customHeight="1">
      <c r="B279" s="30"/>
    </row>
    <row r="280" s="23" customFormat="1" ht="18" customHeight="1">
      <c r="B280" s="30"/>
    </row>
    <row r="281" s="23" customFormat="1" ht="18" customHeight="1">
      <c r="B281" s="30"/>
    </row>
    <row r="282" s="23" customFormat="1" ht="18" customHeight="1">
      <c r="B282" s="30"/>
    </row>
    <row r="283" s="23" customFormat="1" ht="18" customHeight="1">
      <c r="B283" s="30"/>
    </row>
    <row r="284" s="23" customFormat="1" ht="18" customHeight="1">
      <c r="B284" s="30"/>
    </row>
    <row r="285" s="23" customFormat="1" ht="18" customHeight="1">
      <c r="B285" s="30"/>
    </row>
    <row r="286" s="23" customFormat="1" ht="18" customHeight="1">
      <c r="B286" s="30"/>
    </row>
    <row r="287" s="23" customFormat="1" ht="18" customHeight="1">
      <c r="B287" s="30"/>
    </row>
    <row r="288" s="23" customFormat="1" ht="18" customHeight="1">
      <c r="B288" s="30"/>
    </row>
    <row r="289" s="23" customFormat="1" ht="18" customHeight="1">
      <c r="B289" s="30"/>
    </row>
    <row r="290" s="23" customFormat="1" ht="18" customHeight="1">
      <c r="B290" s="30"/>
    </row>
    <row r="291" s="23" customFormat="1" ht="18" customHeight="1">
      <c r="B291" s="30"/>
    </row>
    <row r="292" s="23" customFormat="1" ht="18" customHeight="1">
      <c r="B292" s="30"/>
    </row>
    <row r="293" s="23" customFormat="1" ht="18" customHeight="1">
      <c r="B293" s="30"/>
    </row>
    <row r="294" s="23" customFormat="1" ht="18" customHeight="1">
      <c r="B294" s="30"/>
    </row>
    <row r="295" s="23" customFormat="1" ht="18" customHeight="1">
      <c r="B295" s="30"/>
    </row>
    <row r="296" s="23" customFormat="1" ht="18" customHeight="1">
      <c r="B296" s="30"/>
    </row>
    <row r="297" s="23" customFormat="1" ht="18" customHeight="1">
      <c r="B297" s="30"/>
    </row>
    <row r="298" s="23" customFormat="1" ht="18" customHeight="1">
      <c r="B298" s="30"/>
    </row>
    <row r="299" s="23" customFormat="1" ht="18" customHeight="1">
      <c r="B299" s="30"/>
    </row>
    <row r="300" s="23" customFormat="1" ht="18" customHeight="1">
      <c r="B300" s="30"/>
    </row>
    <row r="301" s="23" customFormat="1" ht="18" customHeight="1">
      <c r="B301" s="30"/>
    </row>
    <row r="302" s="23" customFormat="1" ht="18" customHeight="1">
      <c r="B302" s="30"/>
    </row>
    <row r="303" s="23" customFormat="1" ht="18" customHeight="1">
      <c r="B303" s="30"/>
    </row>
    <row r="304" s="23" customFormat="1" ht="18" customHeight="1">
      <c r="B304" s="30"/>
    </row>
    <row r="305" s="23" customFormat="1" ht="18" customHeight="1">
      <c r="B305" s="30"/>
    </row>
    <row r="306" s="23" customFormat="1" ht="18" customHeight="1">
      <c r="B306" s="30"/>
    </row>
    <row r="307" s="23" customFormat="1" ht="18" customHeight="1">
      <c r="B307" s="30"/>
    </row>
    <row r="308" s="23" customFormat="1" ht="18" customHeight="1">
      <c r="B308" s="30"/>
    </row>
    <row r="309" s="23" customFormat="1" ht="18" customHeight="1">
      <c r="B309" s="30"/>
    </row>
    <row r="310" s="23" customFormat="1" ht="18" customHeight="1">
      <c r="B310" s="30"/>
    </row>
    <row r="311" s="23" customFormat="1" ht="18" customHeight="1">
      <c r="B311" s="30"/>
    </row>
    <row r="312" s="23" customFormat="1" ht="18" customHeight="1">
      <c r="B312" s="30"/>
    </row>
    <row r="313" s="23" customFormat="1" ht="18" customHeight="1">
      <c r="B313" s="30"/>
    </row>
    <row r="314" s="23" customFormat="1" ht="18" customHeight="1">
      <c r="B314" s="30"/>
    </row>
    <row r="315" s="23" customFormat="1" ht="18" customHeight="1">
      <c r="B315" s="30"/>
    </row>
    <row r="316" s="23" customFormat="1" ht="18" customHeight="1">
      <c r="B316" s="30"/>
    </row>
    <row r="317" s="23" customFormat="1" ht="18" customHeight="1">
      <c r="B317" s="30"/>
    </row>
    <row r="318" s="23" customFormat="1" ht="18" customHeight="1">
      <c r="B318" s="30"/>
    </row>
    <row r="319" s="23" customFormat="1" ht="18" customHeight="1">
      <c r="B319" s="30"/>
    </row>
    <row r="320" s="23" customFormat="1" ht="18" customHeight="1">
      <c r="B320" s="30"/>
    </row>
    <row r="321" s="23" customFormat="1" ht="18" customHeight="1">
      <c r="B321" s="30"/>
    </row>
    <row r="322" s="23" customFormat="1" ht="18" customHeight="1">
      <c r="B322" s="30"/>
    </row>
    <row r="323" s="23" customFormat="1" ht="18" customHeight="1">
      <c r="B323" s="30"/>
    </row>
    <row r="324" s="23" customFormat="1" ht="18" customHeight="1">
      <c r="B324" s="30"/>
    </row>
    <row r="325" s="23" customFormat="1" ht="18" customHeight="1">
      <c r="B325" s="30"/>
    </row>
    <row r="326" s="23" customFormat="1" ht="18" customHeight="1">
      <c r="B326" s="30"/>
    </row>
    <row r="327" s="23" customFormat="1" ht="18" customHeight="1">
      <c r="B327" s="30"/>
    </row>
    <row r="328" s="23" customFormat="1" ht="18" customHeight="1">
      <c r="B328" s="30"/>
    </row>
    <row r="329" s="23" customFormat="1" ht="18" customHeight="1">
      <c r="B329" s="30"/>
    </row>
    <row r="330" s="23" customFormat="1" ht="18" customHeight="1">
      <c r="B330" s="30"/>
    </row>
    <row r="331" s="23" customFormat="1" ht="18" customHeight="1">
      <c r="B331" s="30"/>
    </row>
    <row r="332" s="23" customFormat="1" ht="18" customHeight="1">
      <c r="B332" s="30"/>
    </row>
    <row r="333" s="23" customFormat="1" ht="18" customHeight="1">
      <c r="B333" s="30"/>
    </row>
    <row r="334" s="23" customFormat="1" ht="18" customHeight="1">
      <c r="B334" s="30"/>
    </row>
    <row r="335" s="23" customFormat="1" ht="18" customHeight="1">
      <c r="B335" s="30"/>
    </row>
    <row r="336" s="23" customFormat="1" ht="18" customHeight="1">
      <c r="B336" s="30"/>
    </row>
    <row r="337" s="23" customFormat="1" ht="18" customHeight="1">
      <c r="B337" s="30"/>
    </row>
    <row r="338" s="23" customFormat="1" ht="18" customHeight="1">
      <c r="B338" s="30"/>
    </row>
    <row r="339" s="23" customFormat="1" ht="18" customHeight="1">
      <c r="B339" s="30"/>
    </row>
    <row r="340" s="23" customFormat="1" ht="18" customHeight="1">
      <c r="B340" s="30"/>
    </row>
    <row r="341" s="23" customFormat="1" ht="18" customHeight="1">
      <c r="B341" s="30"/>
    </row>
    <row r="342" s="23" customFormat="1" ht="18" customHeight="1">
      <c r="B342" s="30"/>
    </row>
    <row r="343" s="23" customFormat="1" ht="18" customHeight="1">
      <c r="B343" s="30"/>
    </row>
    <row r="344" s="23" customFormat="1" ht="18" customHeight="1">
      <c r="B344" s="30"/>
    </row>
    <row r="345" s="23" customFormat="1" ht="18" customHeight="1">
      <c r="B345" s="30"/>
    </row>
    <row r="346" s="23" customFormat="1" ht="18" customHeight="1">
      <c r="B346" s="30"/>
    </row>
    <row r="347" s="23" customFormat="1" ht="18" customHeight="1">
      <c r="B347" s="30"/>
    </row>
    <row r="348" s="23" customFormat="1" ht="18" customHeight="1">
      <c r="B348" s="30"/>
    </row>
    <row r="349" s="23" customFormat="1" ht="18" customHeight="1">
      <c r="B349" s="30"/>
    </row>
    <row r="350" s="23" customFormat="1" ht="18" customHeight="1">
      <c r="B350" s="30"/>
    </row>
    <row r="351" s="23" customFormat="1" ht="18" customHeight="1">
      <c r="B351" s="30"/>
    </row>
    <row r="352" s="23" customFormat="1" ht="18" customHeight="1">
      <c r="B352" s="30"/>
    </row>
    <row r="353" s="23" customFormat="1" ht="18" customHeight="1">
      <c r="B353" s="30"/>
    </row>
    <row r="354" s="23" customFormat="1" ht="18" customHeight="1">
      <c r="B354" s="30"/>
    </row>
    <row r="355" s="23" customFormat="1" ht="18" customHeight="1">
      <c r="B355" s="30"/>
    </row>
    <row r="356" s="23" customFormat="1" ht="18" customHeight="1">
      <c r="B356" s="30"/>
    </row>
    <row r="357" s="23" customFormat="1" ht="18" customHeight="1">
      <c r="B357" s="30"/>
    </row>
    <row r="358" s="23" customFormat="1" ht="18" customHeight="1">
      <c r="B358" s="30"/>
    </row>
    <row r="359" s="23" customFormat="1" ht="18" customHeight="1">
      <c r="B359" s="30"/>
    </row>
    <row r="360" s="23" customFormat="1" ht="18" customHeight="1">
      <c r="B360" s="30"/>
    </row>
    <row r="361" s="23" customFormat="1" ht="18" customHeight="1">
      <c r="B361" s="30"/>
    </row>
    <row r="362" s="23" customFormat="1" ht="18" customHeight="1">
      <c r="B362" s="30"/>
    </row>
    <row r="363" s="23" customFormat="1" ht="18" customHeight="1">
      <c r="B363" s="30"/>
    </row>
    <row r="364" s="23" customFormat="1" ht="18" customHeight="1">
      <c r="B364" s="30"/>
    </row>
    <row r="365" s="23" customFormat="1" ht="18" customHeight="1">
      <c r="B365" s="30"/>
    </row>
    <row r="366" s="23" customFormat="1" ht="18" customHeight="1">
      <c r="B366" s="30"/>
    </row>
    <row r="367" s="23" customFormat="1" ht="18" customHeight="1">
      <c r="B367" s="30"/>
    </row>
    <row r="368" s="23" customFormat="1" ht="18" customHeight="1">
      <c r="B368" s="30"/>
    </row>
    <row r="369" s="23" customFormat="1" ht="18" customHeight="1">
      <c r="B369" s="30"/>
    </row>
    <row r="370" s="23" customFormat="1" ht="18" customHeight="1">
      <c r="B370" s="30"/>
    </row>
    <row r="371" s="23" customFormat="1" ht="18" customHeight="1">
      <c r="B371" s="30"/>
    </row>
    <row r="372" s="23" customFormat="1" ht="18" customHeight="1">
      <c r="B372" s="30"/>
    </row>
    <row r="373" s="23" customFormat="1" ht="18" customHeight="1">
      <c r="B373" s="30"/>
    </row>
    <row r="374" s="23" customFormat="1" ht="18" customHeight="1">
      <c r="B374" s="30"/>
    </row>
    <row r="375" s="23" customFormat="1" ht="18" customHeight="1">
      <c r="B375" s="30"/>
    </row>
    <row r="376" s="23" customFormat="1" ht="18" customHeight="1">
      <c r="B376" s="30"/>
    </row>
    <row r="377" s="23" customFormat="1" ht="18" customHeight="1">
      <c r="B377" s="30"/>
    </row>
    <row r="378" s="23" customFormat="1" ht="18" customHeight="1">
      <c r="B378" s="30"/>
    </row>
    <row r="379" s="23" customFormat="1" ht="18" customHeight="1">
      <c r="B379" s="30"/>
    </row>
    <row r="380" s="23" customFormat="1" ht="18" customHeight="1">
      <c r="B380" s="30"/>
    </row>
    <row r="381" s="23" customFormat="1" ht="18" customHeight="1">
      <c r="B381" s="30"/>
    </row>
    <row r="382" s="23" customFormat="1" ht="18" customHeight="1">
      <c r="B382" s="30"/>
    </row>
    <row r="383" s="23" customFormat="1" ht="18" customHeight="1">
      <c r="B383" s="30"/>
    </row>
    <row r="384" s="23" customFormat="1" ht="18" customHeight="1">
      <c r="B384" s="30"/>
    </row>
    <row r="385" s="23" customFormat="1" ht="18" customHeight="1">
      <c r="B385" s="30"/>
    </row>
    <row r="386" s="23" customFormat="1" ht="18" customHeight="1">
      <c r="B386" s="30"/>
    </row>
    <row r="387" s="23" customFormat="1" ht="18" customHeight="1">
      <c r="B387" s="30"/>
    </row>
    <row r="388" s="23" customFormat="1" ht="18" customHeight="1">
      <c r="B388" s="30"/>
    </row>
    <row r="389" s="23" customFormat="1" ht="18" customHeight="1">
      <c r="B389" s="30"/>
    </row>
    <row r="390" s="23" customFormat="1" ht="18" customHeight="1">
      <c r="B390" s="30"/>
    </row>
    <row r="391" s="23" customFormat="1" ht="18" customHeight="1">
      <c r="B391" s="30"/>
    </row>
    <row r="392" s="23" customFormat="1" ht="18" customHeight="1">
      <c r="B392" s="30"/>
    </row>
    <row r="393" s="23" customFormat="1" ht="18" customHeight="1">
      <c r="B393" s="30"/>
    </row>
    <row r="394" s="23" customFormat="1" ht="18" customHeight="1">
      <c r="B394" s="30"/>
    </row>
    <row r="395" s="23" customFormat="1" ht="18" customHeight="1">
      <c r="B395" s="30"/>
    </row>
    <row r="396" s="23" customFormat="1" ht="18" customHeight="1">
      <c r="B396" s="30"/>
    </row>
    <row r="397" s="23" customFormat="1" ht="18" customHeight="1">
      <c r="B397" s="30"/>
    </row>
    <row r="398" s="23" customFormat="1" ht="18" customHeight="1">
      <c r="B398" s="30"/>
    </row>
    <row r="399" s="23" customFormat="1" ht="18" customHeight="1">
      <c r="B399" s="30"/>
    </row>
    <row r="400" s="23" customFormat="1" ht="18" customHeight="1">
      <c r="B400" s="30"/>
    </row>
    <row r="401" s="23" customFormat="1" ht="18" customHeight="1">
      <c r="B401" s="30"/>
    </row>
    <row r="402" s="23" customFormat="1" ht="18" customHeight="1">
      <c r="B402" s="30"/>
    </row>
    <row r="403" s="23" customFormat="1" ht="18" customHeight="1">
      <c r="B403" s="30"/>
    </row>
    <row r="404" s="23" customFormat="1" ht="18" customHeight="1">
      <c r="B404" s="30"/>
    </row>
    <row r="405" s="23" customFormat="1" ht="18" customHeight="1">
      <c r="B405" s="30"/>
    </row>
    <row r="406" s="23" customFormat="1" ht="18" customHeight="1">
      <c r="B406" s="30"/>
    </row>
    <row r="407" s="23" customFormat="1" ht="18" customHeight="1">
      <c r="B407" s="30"/>
    </row>
    <row r="408" s="23" customFormat="1" ht="18" customHeight="1">
      <c r="B408" s="30"/>
    </row>
    <row r="409" s="23" customFormat="1" ht="18" customHeight="1">
      <c r="B409" s="30"/>
    </row>
    <row r="410" s="23" customFormat="1" ht="18" customHeight="1">
      <c r="B410" s="30"/>
    </row>
    <row r="411" s="23" customFormat="1" ht="18" customHeight="1">
      <c r="B411" s="30"/>
    </row>
    <row r="412" s="23" customFormat="1" ht="18" customHeight="1">
      <c r="B412" s="30"/>
    </row>
    <row r="413" s="23" customFormat="1" ht="18" customHeight="1">
      <c r="B413" s="30"/>
    </row>
    <row r="414" s="23" customFormat="1" ht="18" customHeight="1">
      <c r="B414" s="30"/>
    </row>
    <row r="415" s="23" customFormat="1" ht="18" customHeight="1">
      <c r="B415" s="30"/>
    </row>
    <row r="416" s="23" customFormat="1" ht="18" customHeight="1">
      <c r="B416" s="30"/>
    </row>
    <row r="417" s="23" customFormat="1" ht="18" customHeight="1">
      <c r="B417" s="30"/>
    </row>
    <row r="418" s="23" customFormat="1" ht="18" customHeight="1">
      <c r="B418" s="30"/>
    </row>
    <row r="419" s="23" customFormat="1" ht="18" customHeight="1">
      <c r="B419" s="30"/>
    </row>
    <row r="420" s="23" customFormat="1" ht="18" customHeight="1">
      <c r="B420" s="30"/>
    </row>
    <row r="421" s="23" customFormat="1" ht="18" customHeight="1">
      <c r="B421" s="30"/>
    </row>
    <row r="422" s="23" customFormat="1" ht="18" customHeight="1">
      <c r="B422" s="30"/>
    </row>
    <row r="423" s="23" customFormat="1" ht="18" customHeight="1">
      <c r="B423" s="30"/>
    </row>
    <row r="424" s="23" customFormat="1" ht="18" customHeight="1">
      <c r="B424" s="30"/>
    </row>
    <row r="425" s="23" customFormat="1" ht="18" customHeight="1">
      <c r="B425" s="30"/>
    </row>
    <row r="426" s="23" customFormat="1" ht="18" customHeight="1">
      <c r="B426" s="30"/>
    </row>
    <row r="427" s="23" customFormat="1" ht="18" customHeight="1">
      <c r="B427" s="30"/>
    </row>
    <row r="428" s="23" customFormat="1" ht="18" customHeight="1">
      <c r="B428" s="30"/>
    </row>
    <row r="429" s="23" customFormat="1" ht="18" customHeight="1">
      <c r="B429" s="30"/>
    </row>
    <row r="430" s="23" customFormat="1" ht="18" customHeight="1">
      <c r="B430" s="30"/>
    </row>
    <row r="431" s="23" customFormat="1" ht="18" customHeight="1">
      <c r="B431" s="30"/>
    </row>
    <row r="432" s="23" customFormat="1" ht="18" customHeight="1">
      <c r="B432" s="30"/>
    </row>
    <row r="433" s="23" customFormat="1" ht="18" customHeight="1">
      <c r="B433" s="30"/>
    </row>
    <row r="434" s="23" customFormat="1" ht="18" customHeight="1">
      <c r="B434" s="30"/>
    </row>
    <row r="435" s="23" customFormat="1" ht="18" customHeight="1">
      <c r="B435" s="30"/>
    </row>
    <row r="436" s="23" customFormat="1" ht="18" customHeight="1">
      <c r="B436" s="30"/>
    </row>
    <row r="437" s="23" customFormat="1" ht="18" customHeight="1">
      <c r="B437" s="30"/>
    </row>
    <row r="438" s="23" customFormat="1" ht="18" customHeight="1">
      <c r="B438" s="30"/>
    </row>
    <row r="439" s="23" customFormat="1" ht="18" customHeight="1">
      <c r="B439" s="30"/>
    </row>
    <row r="440" s="23" customFormat="1" ht="18" customHeight="1">
      <c r="B440" s="30"/>
    </row>
    <row r="441" s="23" customFormat="1" ht="18" customHeight="1">
      <c r="B441" s="30"/>
    </row>
    <row r="442" s="23" customFormat="1" ht="18" customHeight="1">
      <c r="B442" s="30"/>
    </row>
    <row r="443" s="23" customFormat="1" ht="18" customHeight="1">
      <c r="B443" s="30"/>
    </row>
    <row r="444" s="23" customFormat="1" ht="18" customHeight="1">
      <c r="B444" s="30"/>
    </row>
    <row r="445" s="23" customFormat="1" ht="18" customHeight="1">
      <c r="B445" s="30"/>
    </row>
    <row r="446" s="23" customFormat="1" ht="18" customHeight="1">
      <c r="B446" s="30"/>
    </row>
    <row r="447" s="23" customFormat="1" ht="18" customHeight="1">
      <c r="B447" s="30"/>
    </row>
    <row r="448" s="23" customFormat="1" ht="18" customHeight="1">
      <c r="B448" s="30"/>
    </row>
    <row r="449" s="23" customFormat="1" ht="18" customHeight="1">
      <c r="B449" s="30"/>
    </row>
    <row r="450" s="23" customFormat="1" ht="18" customHeight="1">
      <c r="B450" s="30"/>
    </row>
    <row r="451" s="23" customFormat="1" ht="18" customHeight="1">
      <c r="B451" s="30"/>
    </row>
    <row r="452" s="23" customFormat="1" ht="18" customHeight="1">
      <c r="B452" s="30"/>
    </row>
    <row r="453" s="23" customFormat="1" ht="18" customHeight="1">
      <c r="B453" s="30"/>
    </row>
    <row r="454" s="23" customFormat="1" ht="18" customHeight="1">
      <c r="B454" s="30"/>
    </row>
    <row r="455" s="23" customFormat="1" ht="18" customHeight="1">
      <c r="B455" s="30"/>
    </row>
    <row r="456" s="23" customFormat="1" ht="18" customHeight="1">
      <c r="B456" s="30"/>
    </row>
    <row r="457" s="23" customFormat="1" ht="18" customHeight="1">
      <c r="B457" s="30"/>
    </row>
    <row r="458" s="23" customFormat="1" ht="18" customHeight="1">
      <c r="B458" s="30"/>
    </row>
    <row r="459" s="23" customFormat="1" ht="18" customHeight="1">
      <c r="B459" s="30"/>
    </row>
    <row r="460" s="23" customFormat="1" ht="18" customHeight="1">
      <c r="B460" s="30"/>
    </row>
    <row r="461" s="23" customFormat="1" ht="18" customHeight="1">
      <c r="B461" s="30"/>
    </row>
    <row r="462" s="23" customFormat="1" ht="18" customHeight="1">
      <c r="B462" s="30"/>
    </row>
    <row r="463" s="23" customFormat="1" ht="18" customHeight="1">
      <c r="B463" s="30"/>
    </row>
    <row r="464" s="23" customFormat="1" ht="18" customHeight="1">
      <c r="B464" s="30"/>
    </row>
    <row r="465" s="23" customFormat="1" ht="18" customHeight="1">
      <c r="B465" s="30"/>
    </row>
    <row r="466" s="23" customFormat="1" ht="18" customHeight="1">
      <c r="B466" s="30"/>
    </row>
    <row r="467" s="23" customFormat="1" ht="18" customHeight="1">
      <c r="B467" s="30"/>
    </row>
    <row r="468" s="23" customFormat="1" ht="18" customHeight="1">
      <c r="B468" s="30"/>
    </row>
    <row r="469" s="23" customFormat="1" ht="18" customHeight="1">
      <c r="B469" s="30"/>
    </row>
    <row r="470" s="23" customFormat="1" ht="18" customHeight="1">
      <c r="B470" s="30"/>
    </row>
    <row r="471" s="23" customFormat="1" ht="18" customHeight="1">
      <c r="B471" s="30"/>
    </row>
    <row r="472" s="23" customFormat="1" ht="18" customHeight="1">
      <c r="B472" s="30"/>
    </row>
    <row r="473" s="23" customFormat="1" ht="18" customHeight="1">
      <c r="B473" s="30"/>
    </row>
    <row r="474" s="23" customFormat="1" ht="18" customHeight="1">
      <c r="B474" s="30"/>
    </row>
    <row r="475" s="23" customFormat="1" ht="18" customHeight="1">
      <c r="B475" s="30"/>
    </row>
    <row r="476" s="23" customFormat="1" ht="18" customHeight="1">
      <c r="B476" s="30"/>
    </row>
    <row r="477" s="23" customFormat="1" ht="18" customHeight="1">
      <c r="B477" s="30"/>
    </row>
    <row r="478" s="23" customFormat="1" ht="18" customHeight="1">
      <c r="B478" s="30"/>
    </row>
    <row r="479" s="23" customFormat="1" ht="18" customHeight="1">
      <c r="B479" s="30"/>
    </row>
    <row r="480" s="23" customFormat="1" ht="18" customHeight="1">
      <c r="B480" s="30"/>
    </row>
    <row r="481" s="23" customFormat="1" ht="18" customHeight="1">
      <c r="B481" s="30"/>
    </row>
    <row r="482" s="23" customFormat="1" ht="18" customHeight="1">
      <c r="B482" s="30"/>
    </row>
    <row r="483" s="23" customFormat="1" ht="18" customHeight="1">
      <c r="B483" s="30"/>
    </row>
    <row r="484" s="23" customFormat="1" ht="18" customHeight="1">
      <c r="B484" s="30"/>
    </row>
    <row r="485" s="23" customFormat="1" ht="18" customHeight="1">
      <c r="B485" s="30"/>
    </row>
    <row r="486" s="23" customFormat="1" ht="18" customHeight="1">
      <c r="B486" s="30"/>
    </row>
    <row r="487" s="23" customFormat="1" ht="18" customHeight="1">
      <c r="B487" s="30"/>
    </row>
    <row r="488" s="23" customFormat="1" ht="18" customHeight="1">
      <c r="B488" s="30"/>
    </row>
    <row r="489" s="23" customFormat="1" ht="18" customHeight="1">
      <c r="B489" s="30"/>
    </row>
    <row r="490" s="23" customFormat="1" ht="18" customHeight="1">
      <c r="B490" s="30"/>
    </row>
    <row r="491" s="23" customFormat="1" ht="18" customHeight="1">
      <c r="B491" s="30"/>
    </row>
    <row r="492" s="23" customFormat="1" ht="18" customHeight="1">
      <c r="B492" s="30"/>
    </row>
    <row r="493" s="23" customFormat="1" ht="18" customHeight="1">
      <c r="B493" s="30"/>
    </row>
    <row r="494" s="23" customFormat="1" ht="18" customHeight="1">
      <c r="B494" s="30"/>
    </row>
    <row r="495" s="23" customFormat="1" ht="18" customHeight="1">
      <c r="B495" s="30"/>
    </row>
    <row r="496" s="23" customFormat="1" ht="18" customHeight="1">
      <c r="B496" s="30"/>
    </row>
    <row r="497" s="23" customFormat="1" ht="18" customHeight="1">
      <c r="B497" s="30"/>
    </row>
    <row r="498" s="23" customFormat="1" ht="18" customHeight="1">
      <c r="B498" s="30"/>
    </row>
    <row r="499" s="23" customFormat="1" ht="18" customHeight="1">
      <c r="B499" s="30"/>
    </row>
    <row r="500" s="23" customFormat="1" ht="18" customHeight="1">
      <c r="B500" s="30"/>
    </row>
    <row r="501" s="23" customFormat="1" ht="18" customHeight="1">
      <c r="B501" s="30"/>
    </row>
    <row r="502" s="23" customFormat="1" ht="18" customHeight="1">
      <c r="B502" s="30"/>
    </row>
    <row r="503" s="23" customFormat="1" ht="18" customHeight="1">
      <c r="B503" s="30"/>
    </row>
    <row r="504" s="23" customFormat="1" ht="18" customHeight="1">
      <c r="B504" s="30"/>
    </row>
    <row r="505" s="23" customFormat="1" ht="18" customHeight="1">
      <c r="B505" s="30"/>
    </row>
    <row r="506" s="23" customFormat="1" ht="18" customHeight="1">
      <c r="B506" s="30"/>
    </row>
    <row r="507" s="23" customFormat="1" ht="18" customHeight="1">
      <c r="B507" s="30"/>
    </row>
    <row r="508" s="23" customFormat="1" ht="18" customHeight="1">
      <c r="B508" s="30"/>
    </row>
    <row r="509" s="23" customFormat="1" ht="18" customHeight="1">
      <c r="B509" s="30"/>
    </row>
    <row r="510" s="23" customFormat="1" ht="18" customHeight="1">
      <c r="B510" s="30"/>
    </row>
    <row r="511" s="23" customFormat="1" ht="18" customHeight="1">
      <c r="B511" s="30"/>
    </row>
    <row r="512" s="23" customFormat="1" ht="18" customHeight="1">
      <c r="B512" s="30"/>
    </row>
    <row r="513" s="23" customFormat="1" ht="18" customHeight="1">
      <c r="B513" s="30"/>
    </row>
    <row r="514" s="23" customFormat="1" ht="18" customHeight="1">
      <c r="B514" s="30"/>
    </row>
    <row r="515" s="23" customFormat="1" ht="18" customHeight="1">
      <c r="B515" s="30"/>
    </row>
    <row r="516" s="23" customFormat="1" ht="18" customHeight="1">
      <c r="B516" s="30"/>
    </row>
    <row r="517" s="23" customFormat="1" ht="18" customHeight="1">
      <c r="B517" s="30"/>
    </row>
    <row r="518" s="23" customFormat="1" ht="18" customHeight="1">
      <c r="B518" s="30"/>
    </row>
    <row r="519" s="23" customFormat="1" ht="18" customHeight="1">
      <c r="B519" s="30"/>
    </row>
    <row r="520" s="23" customFormat="1" ht="18" customHeight="1">
      <c r="B520" s="30"/>
    </row>
    <row r="521" s="23" customFormat="1" ht="18" customHeight="1">
      <c r="B521" s="30"/>
    </row>
    <row r="522" s="23" customFormat="1" ht="18" customHeight="1">
      <c r="B522" s="30"/>
    </row>
    <row r="523" s="23" customFormat="1" ht="18" customHeight="1">
      <c r="B523" s="30"/>
    </row>
    <row r="524" s="23" customFormat="1" ht="18" customHeight="1">
      <c r="B524" s="30"/>
    </row>
    <row r="525" s="23" customFormat="1" ht="18" customHeight="1">
      <c r="B525" s="30"/>
    </row>
    <row r="526" s="23" customFormat="1" ht="18" customHeight="1">
      <c r="B526" s="30"/>
    </row>
    <row r="527" s="23" customFormat="1" ht="18" customHeight="1">
      <c r="B527" s="30"/>
    </row>
    <row r="528" s="23" customFormat="1" ht="18" customHeight="1">
      <c r="B528" s="30"/>
    </row>
    <row r="529" s="23" customFormat="1" ht="18" customHeight="1">
      <c r="B529" s="30"/>
    </row>
    <row r="530" s="23" customFormat="1" ht="18" customHeight="1">
      <c r="B530" s="30"/>
    </row>
    <row r="531" s="23" customFormat="1" ht="18" customHeight="1">
      <c r="B531" s="30"/>
    </row>
    <row r="532" s="23" customFormat="1" ht="18" customHeight="1">
      <c r="B532" s="30"/>
    </row>
    <row r="533" s="23" customFormat="1" ht="18" customHeight="1">
      <c r="B533" s="30"/>
    </row>
    <row r="534" s="23" customFormat="1" ht="18" customHeight="1">
      <c r="B534" s="30"/>
    </row>
    <row r="535" s="23" customFormat="1" ht="18" customHeight="1">
      <c r="B535" s="30"/>
    </row>
    <row r="536" s="23" customFormat="1" ht="18" customHeight="1">
      <c r="B536" s="30"/>
    </row>
    <row r="537" s="23" customFormat="1" ht="18" customHeight="1">
      <c r="B537" s="30"/>
    </row>
    <row r="538" s="23" customFormat="1" ht="18" customHeight="1">
      <c r="B538" s="30"/>
    </row>
    <row r="539" s="23" customFormat="1" ht="18" customHeight="1">
      <c r="B539" s="30"/>
    </row>
    <row r="540" s="23" customFormat="1" ht="18" customHeight="1">
      <c r="B540" s="30"/>
    </row>
    <row r="541" s="23" customFormat="1" ht="18" customHeight="1">
      <c r="B541" s="30"/>
    </row>
    <row r="542" s="23" customFormat="1" ht="18" customHeight="1">
      <c r="B542" s="30"/>
    </row>
    <row r="543" s="23" customFormat="1" ht="18" customHeight="1">
      <c r="B543" s="30"/>
    </row>
    <row r="544" s="23" customFormat="1" ht="18" customHeight="1">
      <c r="B544" s="30"/>
    </row>
    <row r="545" s="23" customFormat="1" ht="18" customHeight="1">
      <c r="B545" s="30"/>
    </row>
    <row r="546" s="23" customFormat="1" ht="18" customHeight="1">
      <c r="B546" s="30"/>
    </row>
    <row r="547" s="23" customFormat="1" ht="18" customHeight="1">
      <c r="B547" s="30"/>
    </row>
    <row r="548" s="23" customFormat="1" ht="18" customHeight="1">
      <c r="B548" s="30"/>
    </row>
    <row r="549" s="23" customFormat="1" ht="18" customHeight="1">
      <c r="B549" s="30"/>
    </row>
    <row r="550" s="23" customFormat="1" ht="18" customHeight="1">
      <c r="B550" s="30"/>
    </row>
    <row r="551" s="23" customFormat="1" ht="18" customHeight="1">
      <c r="B551" s="30"/>
    </row>
    <row r="552" s="23" customFormat="1" ht="18" customHeight="1">
      <c r="B552" s="30"/>
    </row>
    <row r="553" s="23" customFormat="1" ht="18" customHeight="1">
      <c r="B553" s="30"/>
    </row>
    <row r="554" s="23" customFormat="1" ht="18" customHeight="1">
      <c r="B554" s="30"/>
    </row>
    <row r="555" s="23" customFormat="1" ht="18" customHeight="1">
      <c r="B555" s="30"/>
    </row>
    <row r="556" s="23" customFormat="1" ht="18" customHeight="1">
      <c r="B556" s="30"/>
    </row>
    <row r="557" s="23" customFormat="1" ht="18" customHeight="1">
      <c r="B557" s="30"/>
    </row>
    <row r="558" s="23" customFormat="1" ht="18" customHeight="1">
      <c r="B558" s="30"/>
    </row>
    <row r="559" s="23" customFormat="1" ht="18" customHeight="1">
      <c r="B559" s="30"/>
    </row>
    <row r="560" s="23" customFormat="1" ht="18" customHeight="1">
      <c r="B560" s="30"/>
    </row>
    <row r="561" s="23" customFormat="1" ht="18" customHeight="1">
      <c r="B561" s="30"/>
    </row>
    <row r="562" s="23" customFormat="1" ht="18" customHeight="1">
      <c r="B562" s="30"/>
    </row>
    <row r="563" s="23" customFormat="1" ht="18" customHeight="1">
      <c r="B563" s="30"/>
    </row>
    <row r="564" s="23" customFormat="1" ht="18" customHeight="1">
      <c r="B564" s="30"/>
    </row>
    <row r="565" s="23" customFormat="1" ht="18" customHeight="1">
      <c r="B565" s="30"/>
    </row>
    <row r="566" s="23" customFormat="1" ht="18" customHeight="1">
      <c r="B566" s="30"/>
    </row>
    <row r="567" s="23" customFormat="1" ht="18" customHeight="1">
      <c r="B567" s="30"/>
    </row>
    <row r="568" s="23" customFormat="1" ht="18" customHeight="1">
      <c r="B568" s="30"/>
    </row>
    <row r="569" s="23" customFormat="1" ht="18" customHeight="1">
      <c r="B569" s="30"/>
    </row>
    <row r="570" s="23" customFormat="1" ht="18" customHeight="1">
      <c r="B570" s="30"/>
    </row>
    <row r="571" s="23" customFormat="1" ht="18" customHeight="1">
      <c r="B571" s="30"/>
    </row>
    <row r="572" s="23" customFormat="1" ht="18" customHeight="1">
      <c r="B572" s="30"/>
    </row>
    <row r="573" s="23" customFormat="1" ht="18" customHeight="1">
      <c r="B573" s="30"/>
    </row>
    <row r="574" s="23" customFormat="1" ht="18" customHeight="1">
      <c r="B574" s="30"/>
    </row>
    <row r="575" s="23" customFormat="1" ht="18" customHeight="1">
      <c r="B575" s="30"/>
    </row>
    <row r="576" s="23" customFormat="1" ht="18" customHeight="1">
      <c r="B576" s="30"/>
    </row>
    <row r="577" s="23" customFormat="1" ht="18" customHeight="1">
      <c r="B577" s="30"/>
    </row>
    <row r="578" s="23" customFormat="1" ht="18" customHeight="1">
      <c r="B578" s="30"/>
    </row>
    <row r="579" s="23" customFormat="1" ht="18" customHeight="1">
      <c r="B579" s="30"/>
    </row>
    <row r="580" s="23" customFormat="1" ht="18" customHeight="1">
      <c r="B580" s="30"/>
    </row>
    <row r="581" s="23" customFormat="1" ht="18" customHeight="1">
      <c r="B581" s="30"/>
    </row>
    <row r="582" s="23" customFormat="1" ht="18" customHeight="1">
      <c r="B582" s="30"/>
    </row>
    <row r="583" s="23" customFormat="1" ht="18" customHeight="1">
      <c r="B583" s="30"/>
    </row>
    <row r="584" s="23" customFormat="1" ht="18" customHeight="1">
      <c r="B584" s="30"/>
    </row>
    <row r="585" s="23" customFormat="1" ht="18" customHeight="1">
      <c r="B585" s="30"/>
    </row>
    <row r="586" s="23" customFormat="1" ht="18" customHeight="1">
      <c r="B586" s="30"/>
    </row>
    <row r="587" s="23" customFormat="1" ht="18" customHeight="1">
      <c r="B587" s="30"/>
    </row>
    <row r="588" s="23" customFormat="1" ht="18" customHeight="1">
      <c r="B588" s="30"/>
    </row>
    <row r="589" s="23" customFormat="1" ht="18" customHeight="1">
      <c r="B589" s="30"/>
    </row>
    <row r="590" s="23" customFormat="1" ht="18" customHeight="1">
      <c r="B590" s="30"/>
    </row>
    <row r="591" s="23" customFormat="1" ht="18" customHeight="1">
      <c r="B591" s="30"/>
    </row>
    <row r="592" s="23" customFormat="1" ht="18" customHeight="1">
      <c r="B592" s="30"/>
    </row>
    <row r="593" s="23" customFormat="1" ht="18" customHeight="1">
      <c r="B593" s="30"/>
    </row>
    <row r="594" s="23" customFormat="1" ht="18" customHeight="1">
      <c r="B594" s="30"/>
    </row>
    <row r="595" s="23" customFormat="1" ht="18" customHeight="1">
      <c r="B595" s="30"/>
    </row>
    <row r="596" s="23" customFormat="1" ht="18" customHeight="1">
      <c r="B596" s="30"/>
    </row>
    <row r="597" s="23" customFormat="1" ht="18" customHeight="1">
      <c r="B597" s="30"/>
    </row>
    <row r="598" s="23" customFormat="1" ht="18" customHeight="1">
      <c r="B598" s="30"/>
    </row>
    <row r="599" s="23" customFormat="1" ht="18" customHeight="1">
      <c r="B599" s="30"/>
    </row>
    <row r="600" s="23" customFormat="1" ht="18" customHeight="1">
      <c r="B600" s="30"/>
    </row>
    <row r="601" s="23" customFormat="1" ht="18" customHeight="1">
      <c r="B601" s="30"/>
    </row>
    <row r="602" s="23" customFormat="1" ht="18" customHeight="1">
      <c r="B602" s="30"/>
    </row>
    <row r="603" s="23" customFormat="1" ht="18" customHeight="1">
      <c r="B603" s="30"/>
    </row>
    <row r="604" s="23" customFormat="1" ht="18" customHeight="1">
      <c r="B604" s="30"/>
    </row>
    <row r="605" s="23" customFormat="1" ht="18" customHeight="1">
      <c r="B605" s="30"/>
    </row>
    <row r="606" s="23" customFormat="1" ht="18" customHeight="1">
      <c r="B606" s="30"/>
    </row>
    <row r="607" s="23" customFormat="1" ht="18" customHeight="1">
      <c r="B607" s="30"/>
    </row>
    <row r="608" s="23" customFormat="1" ht="18" customHeight="1">
      <c r="B608" s="30"/>
    </row>
    <row r="609" s="23" customFormat="1" ht="18" customHeight="1">
      <c r="B609" s="30"/>
    </row>
    <row r="610" s="23" customFormat="1" ht="18" customHeight="1">
      <c r="B610" s="30"/>
    </row>
    <row r="611" s="23" customFormat="1" ht="18" customHeight="1">
      <c r="B611" s="30"/>
    </row>
    <row r="612" s="23" customFormat="1" ht="18" customHeight="1">
      <c r="B612" s="30"/>
    </row>
    <row r="613" s="23" customFormat="1" ht="18" customHeight="1">
      <c r="B613" s="30"/>
    </row>
    <row r="614" s="23" customFormat="1" ht="18" customHeight="1">
      <c r="B614" s="30"/>
    </row>
    <row r="615" s="23" customFormat="1" ht="18" customHeight="1">
      <c r="B615" s="30"/>
    </row>
    <row r="616" s="23" customFormat="1" ht="18" customHeight="1">
      <c r="B616" s="30"/>
    </row>
    <row r="617" s="23" customFormat="1" ht="18" customHeight="1">
      <c r="B617" s="30"/>
    </row>
    <row r="618" s="23" customFormat="1" ht="18" customHeight="1">
      <c r="B618" s="30"/>
    </row>
    <row r="619" s="23" customFormat="1" ht="18" customHeight="1">
      <c r="B619" s="30"/>
    </row>
    <row r="620" s="23" customFormat="1" ht="18" customHeight="1">
      <c r="B620" s="30"/>
    </row>
    <row r="621" s="23" customFormat="1" ht="18" customHeight="1">
      <c r="B621" s="30"/>
    </row>
    <row r="622" s="23" customFormat="1" ht="18" customHeight="1">
      <c r="B622" s="30"/>
    </row>
    <row r="623" s="23" customFormat="1" ht="18" customHeight="1">
      <c r="B623" s="30"/>
    </row>
    <row r="624" s="23" customFormat="1" ht="18" customHeight="1">
      <c r="B624" s="30"/>
    </row>
    <row r="625" s="23" customFormat="1" ht="18" customHeight="1">
      <c r="B625" s="30"/>
    </row>
    <row r="626" s="23" customFormat="1" ht="18" customHeight="1">
      <c r="B626" s="30"/>
    </row>
    <row r="627" s="23" customFormat="1" ht="18" customHeight="1">
      <c r="B627" s="30"/>
    </row>
    <row r="628" s="23" customFormat="1" ht="18" customHeight="1">
      <c r="B628" s="30"/>
    </row>
    <row r="629" s="23" customFormat="1" ht="18" customHeight="1">
      <c r="B629" s="30"/>
    </row>
    <row r="630" s="23" customFormat="1" ht="18" customHeight="1">
      <c r="B630" s="30"/>
    </row>
    <row r="631" s="23" customFormat="1" ht="18" customHeight="1">
      <c r="B631" s="30"/>
    </row>
    <row r="632" s="23" customFormat="1" ht="18" customHeight="1">
      <c r="B632" s="30"/>
    </row>
    <row r="633" s="23" customFormat="1" ht="18" customHeight="1">
      <c r="B633" s="30"/>
    </row>
    <row r="634" s="23" customFormat="1" ht="18" customHeight="1">
      <c r="B634" s="30"/>
    </row>
    <row r="635" s="23" customFormat="1" ht="18" customHeight="1">
      <c r="B635" s="30"/>
    </row>
    <row r="636" s="23" customFormat="1" ht="18" customHeight="1">
      <c r="B636" s="30"/>
    </row>
    <row r="637" s="23" customFormat="1" ht="18" customHeight="1">
      <c r="B637" s="30"/>
    </row>
    <row r="638" s="23" customFormat="1" ht="18" customHeight="1">
      <c r="B638" s="30"/>
    </row>
    <row r="639" s="23" customFormat="1" ht="18" customHeight="1">
      <c r="B639" s="30"/>
    </row>
    <row r="640" s="23" customFormat="1" ht="18" customHeight="1">
      <c r="B640" s="30"/>
    </row>
    <row r="641" s="23" customFormat="1" ht="18" customHeight="1">
      <c r="B641" s="30"/>
    </row>
    <row r="642" s="23" customFormat="1" ht="18" customHeight="1">
      <c r="B642" s="30"/>
    </row>
    <row r="643" s="23" customFormat="1" ht="18" customHeight="1">
      <c r="B643" s="30"/>
    </row>
    <row r="644" s="23" customFormat="1" ht="18" customHeight="1">
      <c r="B644" s="30"/>
    </row>
    <row r="645" s="23" customFormat="1" ht="18" customHeight="1">
      <c r="B645" s="30"/>
    </row>
    <row r="646" s="23" customFormat="1" ht="18" customHeight="1">
      <c r="B646" s="30"/>
    </row>
    <row r="647" s="23" customFormat="1" ht="18" customHeight="1">
      <c r="B647" s="30"/>
    </row>
    <row r="648" s="23" customFormat="1" ht="18" customHeight="1">
      <c r="B648" s="30"/>
    </row>
    <row r="649" s="23" customFormat="1" ht="18" customHeight="1">
      <c r="B649" s="30"/>
    </row>
    <row r="650" s="23" customFormat="1" ht="18" customHeight="1">
      <c r="B650" s="30"/>
    </row>
    <row r="651" s="23" customFormat="1" ht="18" customHeight="1">
      <c r="B651" s="30"/>
    </row>
    <row r="652" s="23" customFormat="1" ht="18" customHeight="1">
      <c r="B652" s="30"/>
    </row>
    <row r="653" s="23" customFormat="1" ht="18" customHeight="1">
      <c r="B653" s="30"/>
    </row>
    <row r="654" s="23" customFormat="1" ht="18" customHeight="1">
      <c r="B654" s="30"/>
    </row>
    <row r="655" s="23" customFormat="1" ht="18" customHeight="1">
      <c r="B655" s="30"/>
    </row>
    <row r="656" s="23" customFormat="1" ht="18" customHeight="1">
      <c r="B656" s="30"/>
    </row>
    <row r="657" s="23" customFormat="1" ht="18" customHeight="1">
      <c r="B657" s="30"/>
    </row>
    <row r="658" s="23" customFormat="1" ht="18" customHeight="1">
      <c r="B658" s="30"/>
    </row>
    <row r="659" s="23" customFormat="1" ht="18" customHeight="1">
      <c r="B659" s="30"/>
    </row>
    <row r="660" s="23" customFormat="1" ht="18" customHeight="1">
      <c r="B660" s="30"/>
    </row>
    <row r="661" s="23" customFormat="1" ht="18" customHeight="1">
      <c r="B661" s="30"/>
    </row>
    <row r="662" s="23" customFormat="1" ht="18" customHeight="1">
      <c r="B662" s="30"/>
    </row>
    <row r="663" s="23" customFormat="1" ht="18" customHeight="1">
      <c r="B663" s="30"/>
    </row>
    <row r="664" s="23" customFormat="1" ht="18" customHeight="1">
      <c r="B664" s="30"/>
    </row>
    <row r="665" s="23" customFormat="1" ht="18" customHeight="1">
      <c r="B665" s="30"/>
    </row>
    <row r="666" s="23" customFormat="1" ht="18" customHeight="1">
      <c r="B666" s="30"/>
    </row>
    <row r="667" s="23" customFormat="1" ht="18" customHeight="1">
      <c r="B667" s="30"/>
    </row>
    <row r="668" s="23" customFormat="1" ht="18" customHeight="1">
      <c r="B668" s="30"/>
    </row>
    <row r="669" s="23" customFormat="1" ht="18" customHeight="1">
      <c r="B669" s="30"/>
    </row>
    <row r="670" s="23" customFormat="1" ht="18" customHeight="1">
      <c r="B670" s="30"/>
    </row>
    <row r="671" s="23" customFormat="1" ht="18" customHeight="1">
      <c r="B671" s="30"/>
    </row>
    <row r="672" s="23" customFormat="1" ht="18" customHeight="1">
      <c r="B672" s="30"/>
    </row>
    <row r="673" s="23" customFormat="1" ht="18" customHeight="1">
      <c r="B673" s="30"/>
    </row>
    <row r="674" s="23" customFormat="1" ht="18" customHeight="1">
      <c r="B674" s="30"/>
    </row>
    <row r="675" s="23" customFormat="1" ht="18" customHeight="1">
      <c r="B675" s="30"/>
    </row>
    <row r="676" s="23" customFormat="1" ht="18" customHeight="1">
      <c r="B676" s="30"/>
    </row>
    <row r="677" s="23" customFormat="1" ht="18" customHeight="1">
      <c r="B677" s="30"/>
    </row>
    <row r="678" s="23" customFormat="1" ht="18" customHeight="1">
      <c r="B678" s="30"/>
    </row>
    <row r="679" s="23" customFormat="1" ht="18" customHeight="1">
      <c r="B679" s="30"/>
    </row>
    <row r="680" s="23" customFormat="1" ht="18" customHeight="1">
      <c r="B680" s="30"/>
    </row>
    <row r="681" s="23" customFormat="1" ht="18" customHeight="1">
      <c r="B681" s="30"/>
    </row>
    <row r="682" s="23" customFormat="1" ht="18" customHeight="1">
      <c r="B682" s="30"/>
    </row>
    <row r="683" s="23" customFormat="1" ht="18" customHeight="1">
      <c r="B683" s="30"/>
    </row>
    <row r="684" s="23" customFormat="1" ht="18" customHeight="1">
      <c r="B684" s="30"/>
    </row>
    <row r="685" s="23" customFormat="1" ht="18" customHeight="1">
      <c r="B685" s="30"/>
    </row>
    <row r="686" s="23" customFormat="1" ht="18" customHeight="1">
      <c r="B686" s="30"/>
    </row>
    <row r="687" s="23" customFormat="1" ht="18" customHeight="1">
      <c r="B687" s="30"/>
    </row>
    <row r="688" s="23" customFormat="1" ht="18" customHeight="1">
      <c r="B688" s="30"/>
    </row>
    <row r="689" s="23" customFormat="1" ht="18" customHeight="1">
      <c r="B689" s="30"/>
    </row>
    <row r="690" s="23" customFormat="1" ht="18" customHeight="1">
      <c r="B690" s="30"/>
    </row>
    <row r="691" s="23" customFormat="1" ht="18" customHeight="1">
      <c r="B691" s="30"/>
    </row>
    <row r="692" s="23" customFormat="1" ht="18" customHeight="1">
      <c r="B692" s="30"/>
    </row>
    <row r="693" s="23" customFormat="1" ht="18" customHeight="1">
      <c r="B693" s="30"/>
    </row>
    <row r="694" s="23" customFormat="1" ht="18" customHeight="1">
      <c r="B694" s="30"/>
    </row>
    <row r="695" s="23" customFormat="1" ht="18" customHeight="1">
      <c r="B695" s="30"/>
    </row>
    <row r="696" s="23" customFormat="1" ht="18" customHeight="1">
      <c r="B696" s="30"/>
    </row>
    <row r="697" s="23" customFormat="1" ht="18" customHeight="1">
      <c r="B697" s="30"/>
    </row>
    <row r="698" s="23" customFormat="1" ht="18" customHeight="1">
      <c r="B698" s="30"/>
    </row>
    <row r="699" s="23" customFormat="1" ht="18" customHeight="1">
      <c r="B699" s="30"/>
    </row>
    <row r="700" s="23" customFormat="1" ht="18" customHeight="1">
      <c r="B700" s="30"/>
    </row>
    <row r="701" s="23" customFormat="1" ht="18" customHeight="1">
      <c r="B701" s="30"/>
    </row>
    <row r="702" s="23" customFormat="1" ht="18" customHeight="1">
      <c r="B702" s="30"/>
    </row>
    <row r="703" s="23" customFormat="1" ht="18" customHeight="1">
      <c r="B703" s="30"/>
    </row>
    <row r="704" s="23" customFormat="1" ht="18" customHeight="1">
      <c r="B704" s="30"/>
    </row>
    <row r="705" s="23" customFormat="1" ht="18" customHeight="1">
      <c r="B705" s="30"/>
    </row>
    <row r="706" s="23" customFormat="1" ht="18" customHeight="1">
      <c r="B706" s="30"/>
    </row>
    <row r="707" s="23" customFormat="1" ht="18" customHeight="1">
      <c r="B707" s="30"/>
    </row>
    <row r="708" s="23" customFormat="1" ht="18" customHeight="1">
      <c r="B708" s="30"/>
    </row>
    <row r="709" s="23" customFormat="1" ht="18" customHeight="1">
      <c r="B709" s="30"/>
    </row>
    <row r="710" s="23" customFormat="1" ht="18" customHeight="1">
      <c r="B710" s="30"/>
    </row>
    <row r="711" s="23" customFormat="1" ht="18" customHeight="1">
      <c r="B711" s="30"/>
    </row>
    <row r="712" s="23" customFormat="1" ht="18" customHeight="1">
      <c r="B712" s="30"/>
    </row>
    <row r="713" s="23" customFormat="1" ht="18" customHeight="1">
      <c r="B713" s="30"/>
    </row>
    <row r="714" s="23" customFormat="1" ht="18" customHeight="1">
      <c r="B714" s="30"/>
    </row>
    <row r="715" s="23" customFormat="1" ht="18" customHeight="1">
      <c r="B715" s="30"/>
    </row>
    <row r="716" s="23" customFormat="1" ht="18" customHeight="1">
      <c r="B716" s="30"/>
    </row>
    <row r="717" s="23" customFormat="1" ht="18" customHeight="1">
      <c r="B717" s="30"/>
    </row>
    <row r="718" s="23" customFormat="1" ht="18" customHeight="1">
      <c r="B718" s="30"/>
    </row>
    <row r="719" s="23" customFormat="1" ht="18" customHeight="1">
      <c r="B719" s="30"/>
    </row>
    <row r="720" s="23" customFormat="1" ht="18" customHeight="1">
      <c r="B720" s="30"/>
    </row>
    <row r="721" s="23" customFormat="1" ht="18" customHeight="1">
      <c r="B721" s="30"/>
    </row>
    <row r="722" s="23" customFormat="1" ht="18" customHeight="1">
      <c r="B722" s="30"/>
    </row>
    <row r="723" s="23" customFormat="1" ht="18" customHeight="1">
      <c r="B723" s="30"/>
    </row>
    <row r="724" s="23" customFormat="1" ht="18" customHeight="1">
      <c r="B724" s="30"/>
    </row>
    <row r="725" s="23" customFormat="1" ht="18" customHeight="1">
      <c r="B725" s="30"/>
    </row>
    <row r="726" s="23" customFormat="1" ht="18" customHeight="1">
      <c r="B726" s="30"/>
    </row>
    <row r="727" s="23" customFormat="1" ht="18" customHeight="1">
      <c r="B727" s="30"/>
    </row>
    <row r="728" s="23" customFormat="1" ht="18" customHeight="1">
      <c r="B728" s="30"/>
    </row>
    <row r="729" s="23" customFormat="1" ht="18" customHeight="1">
      <c r="B729" s="30"/>
    </row>
    <row r="730" s="23" customFormat="1" ht="18" customHeight="1">
      <c r="B730" s="30"/>
    </row>
    <row r="731" s="23" customFormat="1" ht="18" customHeight="1">
      <c r="B731" s="30"/>
    </row>
    <row r="732" s="23" customFormat="1" ht="18" customHeight="1">
      <c r="B732" s="30"/>
    </row>
    <row r="733" s="23" customFormat="1" ht="18" customHeight="1">
      <c r="B733" s="30"/>
    </row>
    <row r="734" s="23" customFormat="1" ht="18" customHeight="1">
      <c r="B734" s="30"/>
    </row>
    <row r="735" s="23" customFormat="1" ht="18" customHeight="1">
      <c r="B735" s="30"/>
    </row>
    <row r="736" s="23" customFormat="1" ht="18" customHeight="1">
      <c r="B736" s="30"/>
    </row>
    <row r="737" s="23" customFormat="1" ht="18" customHeight="1">
      <c r="B737" s="30"/>
    </row>
    <row r="738" s="23" customFormat="1" ht="18" customHeight="1">
      <c r="B738" s="30"/>
    </row>
    <row r="739" s="23" customFormat="1" ht="18" customHeight="1">
      <c r="B739" s="30"/>
    </row>
    <row r="740" s="23" customFormat="1" ht="18" customHeight="1">
      <c r="B740" s="30"/>
    </row>
    <row r="741" s="23" customFormat="1" ht="18" customHeight="1">
      <c r="B741" s="30"/>
    </row>
    <row r="742" s="23" customFormat="1" ht="18" customHeight="1">
      <c r="B742" s="30"/>
    </row>
    <row r="743" s="23" customFormat="1" ht="18" customHeight="1">
      <c r="B743" s="30"/>
    </row>
    <row r="744" s="23" customFormat="1" ht="18" customHeight="1">
      <c r="B744" s="30"/>
    </row>
    <row r="745" s="23" customFormat="1" ht="18" customHeight="1">
      <c r="B745" s="30"/>
    </row>
    <row r="746" s="23" customFormat="1" ht="18" customHeight="1">
      <c r="B746" s="30"/>
    </row>
    <row r="747" s="23" customFormat="1" ht="18" customHeight="1">
      <c r="B747" s="30"/>
    </row>
    <row r="748" s="23" customFormat="1" ht="18" customHeight="1">
      <c r="B748" s="30"/>
    </row>
    <row r="749" s="23" customFormat="1" ht="18" customHeight="1">
      <c r="B749" s="30"/>
    </row>
    <row r="750" s="23" customFormat="1" ht="18" customHeight="1">
      <c r="B750" s="30"/>
    </row>
    <row r="751" s="23" customFormat="1" ht="18" customHeight="1">
      <c r="B751" s="30"/>
    </row>
    <row r="752" s="23" customFormat="1" ht="18" customHeight="1">
      <c r="B752" s="30"/>
    </row>
    <row r="753" s="23" customFormat="1" ht="18" customHeight="1">
      <c r="B753" s="30"/>
    </row>
    <row r="754" s="23" customFormat="1" ht="18" customHeight="1">
      <c r="B754" s="30"/>
    </row>
    <row r="755" s="23" customFormat="1" ht="18" customHeight="1">
      <c r="B755" s="30"/>
    </row>
    <row r="756" s="23" customFormat="1" ht="18" customHeight="1">
      <c r="B756" s="30"/>
    </row>
    <row r="757" s="23" customFormat="1" ht="18" customHeight="1">
      <c r="B757" s="30"/>
    </row>
    <row r="758" s="23" customFormat="1" ht="18" customHeight="1">
      <c r="B758" s="30"/>
    </row>
    <row r="759" s="23" customFormat="1" ht="18" customHeight="1">
      <c r="B759" s="30"/>
    </row>
    <row r="760" s="23" customFormat="1" ht="18" customHeight="1">
      <c r="B760" s="30"/>
    </row>
    <row r="761" s="23" customFormat="1" ht="18" customHeight="1">
      <c r="B761" s="30"/>
    </row>
    <row r="762" s="23" customFormat="1" ht="18" customHeight="1">
      <c r="B762" s="30"/>
    </row>
    <row r="763" s="23" customFormat="1" ht="18" customHeight="1">
      <c r="B763" s="30"/>
    </row>
    <row r="764" s="23" customFormat="1" ht="18" customHeight="1">
      <c r="B764" s="30"/>
    </row>
    <row r="765" s="23" customFormat="1" ht="18" customHeight="1">
      <c r="B765" s="30"/>
    </row>
    <row r="766" s="23" customFormat="1" ht="18" customHeight="1">
      <c r="B766" s="30"/>
    </row>
    <row r="767" s="23" customFormat="1" ht="18" customHeight="1">
      <c r="B767" s="30"/>
    </row>
    <row r="768" s="23" customFormat="1" ht="18" customHeight="1">
      <c r="B768" s="30"/>
    </row>
    <row r="769" s="23" customFormat="1" ht="18" customHeight="1">
      <c r="B769" s="30"/>
    </row>
    <row r="770" s="23" customFormat="1" ht="18" customHeight="1">
      <c r="B770" s="30"/>
    </row>
    <row r="771" s="23" customFormat="1" ht="18" customHeight="1">
      <c r="B771" s="30"/>
    </row>
    <row r="772" s="23" customFormat="1" ht="18" customHeight="1">
      <c r="B772" s="30"/>
    </row>
    <row r="773" s="23" customFormat="1" ht="18" customHeight="1">
      <c r="B773" s="30"/>
    </row>
    <row r="774" s="23" customFormat="1" ht="18" customHeight="1">
      <c r="B774" s="30"/>
    </row>
    <row r="775" s="23" customFormat="1" ht="18" customHeight="1">
      <c r="B775" s="30"/>
    </row>
    <row r="776" s="23" customFormat="1" ht="18" customHeight="1">
      <c r="B776" s="30"/>
    </row>
    <row r="777" s="23" customFormat="1" ht="18" customHeight="1">
      <c r="B777" s="30"/>
    </row>
    <row r="778" s="23" customFormat="1" ht="18" customHeight="1">
      <c r="B778" s="30"/>
    </row>
    <row r="779" s="23" customFormat="1" ht="18" customHeight="1">
      <c r="B779" s="30"/>
    </row>
    <row r="780" s="23" customFormat="1" ht="18" customHeight="1">
      <c r="B780" s="30"/>
    </row>
    <row r="781" s="23" customFormat="1" ht="18" customHeight="1">
      <c r="B781" s="30"/>
    </row>
    <row r="782" s="23" customFormat="1" ht="18" customHeight="1">
      <c r="B782" s="30"/>
    </row>
    <row r="783" s="23" customFormat="1" ht="18" customHeight="1">
      <c r="B783" s="30"/>
    </row>
    <row r="784" s="23" customFormat="1" ht="18" customHeight="1">
      <c r="B784" s="30"/>
    </row>
    <row r="785" s="23" customFormat="1" ht="18" customHeight="1">
      <c r="B785" s="30"/>
    </row>
    <row r="786" s="23" customFormat="1" ht="18" customHeight="1">
      <c r="B786" s="30"/>
    </row>
    <row r="787" s="23" customFormat="1" ht="18" customHeight="1">
      <c r="B787" s="30"/>
    </row>
    <row r="788" s="23" customFormat="1" ht="18" customHeight="1">
      <c r="B788" s="30"/>
    </row>
    <row r="789" s="23" customFormat="1" ht="18" customHeight="1">
      <c r="B789" s="30"/>
    </row>
    <row r="790" s="23" customFormat="1" ht="18" customHeight="1">
      <c r="B790" s="30"/>
    </row>
    <row r="791" s="23" customFormat="1" ht="18" customHeight="1">
      <c r="B791" s="30"/>
    </row>
    <row r="792" s="23" customFormat="1" ht="18" customHeight="1">
      <c r="B792" s="30"/>
    </row>
    <row r="793" s="23" customFormat="1" ht="18" customHeight="1">
      <c r="B793" s="30"/>
    </row>
    <row r="794" s="23" customFormat="1" ht="18" customHeight="1">
      <c r="B794" s="30"/>
    </row>
    <row r="795" s="23" customFormat="1" ht="18" customHeight="1">
      <c r="B795" s="30"/>
    </row>
    <row r="796" s="23" customFormat="1" ht="18" customHeight="1">
      <c r="B796" s="30"/>
    </row>
    <row r="797" s="23" customFormat="1" ht="18" customHeight="1">
      <c r="B797" s="30"/>
    </row>
    <row r="798" s="23" customFormat="1" ht="18" customHeight="1">
      <c r="B798" s="30"/>
    </row>
    <row r="799" s="23" customFormat="1" ht="18" customHeight="1">
      <c r="B799" s="30"/>
    </row>
    <row r="800" s="23" customFormat="1" ht="18" customHeight="1">
      <c r="B800" s="30"/>
    </row>
    <row r="801" s="23" customFormat="1" ht="18" customHeight="1">
      <c r="B801" s="30"/>
    </row>
    <row r="802" s="23" customFormat="1" ht="18" customHeight="1">
      <c r="B802" s="30"/>
    </row>
    <row r="803" s="23" customFormat="1" ht="18" customHeight="1">
      <c r="B803" s="30"/>
    </row>
    <row r="804" s="23" customFormat="1" ht="18" customHeight="1">
      <c r="B804" s="30"/>
    </row>
    <row r="805" s="23" customFormat="1" ht="18" customHeight="1">
      <c r="B805" s="30"/>
    </row>
    <row r="806" s="23" customFormat="1" ht="18" customHeight="1">
      <c r="B806" s="30"/>
    </row>
    <row r="807" s="23" customFormat="1" ht="18" customHeight="1">
      <c r="B807" s="30"/>
    </row>
    <row r="808" s="23" customFormat="1" ht="18" customHeight="1">
      <c r="B808" s="30"/>
    </row>
    <row r="809" s="23" customFormat="1" ht="18" customHeight="1">
      <c r="B809" s="30"/>
    </row>
    <row r="810" s="23" customFormat="1" ht="18" customHeight="1">
      <c r="B810" s="30"/>
    </row>
    <row r="811" s="23" customFormat="1" ht="18" customHeight="1">
      <c r="B811" s="30"/>
    </row>
    <row r="812" s="23" customFormat="1" ht="18" customHeight="1">
      <c r="B812" s="30"/>
    </row>
    <row r="813" s="23" customFormat="1" ht="18" customHeight="1">
      <c r="B813" s="30"/>
    </row>
    <row r="814" s="23" customFormat="1" ht="18" customHeight="1">
      <c r="B814" s="30"/>
    </row>
    <row r="815" s="23" customFormat="1" ht="18" customHeight="1">
      <c r="B815" s="30"/>
    </row>
    <row r="816" s="23" customFormat="1" ht="18" customHeight="1">
      <c r="B816" s="30"/>
    </row>
    <row r="817" s="23" customFormat="1" ht="18" customHeight="1">
      <c r="B817" s="30"/>
    </row>
    <row r="818" s="23" customFormat="1" ht="18" customHeight="1">
      <c r="B818" s="30"/>
    </row>
    <row r="819" s="23" customFormat="1" ht="18" customHeight="1">
      <c r="B819" s="30"/>
    </row>
    <row r="820" s="23" customFormat="1" ht="18" customHeight="1">
      <c r="B820" s="30"/>
    </row>
    <row r="821" s="23" customFormat="1" ht="18" customHeight="1">
      <c r="B821" s="30"/>
    </row>
    <row r="822" s="23" customFormat="1" ht="18" customHeight="1">
      <c r="B822" s="30"/>
    </row>
    <row r="823" s="23" customFormat="1" ht="18" customHeight="1">
      <c r="B823" s="30"/>
    </row>
    <row r="824" s="23" customFormat="1" ht="18" customHeight="1">
      <c r="B824" s="30"/>
    </row>
    <row r="825" s="23" customFormat="1" ht="18" customHeight="1">
      <c r="B825" s="30"/>
    </row>
    <row r="826" s="23" customFormat="1" ht="18" customHeight="1">
      <c r="B826" s="30"/>
    </row>
    <row r="827" s="23" customFormat="1" ht="18" customHeight="1">
      <c r="B827" s="30"/>
    </row>
    <row r="828" s="23" customFormat="1" ht="18" customHeight="1">
      <c r="B828" s="30"/>
    </row>
    <row r="829" s="23" customFormat="1" ht="18" customHeight="1">
      <c r="B829" s="30"/>
    </row>
    <row r="830" s="23" customFormat="1" ht="18" customHeight="1">
      <c r="B830" s="30"/>
    </row>
    <row r="831" s="23" customFormat="1" ht="18" customHeight="1">
      <c r="B831" s="30"/>
    </row>
    <row r="832" s="23" customFormat="1" ht="18" customHeight="1">
      <c r="B832" s="30"/>
    </row>
    <row r="833" s="23" customFormat="1" ht="18" customHeight="1">
      <c r="B833" s="30"/>
    </row>
    <row r="834" s="23" customFormat="1" ht="18" customHeight="1">
      <c r="B834" s="30"/>
    </row>
    <row r="835" s="23" customFormat="1" ht="18" customHeight="1">
      <c r="B835" s="30"/>
    </row>
    <row r="836" s="23" customFormat="1" ht="18" customHeight="1">
      <c r="B836" s="30"/>
    </row>
    <row r="837" s="23" customFormat="1" ht="18" customHeight="1">
      <c r="B837" s="30"/>
    </row>
    <row r="838" s="23" customFormat="1" ht="18" customHeight="1">
      <c r="B838" s="30"/>
    </row>
    <row r="839" s="23" customFormat="1" ht="18" customHeight="1">
      <c r="B839" s="30"/>
    </row>
    <row r="840" s="23" customFormat="1" ht="18" customHeight="1">
      <c r="B840" s="30"/>
    </row>
    <row r="841" s="23" customFormat="1" ht="18" customHeight="1">
      <c r="B841" s="30"/>
    </row>
    <row r="842" s="23" customFormat="1" ht="18" customHeight="1">
      <c r="B842" s="30"/>
    </row>
    <row r="843" s="23" customFormat="1" ht="18" customHeight="1">
      <c r="B843" s="30"/>
    </row>
    <row r="844" s="23" customFormat="1" ht="18" customHeight="1">
      <c r="B844" s="30"/>
    </row>
    <row r="845" s="23" customFormat="1" ht="18" customHeight="1">
      <c r="B845" s="30"/>
    </row>
    <row r="846" s="23" customFormat="1" ht="18" customHeight="1">
      <c r="B846" s="30"/>
    </row>
    <row r="847" s="23" customFormat="1" ht="18" customHeight="1">
      <c r="B847" s="30"/>
    </row>
    <row r="848" s="23" customFormat="1" ht="18" customHeight="1">
      <c r="B848" s="30"/>
    </row>
    <row r="849" s="23" customFormat="1" ht="18" customHeight="1">
      <c r="B849" s="30"/>
    </row>
    <row r="850" s="23" customFormat="1" ht="18" customHeight="1">
      <c r="B850" s="30"/>
    </row>
    <row r="851" s="23" customFormat="1" ht="18" customHeight="1">
      <c r="B851" s="30"/>
    </row>
    <row r="852" s="23" customFormat="1" ht="18" customHeight="1">
      <c r="B852" s="30"/>
    </row>
    <row r="853" s="23" customFormat="1" ht="18" customHeight="1">
      <c r="B853" s="30"/>
    </row>
    <row r="854" s="23" customFormat="1" ht="18" customHeight="1">
      <c r="B854" s="30"/>
    </row>
    <row r="855" s="23" customFormat="1" ht="18" customHeight="1">
      <c r="B855" s="30"/>
    </row>
    <row r="856" s="23" customFormat="1" ht="18" customHeight="1">
      <c r="B856" s="30"/>
    </row>
    <row r="857" s="23" customFormat="1" ht="18" customHeight="1">
      <c r="B857" s="30"/>
    </row>
    <row r="858" s="23" customFormat="1" ht="18" customHeight="1">
      <c r="B858" s="30"/>
    </row>
    <row r="859" s="23" customFormat="1" ht="18" customHeight="1">
      <c r="B859" s="30"/>
    </row>
    <row r="860" s="23" customFormat="1" ht="18" customHeight="1">
      <c r="B860" s="30"/>
    </row>
    <row r="861" s="23" customFormat="1" ht="18" customHeight="1">
      <c r="B861" s="30"/>
    </row>
    <row r="862" s="23" customFormat="1" ht="18" customHeight="1">
      <c r="B862" s="30"/>
    </row>
    <row r="863" s="23" customFormat="1" ht="18" customHeight="1">
      <c r="B863" s="30"/>
    </row>
    <row r="864" s="23" customFormat="1" ht="18" customHeight="1">
      <c r="B864" s="30"/>
    </row>
    <row r="865" s="23" customFormat="1" ht="18" customHeight="1">
      <c r="B865" s="30"/>
    </row>
    <row r="866" s="23" customFormat="1" ht="18" customHeight="1">
      <c r="B866" s="30"/>
    </row>
    <row r="867" s="23" customFormat="1" ht="18" customHeight="1">
      <c r="B867" s="30"/>
    </row>
    <row r="868" s="23" customFormat="1" ht="18" customHeight="1">
      <c r="B868" s="30"/>
    </row>
    <row r="869" s="23" customFormat="1" ht="18" customHeight="1">
      <c r="B869" s="30"/>
    </row>
    <row r="870" s="23" customFormat="1" ht="18" customHeight="1">
      <c r="B870" s="30"/>
    </row>
    <row r="871" s="23" customFormat="1" ht="18" customHeight="1">
      <c r="B871" s="30"/>
    </row>
    <row r="872" s="23" customFormat="1" ht="18" customHeight="1">
      <c r="B872" s="30"/>
    </row>
    <row r="873" s="23" customFormat="1" ht="18" customHeight="1">
      <c r="B873" s="30"/>
    </row>
    <row r="874" s="23" customFormat="1" ht="18" customHeight="1">
      <c r="B874" s="30"/>
    </row>
    <row r="875" s="23" customFormat="1" ht="18" customHeight="1">
      <c r="B875" s="30"/>
    </row>
    <row r="876" s="23" customFormat="1" ht="18" customHeight="1">
      <c r="B876" s="30"/>
    </row>
    <row r="877" s="23" customFormat="1" ht="18" customHeight="1">
      <c r="B877" s="30"/>
    </row>
    <row r="878" s="23" customFormat="1" ht="18" customHeight="1">
      <c r="B878" s="30"/>
    </row>
    <row r="879" s="23" customFormat="1" ht="18" customHeight="1">
      <c r="B879" s="30"/>
    </row>
    <row r="880" s="23" customFormat="1" ht="18" customHeight="1">
      <c r="B880" s="30"/>
    </row>
    <row r="881" s="23" customFormat="1" ht="18" customHeight="1">
      <c r="B881" s="30"/>
    </row>
    <row r="882" s="23" customFormat="1" ht="18" customHeight="1">
      <c r="B882" s="30"/>
    </row>
    <row r="883" s="23" customFormat="1" ht="18" customHeight="1">
      <c r="B883" s="30"/>
    </row>
    <row r="884" s="23" customFormat="1" ht="18" customHeight="1">
      <c r="B884" s="30"/>
    </row>
    <row r="885" s="23" customFormat="1" ht="18" customHeight="1">
      <c r="B885" s="30"/>
    </row>
    <row r="886" s="23" customFormat="1" ht="18" customHeight="1">
      <c r="B886" s="30"/>
    </row>
    <row r="887" s="23" customFormat="1" ht="18" customHeight="1">
      <c r="B887" s="30"/>
    </row>
    <row r="888" s="23" customFormat="1" ht="18" customHeight="1">
      <c r="B888" s="30"/>
    </row>
    <row r="889" s="23" customFormat="1" ht="18" customHeight="1">
      <c r="B889" s="30"/>
    </row>
    <row r="890" s="23" customFormat="1" ht="18" customHeight="1">
      <c r="B890" s="30"/>
    </row>
    <row r="891" s="23" customFormat="1" ht="18" customHeight="1">
      <c r="B891" s="30"/>
    </row>
    <row r="892" s="23" customFormat="1" ht="18" customHeight="1">
      <c r="B892" s="30"/>
    </row>
    <row r="893" s="23" customFormat="1" ht="18" customHeight="1">
      <c r="B893" s="30"/>
    </row>
    <row r="894" s="23" customFormat="1" ht="18" customHeight="1">
      <c r="B894" s="30"/>
    </row>
    <row r="895" s="23" customFormat="1" ht="18" customHeight="1">
      <c r="B895" s="30"/>
    </row>
    <row r="896" s="23" customFormat="1" ht="18" customHeight="1">
      <c r="B896" s="30"/>
    </row>
    <row r="897" s="23" customFormat="1" ht="18" customHeight="1">
      <c r="B897" s="30"/>
    </row>
    <row r="898" s="23" customFormat="1" ht="18" customHeight="1">
      <c r="B898" s="30"/>
    </row>
    <row r="899" s="23" customFormat="1" ht="18" customHeight="1">
      <c r="B899" s="30"/>
    </row>
    <row r="900" s="23" customFormat="1" ht="18" customHeight="1">
      <c r="B900" s="30"/>
    </row>
    <row r="901" s="23" customFormat="1" ht="18" customHeight="1">
      <c r="B901" s="30"/>
    </row>
    <row r="902" s="23" customFormat="1" ht="18" customHeight="1">
      <c r="B902" s="30"/>
    </row>
    <row r="903" s="23" customFormat="1" ht="18" customHeight="1">
      <c r="B903" s="30"/>
    </row>
    <row r="904" s="23" customFormat="1" ht="18" customHeight="1">
      <c r="B904" s="30"/>
    </row>
    <row r="905" s="23" customFormat="1" ht="18" customHeight="1">
      <c r="B905" s="30"/>
    </row>
    <row r="906" s="23" customFormat="1" ht="18" customHeight="1">
      <c r="B906" s="30"/>
    </row>
    <row r="907" s="23" customFormat="1" ht="18" customHeight="1">
      <c r="B907" s="30"/>
    </row>
    <row r="908" s="23" customFormat="1" ht="18" customHeight="1">
      <c r="B908" s="30"/>
    </row>
    <row r="909" s="23" customFormat="1" ht="18" customHeight="1">
      <c r="B909" s="30"/>
    </row>
    <row r="910" s="23" customFormat="1" ht="18" customHeight="1">
      <c r="B910" s="30"/>
    </row>
    <row r="911" s="23" customFormat="1" ht="18" customHeight="1">
      <c r="B911" s="30"/>
    </row>
    <row r="912" s="23" customFormat="1" ht="18" customHeight="1">
      <c r="B912" s="30"/>
    </row>
    <row r="913" s="23" customFormat="1" ht="18" customHeight="1">
      <c r="B913" s="30"/>
    </row>
    <row r="914" s="23" customFormat="1" ht="18" customHeight="1">
      <c r="B914" s="30"/>
    </row>
    <row r="915" s="23" customFormat="1" ht="18" customHeight="1">
      <c r="B915" s="30"/>
    </row>
    <row r="916" s="23" customFormat="1" ht="18" customHeight="1">
      <c r="B916" s="30"/>
    </row>
    <row r="917" s="23" customFormat="1" ht="18" customHeight="1">
      <c r="B917" s="30"/>
    </row>
    <row r="918" s="23" customFormat="1" ht="18" customHeight="1">
      <c r="B918" s="30"/>
    </row>
    <row r="919" s="23" customFormat="1" ht="18" customHeight="1">
      <c r="B919" s="30"/>
    </row>
    <row r="920" s="23" customFormat="1" ht="18" customHeight="1">
      <c r="B920" s="30"/>
    </row>
    <row r="921" s="23" customFormat="1" ht="18" customHeight="1">
      <c r="B921" s="30"/>
    </row>
    <row r="922" s="23" customFormat="1" ht="18" customHeight="1">
      <c r="B922" s="30"/>
    </row>
    <row r="923" s="23" customFormat="1" ht="18" customHeight="1">
      <c r="B923" s="30"/>
    </row>
    <row r="924" s="23" customFormat="1" ht="18" customHeight="1">
      <c r="B924" s="30"/>
    </row>
    <row r="925" s="23" customFormat="1" ht="18" customHeight="1">
      <c r="B925" s="30"/>
    </row>
    <row r="926" s="23" customFormat="1" ht="18" customHeight="1">
      <c r="B926" s="30"/>
    </row>
    <row r="927" s="23" customFormat="1" ht="18" customHeight="1">
      <c r="B927" s="30"/>
    </row>
    <row r="928" s="23" customFormat="1" ht="18" customHeight="1">
      <c r="B928" s="30"/>
    </row>
    <row r="929" s="23" customFormat="1" ht="18" customHeight="1">
      <c r="B929" s="30"/>
    </row>
    <row r="930" s="23" customFormat="1" ht="18" customHeight="1">
      <c r="B930" s="30"/>
    </row>
    <row r="931" s="23" customFormat="1" ht="18" customHeight="1">
      <c r="B931" s="30"/>
    </row>
    <row r="932" s="23" customFormat="1" ht="18" customHeight="1">
      <c r="B932" s="30"/>
    </row>
    <row r="933" s="23" customFormat="1" ht="18" customHeight="1">
      <c r="B933" s="30"/>
    </row>
    <row r="934" s="23" customFormat="1" ht="18" customHeight="1">
      <c r="B934" s="30"/>
    </row>
    <row r="935" s="23" customFormat="1" ht="18" customHeight="1">
      <c r="B935" s="30"/>
    </row>
    <row r="936" s="23" customFormat="1" ht="18" customHeight="1">
      <c r="B936" s="30"/>
    </row>
    <row r="937" s="23" customFormat="1" ht="18" customHeight="1">
      <c r="B937" s="30"/>
    </row>
    <row r="938" s="23" customFormat="1" ht="18" customHeight="1">
      <c r="B938" s="30"/>
    </row>
    <row r="939" s="23" customFormat="1" ht="18" customHeight="1">
      <c r="B939" s="30"/>
    </row>
    <row r="940" s="23" customFormat="1" ht="18" customHeight="1">
      <c r="B940" s="30"/>
    </row>
    <row r="941" s="23" customFormat="1" ht="18" customHeight="1">
      <c r="B941" s="30"/>
    </row>
    <row r="942" s="23" customFormat="1" ht="18" customHeight="1">
      <c r="B942" s="30"/>
    </row>
    <row r="943" s="23" customFormat="1" ht="18" customHeight="1">
      <c r="B943" s="30"/>
    </row>
    <row r="944" s="23" customFormat="1" ht="18" customHeight="1">
      <c r="B944" s="30"/>
    </row>
    <row r="945" s="23" customFormat="1" ht="18" customHeight="1">
      <c r="B945" s="30"/>
    </row>
    <row r="946" s="23" customFormat="1" ht="18" customHeight="1">
      <c r="B946" s="30"/>
    </row>
    <row r="947" s="23" customFormat="1" ht="18" customHeight="1">
      <c r="B947" s="30"/>
    </row>
    <row r="948" s="23" customFormat="1" ht="18" customHeight="1">
      <c r="B948" s="30"/>
    </row>
    <row r="949" s="23" customFormat="1" ht="18" customHeight="1">
      <c r="B949" s="30"/>
    </row>
    <row r="950" s="23" customFormat="1" ht="18" customHeight="1">
      <c r="B950" s="30"/>
    </row>
    <row r="951" s="23" customFormat="1" ht="18" customHeight="1">
      <c r="B951" s="30"/>
    </row>
    <row r="952" s="23" customFormat="1" ht="18" customHeight="1">
      <c r="B952" s="30"/>
    </row>
    <row r="953" s="23" customFormat="1" ht="18" customHeight="1">
      <c r="B953" s="30"/>
    </row>
    <row r="954" s="23" customFormat="1" ht="18" customHeight="1">
      <c r="B954" s="30"/>
    </row>
    <row r="955" s="23" customFormat="1" ht="18" customHeight="1">
      <c r="B955" s="30"/>
    </row>
    <row r="956" s="23" customFormat="1" ht="18" customHeight="1">
      <c r="B956" s="30"/>
    </row>
    <row r="957" s="23" customFormat="1" ht="18" customHeight="1">
      <c r="B957" s="30"/>
    </row>
    <row r="958" s="23" customFormat="1" ht="18" customHeight="1">
      <c r="B958" s="30"/>
    </row>
    <row r="959" s="23" customFormat="1" ht="18" customHeight="1">
      <c r="B959" s="30"/>
    </row>
    <row r="960" s="23" customFormat="1" ht="18" customHeight="1">
      <c r="B960" s="30"/>
    </row>
    <row r="961" s="23" customFormat="1" ht="18" customHeight="1">
      <c r="B961" s="30"/>
    </row>
    <row r="962" s="23" customFormat="1" ht="18" customHeight="1">
      <c r="B962" s="30"/>
    </row>
    <row r="963" s="23" customFormat="1" ht="18" customHeight="1">
      <c r="B963" s="30"/>
    </row>
    <row r="964" s="23" customFormat="1" ht="18" customHeight="1">
      <c r="B964" s="30"/>
    </row>
    <row r="965" s="23" customFormat="1" ht="18" customHeight="1">
      <c r="B965" s="30"/>
    </row>
    <row r="966" s="23" customFormat="1" ht="18" customHeight="1">
      <c r="B966" s="30"/>
    </row>
    <row r="967" s="23" customFormat="1" ht="18" customHeight="1">
      <c r="B967" s="30"/>
    </row>
    <row r="968" s="23" customFormat="1" ht="18" customHeight="1">
      <c r="B968" s="30"/>
    </row>
    <row r="969" s="23" customFormat="1" ht="18" customHeight="1">
      <c r="B969" s="30"/>
    </row>
    <row r="970" s="23" customFormat="1" ht="18" customHeight="1">
      <c r="B970" s="30"/>
    </row>
    <row r="971" s="23" customFormat="1" ht="18" customHeight="1">
      <c r="B971" s="30"/>
    </row>
    <row r="972" s="23" customFormat="1" ht="18" customHeight="1">
      <c r="B972" s="30"/>
    </row>
    <row r="973" s="23" customFormat="1" ht="18" customHeight="1">
      <c r="B973" s="30"/>
    </row>
    <row r="974" s="23" customFormat="1" ht="18" customHeight="1">
      <c r="B974" s="30"/>
    </row>
    <row r="975" s="23" customFormat="1" ht="18" customHeight="1">
      <c r="B975" s="30"/>
    </row>
    <row r="976" s="23" customFormat="1" ht="18" customHeight="1">
      <c r="B976" s="30"/>
    </row>
    <row r="977" s="23" customFormat="1" ht="18" customHeight="1">
      <c r="B977" s="30"/>
    </row>
    <row r="978" s="23" customFormat="1" ht="18" customHeight="1">
      <c r="B978" s="30"/>
    </row>
    <row r="979" s="23" customFormat="1" ht="18" customHeight="1">
      <c r="B979" s="30"/>
    </row>
    <row r="980" s="23" customFormat="1" ht="18" customHeight="1">
      <c r="B980" s="30"/>
    </row>
    <row r="981" s="23" customFormat="1" ht="18" customHeight="1">
      <c r="B981" s="30"/>
    </row>
    <row r="982" s="23" customFormat="1" ht="18" customHeight="1">
      <c r="B982" s="30"/>
    </row>
    <row r="983" s="23" customFormat="1" ht="18" customHeight="1">
      <c r="B983" s="30"/>
    </row>
    <row r="984" s="23" customFormat="1" ht="18" customHeight="1">
      <c r="B984" s="30"/>
    </row>
    <row r="985" s="23" customFormat="1" ht="18" customHeight="1">
      <c r="B985" s="30"/>
    </row>
    <row r="986" s="23" customFormat="1" ht="18" customHeight="1">
      <c r="B986" s="30"/>
    </row>
    <row r="987" s="23" customFormat="1" ht="18" customHeight="1">
      <c r="B987" s="30"/>
    </row>
    <row r="988" s="23" customFormat="1" ht="18" customHeight="1">
      <c r="B988" s="30"/>
    </row>
    <row r="989" s="23" customFormat="1" ht="18" customHeight="1">
      <c r="B989" s="30"/>
    </row>
    <row r="990" s="23" customFormat="1" ht="18" customHeight="1">
      <c r="B990" s="30"/>
    </row>
    <row r="991" s="23" customFormat="1" ht="18" customHeight="1">
      <c r="B991" s="30"/>
    </row>
    <row r="992" s="23" customFormat="1" ht="18" customHeight="1">
      <c r="B992" s="30"/>
    </row>
    <row r="993" s="23" customFormat="1" ht="18" customHeight="1">
      <c r="B993" s="30"/>
    </row>
    <row r="994" s="23" customFormat="1" ht="18" customHeight="1">
      <c r="B994" s="30"/>
    </row>
    <row r="995" s="23" customFormat="1" ht="18" customHeight="1">
      <c r="B995" s="30"/>
    </row>
    <row r="996" s="23" customFormat="1" ht="18" customHeight="1">
      <c r="B996" s="30"/>
    </row>
    <row r="997" s="23" customFormat="1" ht="18" customHeight="1">
      <c r="B997" s="30"/>
    </row>
    <row r="998" s="23" customFormat="1" ht="18" customHeight="1">
      <c r="B998" s="30"/>
    </row>
    <row r="999" s="23" customFormat="1" ht="18" customHeight="1">
      <c r="B999" s="30"/>
    </row>
    <row r="1000" s="23" customFormat="1" ht="18" customHeight="1">
      <c r="B1000" s="30"/>
    </row>
    <row r="1001" s="23" customFormat="1" ht="18" customHeight="1">
      <c r="B1001" s="30"/>
    </row>
    <row r="1002" s="23" customFormat="1" ht="18" customHeight="1">
      <c r="B1002" s="30"/>
    </row>
    <row r="1003" s="23" customFormat="1" ht="18" customHeight="1">
      <c r="B1003" s="30"/>
    </row>
    <row r="1004" s="23" customFormat="1" ht="18" customHeight="1">
      <c r="B1004" s="30"/>
    </row>
    <row r="1005" s="23" customFormat="1" ht="18" customHeight="1">
      <c r="B1005" s="30"/>
    </row>
    <row r="1006" s="23" customFormat="1" ht="18" customHeight="1">
      <c r="B1006" s="30"/>
    </row>
    <row r="1007" s="23" customFormat="1" ht="18" customHeight="1">
      <c r="B1007" s="30"/>
    </row>
    <row r="1008" s="23" customFormat="1" ht="18" customHeight="1">
      <c r="B1008" s="30"/>
    </row>
    <row r="1009" s="23" customFormat="1" ht="18" customHeight="1">
      <c r="B1009" s="30"/>
    </row>
    <row r="1010" s="23" customFormat="1" ht="18" customHeight="1">
      <c r="B1010" s="30"/>
    </row>
    <row r="1011" s="23" customFormat="1" ht="18" customHeight="1">
      <c r="B1011" s="30"/>
    </row>
    <row r="1012" s="23" customFormat="1" ht="18" customHeight="1">
      <c r="B1012" s="30"/>
    </row>
    <row r="1013" s="23" customFormat="1" ht="18" customHeight="1">
      <c r="B1013" s="30"/>
    </row>
    <row r="1014" s="23" customFormat="1" ht="18" customHeight="1">
      <c r="B1014" s="30"/>
    </row>
    <row r="1015" s="23" customFormat="1" ht="18" customHeight="1">
      <c r="B1015" s="30"/>
    </row>
    <row r="1016" s="23" customFormat="1" ht="18" customHeight="1">
      <c r="B1016" s="30"/>
    </row>
    <row r="1017" s="23" customFormat="1" ht="18" customHeight="1">
      <c r="B1017" s="30"/>
    </row>
    <row r="1018" s="23" customFormat="1" ht="18" customHeight="1">
      <c r="B1018" s="30"/>
    </row>
    <row r="1019" s="23" customFormat="1" ht="18" customHeight="1">
      <c r="B1019" s="30"/>
    </row>
    <row r="1020" s="23" customFormat="1" ht="18" customHeight="1">
      <c r="B1020" s="30"/>
    </row>
    <row r="1021" s="23" customFormat="1" ht="18" customHeight="1">
      <c r="B1021" s="30"/>
    </row>
    <row r="1022" s="23" customFormat="1" ht="18" customHeight="1">
      <c r="B1022" s="30"/>
    </row>
    <row r="1023" s="23" customFormat="1" ht="18" customHeight="1">
      <c r="B1023" s="30"/>
    </row>
    <row r="1024" s="23" customFormat="1" ht="18" customHeight="1">
      <c r="B1024" s="30"/>
    </row>
    <row r="1025" s="23" customFormat="1" ht="18" customHeight="1">
      <c r="B1025" s="30"/>
    </row>
    <row r="1026" s="23" customFormat="1" ht="18" customHeight="1">
      <c r="B1026" s="30"/>
    </row>
    <row r="1027" s="23" customFormat="1" ht="18" customHeight="1">
      <c r="B1027" s="30"/>
    </row>
    <row r="1028" s="23" customFormat="1" ht="18" customHeight="1">
      <c r="B1028" s="30"/>
    </row>
    <row r="1029" s="23" customFormat="1" ht="18" customHeight="1">
      <c r="B1029" s="30"/>
    </row>
    <row r="1030" s="23" customFormat="1" ht="18" customHeight="1">
      <c r="B1030" s="30"/>
    </row>
    <row r="1031" s="23" customFormat="1" ht="18" customHeight="1">
      <c r="B1031" s="30"/>
    </row>
    <row r="1032" s="23" customFormat="1" ht="18" customHeight="1">
      <c r="B1032" s="30"/>
    </row>
    <row r="1033" s="23" customFormat="1" ht="18" customHeight="1">
      <c r="B1033" s="30"/>
    </row>
    <row r="1034" s="23" customFormat="1" ht="18" customHeight="1">
      <c r="B1034" s="30"/>
    </row>
    <row r="1035" s="23" customFormat="1" ht="18" customHeight="1">
      <c r="B1035" s="30"/>
    </row>
    <row r="1036" s="23" customFormat="1" ht="18" customHeight="1">
      <c r="B1036" s="30"/>
    </row>
    <row r="1037" s="23" customFormat="1" ht="18" customHeight="1">
      <c r="B1037" s="30"/>
    </row>
    <row r="1038" s="23" customFormat="1" ht="18" customHeight="1">
      <c r="B1038" s="30"/>
    </row>
    <row r="1039" s="23" customFormat="1" ht="18" customHeight="1">
      <c r="B1039" s="30"/>
    </row>
    <row r="1040" s="23" customFormat="1" ht="18" customHeight="1">
      <c r="B1040" s="30"/>
    </row>
    <row r="1041" s="23" customFormat="1" ht="18" customHeight="1">
      <c r="B1041" s="30"/>
    </row>
    <row r="1042" s="23" customFormat="1" ht="18" customHeight="1">
      <c r="B1042" s="30"/>
    </row>
    <row r="1043" s="23" customFormat="1" ht="18" customHeight="1">
      <c r="B1043" s="30"/>
    </row>
    <row r="1044" s="23" customFormat="1" ht="18" customHeight="1">
      <c r="B1044" s="30"/>
    </row>
    <row r="1045" s="23" customFormat="1" ht="18" customHeight="1">
      <c r="B1045" s="30"/>
    </row>
    <row r="1046" s="23" customFormat="1" ht="18" customHeight="1">
      <c r="B1046" s="30"/>
    </row>
    <row r="1047" s="23" customFormat="1" ht="18" customHeight="1">
      <c r="B1047" s="30"/>
    </row>
    <row r="1048" s="23" customFormat="1" ht="18" customHeight="1">
      <c r="B1048" s="30"/>
    </row>
    <row r="1049" s="23" customFormat="1" ht="18" customHeight="1">
      <c r="B1049" s="30"/>
    </row>
    <row r="1050" s="23" customFormat="1" ht="18" customHeight="1">
      <c r="B1050" s="30"/>
    </row>
    <row r="1051" s="23" customFormat="1" ht="18" customHeight="1">
      <c r="B1051" s="30"/>
    </row>
    <row r="1052" s="23" customFormat="1" ht="18" customHeight="1">
      <c r="B1052" s="30"/>
    </row>
    <row r="1053" s="23" customFormat="1" ht="18" customHeight="1">
      <c r="B1053" s="30"/>
    </row>
    <row r="1054" s="23" customFormat="1" ht="18" customHeight="1">
      <c r="B1054" s="30"/>
    </row>
    <row r="1055" s="23" customFormat="1" ht="18" customHeight="1">
      <c r="B1055" s="30"/>
    </row>
    <row r="1056" s="23" customFormat="1" ht="18" customHeight="1">
      <c r="B1056" s="30"/>
    </row>
    <row r="1057" s="23" customFormat="1" ht="18" customHeight="1">
      <c r="B1057" s="30"/>
    </row>
    <row r="1058" s="23" customFormat="1" ht="18" customHeight="1">
      <c r="B1058" s="30"/>
    </row>
    <row r="1059" s="23" customFormat="1" ht="18" customHeight="1">
      <c r="B1059" s="30"/>
    </row>
    <row r="1060" s="23" customFormat="1" ht="18" customHeight="1">
      <c r="B1060" s="30"/>
    </row>
    <row r="1061" s="23" customFormat="1" ht="18" customHeight="1">
      <c r="B1061" s="30"/>
    </row>
    <row r="1062" s="23" customFormat="1" ht="18" customHeight="1">
      <c r="B1062" s="30"/>
    </row>
    <row r="1063" s="23" customFormat="1" ht="18" customHeight="1">
      <c r="B1063" s="30"/>
    </row>
    <row r="1064" s="23" customFormat="1" ht="18" customHeight="1">
      <c r="B1064" s="30"/>
    </row>
    <row r="1065" s="23" customFormat="1" ht="18" customHeight="1">
      <c r="B1065" s="30"/>
    </row>
    <row r="1066" s="23" customFormat="1" ht="18" customHeight="1">
      <c r="B1066" s="30"/>
    </row>
    <row r="1067" s="23" customFormat="1" ht="18" customHeight="1">
      <c r="B1067" s="30"/>
    </row>
    <row r="1068" s="23" customFormat="1" ht="18" customHeight="1">
      <c r="B1068" s="30"/>
    </row>
    <row r="1069" s="23" customFormat="1" ht="18" customHeight="1">
      <c r="B1069" s="30"/>
    </row>
    <row r="1070" s="23" customFormat="1" ht="18" customHeight="1">
      <c r="B1070" s="30"/>
    </row>
    <row r="1071" s="23" customFormat="1" ht="18" customHeight="1">
      <c r="B1071" s="30"/>
    </row>
    <row r="1072" s="23" customFormat="1" ht="18" customHeight="1">
      <c r="B1072" s="30"/>
    </row>
    <row r="1073" s="23" customFormat="1" ht="18" customHeight="1">
      <c r="B1073" s="30"/>
    </row>
    <row r="1074" s="23" customFormat="1" ht="18" customHeight="1">
      <c r="B1074" s="30"/>
    </row>
    <row r="1075" s="23" customFormat="1" ht="18" customHeight="1">
      <c r="B1075" s="30"/>
    </row>
    <row r="1076" s="23" customFormat="1" ht="18" customHeight="1">
      <c r="B1076" s="30"/>
    </row>
    <row r="1077" s="23" customFormat="1" ht="18" customHeight="1">
      <c r="B1077" s="30"/>
    </row>
    <row r="1078" s="23" customFormat="1" ht="18" customHeight="1">
      <c r="B1078" s="30"/>
    </row>
    <row r="1079" s="23" customFormat="1" ht="18" customHeight="1">
      <c r="B1079" s="30"/>
    </row>
    <row r="1080" s="23" customFormat="1" ht="18" customHeight="1">
      <c r="B1080" s="30"/>
    </row>
    <row r="1081" s="23" customFormat="1" ht="18" customHeight="1">
      <c r="B1081" s="30"/>
    </row>
    <row r="1082" s="23" customFormat="1" ht="18" customHeight="1">
      <c r="B1082" s="30"/>
    </row>
    <row r="1083" s="23" customFormat="1" ht="18" customHeight="1">
      <c r="B1083" s="30"/>
    </row>
    <row r="1084" s="23" customFormat="1" ht="18" customHeight="1">
      <c r="B1084" s="30"/>
    </row>
    <row r="1085" s="23" customFormat="1" ht="18" customHeight="1">
      <c r="B1085" s="30"/>
    </row>
    <row r="1086" s="23" customFormat="1" ht="18" customHeight="1">
      <c r="B1086" s="30"/>
    </row>
    <row r="1087" s="23" customFormat="1" ht="18" customHeight="1">
      <c r="B1087" s="30"/>
    </row>
    <row r="1088" s="23" customFormat="1" ht="18" customHeight="1">
      <c r="B1088" s="30"/>
    </row>
    <row r="1089" s="23" customFormat="1" ht="18" customHeight="1">
      <c r="B1089" s="30"/>
    </row>
    <row r="1090" s="23" customFormat="1" ht="18" customHeight="1">
      <c r="B1090" s="30"/>
    </row>
    <row r="1091" s="23" customFormat="1" ht="18" customHeight="1">
      <c r="B1091" s="30"/>
    </row>
    <row r="1092" s="23" customFormat="1" ht="18" customHeight="1">
      <c r="B1092" s="30"/>
    </row>
    <row r="1093" s="23" customFormat="1" ht="18" customHeight="1">
      <c r="B1093" s="30"/>
    </row>
    <row r="1094" s="23" customFormat="1" ht="18" customHeight="1">
      <c r="B1094" s="30"/>
    </row>
    <row r="1095" s="23" customFormat="1" ht="18" customHeight="1">
      <c r="B1095" s="30"/>
    </row>
    <row r="1096" s="23" customFormat="1" ht="18" customHeight="1">
      <c r="B1096" s="30"/>
    </row>
    <row r="1097" s="23" customFormat="1" ht="18" customHeight="1">
      <c r="B1097" s="30"/>
    </row>
    <row r="1098" s="23" customFormat="1" ht="18" customHeight="1">
      <c r="B1098" s="30"/>
    </row>
    <row r="1099" s="23" customFormat="1" ht="18" customHeight="1">
      <c r="B1099" s="30"/>
    </row>
    <row r="1100" s="23" customFormat="1" ht="18" customHeight="1">
      <c r="B1100" s="30"/>
    </row>
    <row r="1101" s="23" customFormat="1" ht="18" customHeight="1">
      <c r="B1101" s="30"/>
    </row>
    <row r="1102" s="23" customFormat="1" ht="18" customHeight="1">
      <c r="B1102" s="30"/>
    </row>
    <row r="1103" s="23" customFormat="1" ht="18" customHeight="1">
      <c r="B1103" s="30"/>
    </row>
    <row r="1104" s="23" customFormat="1" ht="18" customHeight="1">
      <c r="B1104" s="30"/>
    </row>
    <row r="1105" s="23" customFormat="1" ht="18" customHeight="1">
      <c r="B1105" s="30"/>
    </row>
    <row r="1106" s="23" customFormat="1" ht="18" customHeight="1">
      <c r="B1106" s="30"/>
    </row>
    <row r="1107" s="23" customFormat="1" ht="18" customHeight="1">
      <c r="B1107" s="30"/>
    </row>
    <row r="1108" s="23" customFormat="1" ht="18" customHeight="1">
      <c r="B1108" s="30"/>
    </row>
    <row r="1109" s="23" customFormat="1" ht="18" customHeight="1">
      <c r="B1109" s="30"/>
    </row>
    <row r="1110" s="23" customFormat="1" ht="18" customHeight="1">
      <c r="B1110" s="30"/>
    </row>
    <row r="1111" s="23" customFormat="1" ht="18" customHeight="1">
      <c r="B1111" s="30"/>
    </row>
    <row r="1112" s="23" customFormat="1" ht="18" customHeight="1">
      <c r="B1112" s="30"/>
    </row>
    <row r="1113" s="23" customFormat="1" ht="18" customHeight="1">
      <c r="B1113" s="30"/>
    </row>
    <row r="1114" s="23" customFormat="1" ht="18" customHeight="1">
      <c r="B1114" s="30"/>
    </row>
    <row r="1115" s="23" customFormat="1" ht="18" customHeight="1">
      <c r="B1115" s="30"/>
    </row>
    <row r="1116" s="23" customFormat="1" ht="18" customHeight="1">
      <c r="B1116" s="30"/>
    </row>
    <row r="1117" s="23" customFormat="1" ht="18" customHeight="1">
      <c r="B1117" s="30"/>
    </row>
    <row r="1118" s="23" customFormat="1" ht="18" customHeight="1">
      <c r="B1118" s="30"/>
    </row>
    <row r="1119" s="23" customFormat="1" ht="18" customHeight="1">
      <c r="B1119" s="30"/>
    </row>
    <row r="1120" s="23" customFormat="1" ht="18" customHeight="1">
      <c r="B1120" s="30"/>
    </row>
    <row r="1121" s="23" customFormat="1" ht="18" customHeight="1">
      <c r="B1121" s="30"/>
    </row>
    <row r="1122" s="23" customFormat="1" ht="18" customHeight="1">
      <c r="B1122" s="30"/>
    </row>
    <row r="1123" s="23" customFormat="1" ht="18" customHeight="1">
      <c r="B1123" s="30"/>
    </row>
    <row r="1124" s="23" customFormat="1" ht="18" customHeight="1">
      <c r="B1124" s="30"/>
    </row>
    <row r="1125" s="23" customFormat="1" ht="18" customHeight="1">
      <c r="B1125" s="30"/>
    </row>
    <row r="1126" s="23" customFormat="1" ht="18" customHeight="1">
      <c r="B1126" s="30"/>
    </row>
    <row r="1127" s="23" customFormat="1" ht="18" customHeight="1">
      <c r="B1127" s="30"/>
    </row>
    <row r="1128" s="23" customFormat="1" ht="18" customHeight="1">
      <c r="B1128" s="30"/>
    </row>
    <row r="1129" s="23" customFormat="1" ht="18" customHeight="1">
      <c r="B1129" s="30"/>
    </row>
    <row r="1130" s="23" customFormat="1" ht="18" customHeight="1">
      <c r="B1130" s="30"/>
    </row>
    <row r="1131" s="23" customFormat="1" ht="18" customHeight="1">
      <c r="B1131" s="30"/>
    </row>
    <row r="1132" s="23" customFormat="1" ht="18" customHeight="1">
      <c r="B1132" s="30"/>
    </row>
    <row r="1133" s="23" customFormat="1" ht="18" customHeight="1">
      <c r="B1133" s="30"/>
    </row>
    <row r="1134" s="23" customFormat="1" ht="18" customHeight="1">
      <c r="B1134" s="30"/>
    </row>
    <row r="1135" s="23" customFormat="1" ht="18" customHeight="1">
      <c r="B1135" s="30"/>
    </row>
    <row r="1136" s="23" customFormat="1" ht="18" customHeight="1">
      <c r="B1136" s="30"/>
    </row>
    <row r="1137" s="23" customFormat="1" ht="18" customHeight="1">
      <c r="B1137" s="30"/>
    </row>
    <row r="1138" s="23" customFormat="1" ht="18" customHeight="1">
      <c r="B1138" s="30"/>
    </row>
    <row r="1139" s="23" customFormat="1" ht="18" customHeight="1">
      <c r="B1139" s="30"/>
    </row>
    <row r="1140" s="23" customFormat="1" ht="18" customHeight="1">
      <c r="B1140" s="30"/>
    </row>
    <row r="1141" s="23" customFormat="1" ht="18" customHeight="1">
      <c r="B1141" s="30"/>
    </row>
    <row r="1142" s="23" customFormat="1" ht="18" customHeight="1">
      <c r="B1142" s="30"/>
    </row>
    <row r="1143" s="23" customFormat="1" ht="18" customHeight="1">
      <c r="B1143" s="30"/>
    </row>
    <row r="1144" s="23" customFormat="1" ht="18" customHeight="1">
      <c r="B1144" s="30"/>
    </row>
    <row r="1145" s="23" customFormat="1" ht="18" customHeight="1">
      <c r="B1145" s="30"/>
    </row>
    <row r="1146" s="23" customFormat="1" ht="18" customHeight="1">
      <c r="B1146" s="30"/>
    </row>
    <row r="1147" s="23" customFormat="1" ht="18" customHeight="1">
      <c r="B1147" s="30"/>
    </row>
    <row r="1148" s="23" customFormat="1" ht="18" customHeight="1">
      <c r="B1148" s="30"/>
    </row>
    <row r="1149" s="23" customFormat="1" ht="18" customHeight="1">
      <c r="B1149" s="30"/>
    </row>
    <row r="1150" s="23" customFormat="1" ht="18" customHeight="1">
      <c r="B1150" s="30"/>
    </row>
    <row r="1151" s="23" customFormat="1" ht="18" customHeight="1">
      <c r="B1151" s="30"/>
    </row>
    <row r="1152" s="23" customFormat="1" ht="18" customHeight="1">
      <c r="B1152" s="30"/>
    </row>
    <row r="1153" s="23" customFormat="1" ht="18" customHeight="1">
      <c r="B1153" s="30"/>
    </row>
    <row r="1154" s="23" customFormat="1" ht="18" customHeight="1">
      <c r="B1154" s="30"/>
    </row>
    <row r="1155" s="23" customFormat="1" ht="18" customHeight="1">
      <c r="B1155" s="30"/>
    </row>
    <row r="1156" s="23" customFormat="1" ht="18" customHeight="1">
      <c r="B1156" s="30"/>
    </row>
    <row r="1157" s="23" customFormat="1" ht="18" customHeight="1">
      <c r="B1157" s="30"/>
    </row>
    <row r="1158" s="23" customFormat="1" ht="18" customHeight="1">
      <c r="B1158" s="30"/>
    </row>
    <row r="1159" s="23" customFormat="1" ht="18" customHeight="1">
      <c r="B1159" s="30"/>
    </row>
    <row r="1160" s="23" customFormat="1" ht="18" customHeight="1">
      <c r="B1160" s="30"/>
    </row>
    <row r="1161" s="23" customFormat="1" ht="18" customHeight="1">
      <c r="B1161" s="30"/>
    </row>
    <row r="1162" s="23" customFormat="1" ht="18" customHeight="1">
      <c r="B1162" s="30"/>
    </row>
    <row r="1163" s="23" customFormat="1" ht="18" customHeight="1">
      <c r="B1163" s="30"/>
    </row>
    <row r="1164" s="23" customFormat="1" ht="18" customHeight="1">
      <c r="B1164" s="30"/>
    </row>
    <row r="1165" s="23" customFormat="1" ht="18" customHeight="1">
      <c r="B1165" s="30"/>
    </row>
    <row r="1166" s="23" customFormat="1" ht="18" customHeight="1">
      <c r="B1166" s="30"/>
    </row>
    <row r="1167" s="23" customFormat="1" ht="18" customHeight="1">
      <c r="B1167" s="30"/>
    </row>
    <row r="1168" s="23" customFormat="1" ht="18" customHeight="1">
      <c r="B1168" s="30"/>
    </row>
    <row r="1169" s="23" customFormat="1" ht="18" customHeight="1">
      <c r="B1169" s="30"/>
    </row>
    <row r="1170" s="23" customFormat="1" ht="18" customHeight="1">
      <c r="B1170" s="30"/>
    </row>
    <row r="1171" s="23" customFormat="1" ht="18" customHeight="1">
      <c r="B1171" s="30"/>
    </row>
    <row r="1172" s="23" customFormat="1" ht="18" customHeight="1">
      <c r="B1172" s="30"/>
    </row>
    <row r="1173" s="23" customFormat="1" ht="18" customHeight="1">
      <c r="B1173" s="30"/>
    </row>
    <row r="1174" s="23" customFormat="1" ht="18" customHeight="1">
      <c r="B1174" s="30"/>
    </row>
    <row r="1175" s="23" customFormat="1" ht="18" customHeight="1">
      <c r="B1175" s="30"/>
    </row>
    <row r="1176" s="23" customFormat="1" ht="18" customHeight="1">
      <c r="B1176" s="30"/>
    </row>
    <row r="1177" s="23" customFormat="1" ht="18" customHeight="1">
      <c r="B1177" s="30"/>
    </row>
    <row r="1178" s="23" customFormat="1" ht="18" customHeight="1">
      <c r="B1178" s="30"/>
    </row>
    <row r="1179" s="23" customFormat="1" ht="18" customHeight="1">
      <c r="B1179" s="30"/>
    </row>
    <row r="1180" s="23" customFormat="1" ht="18" customHeight="1">
      <c r="B1180" s="30"/>
    </row>
    <row r="1181" s="23" customFormat="1" ht="18" customHeight="1">
      <c r="B1181" s="30"/>
    </row>
    <row r="1182" s="23" customFormat="1" ht="18" customHeight="1">
      <c r="B1182" s="30"/>
    </row>
    <row r="1183" s="23" customFormat="1" ht="18" customHeight="1">
      <c r="B1183" s="30"/>
    </row>
    <row r="1184" s="23" customFormat="1" ht="18" customHeight="1">
      <c r="B1184" s="30"/>
    </row>
    <row r="1185" s="23" customFormat="1" ht="18" customHeight="1">
      <c r="B1185" s="30"/>
    </row>
    <row r="1186" s="23" customFormat="1" ht="18" customHeight="1">
      <c r="B1186" s="30"/>
    </row>
    <row r="1187" s="23" customFormat="1" ht="18" customHeight="1">
      <c r="B1187" s="30"/>
    </row>
    <row r="1188" s="23" customFormat="1" ht="18" customHeight="1">
      <c r="B1188" s="30"/>
    </row>
    <row r="1189" s="23" customFormat="1" ht="18" customHeight="1">
      <c r="B1189" s="30"/>
    </row>
    <row r="1190" s="23" customFormat="1" ht="18" customHeight="1">
      <c r="B1190" s="30"/>
    </row>
    <row r="1191" s="23" customFormat="1" ht="18" customHeight="1">
      <c r="B1191" s="30"/>
    </row>
    <row r="1192" s="23" customFormat="1" ht="18" customHeight="1">
      <c r="B1192" s="30"/>
    </row>
    <row r="1193" s="23" customFormat="1" ht="18" customHeight="1">
      <c r="B1193" s="30"/>
    </row>
    <row r="1194" s="23" customFormat="1" ht="18" customHeight="1">
      <c r="B1194" s="30"/>
    </row>
    <row r="1195" s="23" customFormat="1" ht="18" customHeight="1">
      <c r="B1195" s="30"/>
    </row>
    <row r="1196" s="23" customFormat="1" ht="18" customHeight="1">
      <c r="B1196" s="30"/>
    </row>
    <row r="1197" s="23" customFormat="1" ht="18" customHeight="1">
      <c r="B1197" s="30"/>
    </row>
    <row r="1198" s="23" customFormat="1" ht="18" customHeight="1">
      <c r="B1198" s="30"/>
    </row>
    <row r="1199" s="23" customFormat="1" ht="18" customHeight="1">
      <c r="B1199" s="30"/>
    </row>
    <row r="1200" s="23" customFormat="1" ht="18" customHeight="1">
      <c r="B1200" s="30"/>
    </row>
    <row r="1201" s="23" customFormat="1" ht="18" customHeight="1">
      <c r="B1201" s="30"/>
    </row>
    <row r="1202" s="23" customFormat="1" ht="18" customHeight="1">
      <c r="B1202" s="30"/>
    </row>
    <row r="1203" s="23" customFormat="1" ht="18" customHeight="1">
      <c r="B1203" s="30"/>
    </row>
    <row r="1204" s="23" customFormat="1" ht="18" customHeight="1">
      <c r="B1204" s="30"/>
    </row>
    <row r="1205" s="23" customFormat="1" ht="18" customHeight="1">
      <c r="B1205" s="30"/>
    </row>
    <row r="1206" s="23" customFormat="1" ht="18" customHeight="1">
      <c r="B1206" s="30"/>
    </row>
    <row r="1207" s="23" customFormat="1" ht="18" customHeight="1">
      <c r="B1207" s="30"/>
    </row>
    <row r="1208" s="23" customFormat="1" ht="18" customHeight="1">
      <c r="B1208" s="30"/>
    </row>
    <row r="1209" s="23" customFormat="1" ht="18" customHeight="1">
      <c r="B1209" s="30"/>
    </row>
    <row r="1210" s="23" customFormat="1" ht="18" customHeight="1">
      <c r="B1210" s="30"/>
    </row>
    <row r="1211" s="23" customFormat="1" ht="18" customHeight="1">
      <c r="B1211" s="30"/>
    </row>
    <row r="1212" s="23" customFormat="1" ht="18" customHeight="1">
      <c r="B1212" s="30"/>
    </row>
    <row r="1213" s="23" customFormat="1" ht="18" customHeight="1">
      <c r="B1213" s="30"/>
    </row>
    <row r="1214" s="23" customFormat="1" ht="18" customHeight="1">
      <c r="B1214" s="30"/>
    </row>
    <row r="1215" s="23" customFormat="1" ht="18" customHeight="1">
      <c r="B1215" s="30"/>
    </row>
    <row r="1216" s="23" customFormat="1" ht="18" customHeight="1">
      <c r="B1216" s="30"/>
    </row>
    <row r="1217" s="23" customFormat="1" ht="18" customHeight="1">
      <c r="B1217" s="30"/>
    </row>
    <row r="1218" s="23" customFormat="1" ht="18" customHeight="1">
      <c r="B1218" s="30"/>
    </row>
    <row r="1219" s="23" customFormat="1" ht="18" customHeight="1">
      <c r="B1219" s="30"/>
    </row>
    <row r="1220" s="23" customFormat="1" ht="18" customHeight="1">
      <c r="B1220" s="30"/>
    </row>
    <row r="1221" s="23" customFormat="1" ht="18" customHeight="1">
      <c r="B1221" s="30"/>
    </row>
    <row r="1222" s="23" customFormat="1" ht="18" customHeight="1">
      <c r="B1222" s="30"/>
    </row>
    <row r="1223" s="23" customFormat="1" ht="18" customHeight="1">
      <c r="B1223" s="30"/>
    </row>
    <row r="1224" s="23" customFormat="1" ht="18" customHeight="1">
      <c r="B1224" s="30"/>
    </row>
    <row r="1225" s="23" customFormat="1" ht="18" customHeight="1">
      <c r="B1225" s="30"/>
    </row>
    <row r="1226" s="23" customFormat="1" ht="18" customHeight="1">
      <c r="B1226" s="30"/>
    </row>
    <row r="1227" s="23" customFormat="1" ht="18" customHeight="1">
      <c r="B1227" s="30"/>
    </row>
    <row r="1228" s="23" customFormat="1" ht="18" customHeight="1">
      <c r="B1228" s="30"/>
    </row>
    <row r="1229" s="23" customFormat="1" ht="18" customHeight="1">
      <c r="B1229" s="30"/>
    </row>
    <row r="1230" s="23" customFormat="1" ht="18" customHeight="1">
      <c r="B1230" s="30"/>
    </row>
    <row r="1231" s="23" customFormat="1" ht="18" customHeight="1">
      <c r="B1231" s="30"/>
    </row>
    <row r="1232" s="23" customFormat="1" ht="18" customHeight="1">
      <c r="B1232" s="30"/>
    </row>
    <row r="1233" s="23" customFormat="1" ht="18" customHeight="1">
      <c r="B1233" s="30"/>
    </row>
    <row r="1234" s="23" customFormat="1" ht="18" customHeight="1">
      <c r="B1234" s="30"/>
    </row>
    <row r="1235" s="23" customFormat="1" ht="18" customHeight="1">
      <c r="B1235" s="30"/>
    </row>
    <row r="1236" s="23" customFormat="1" ht="18" customHeight="1">
      <c r="B1236" s="30"/>
    </row>
    <row r="1237" s="23" customFormat="1" ht="18" customHeight="1">
      <c r="B1237" s="30"/>
    </row>
    <row r="1238" s="23" customFormat="1" ht="18" customHeight="1">
      <c r="B1238" s="30"/>
    </row>
    <row r="1239" s="23" customFormat="1" ht="18" customHeight="1">
      <c r="B1239" s="30"/>
    </row>
    <row r="1240" s="23" customFormat="1" ht="18" customHeight="1">
      <c r="B1240" s="30"/>
    </row>
    <row r="1241" s="23" customFormat="1" ht="18" customHeight="1">
      <c r="B1241" s="30"/>
    </row>
    <row r="1242" s="23" customFormat="1" ht="18" customHeight="1">
      <c r="B1242" s="30"/>
    </row>
    <row r="1243" s="23" customFormat="1" ht="18" customHeight="1">
      <c r="B1243" s="30"/>
    </row>
    <row r="1244" s="23" customFormat="1" ht="18" customHeight="1">
      <c r="B1244" s="30"/>
    </row>
    <row r="1245" s="23" customFormat="1" ht="18" customHeight="1">
      <c r="B1245" s="30"/>
    </row>
    <row r="1246" s="23" customFormat="1" ht="18" customHeight="1">
      <c r="B1246" s="30"/>
    </row>
    <row r="1247" s="23" customFormat="1" ht="18" customHeight="1">
      <c r="B1247" s="30"/>
    </row>
    <row r="1248" s="23" customFormat="1" ht="18" customHeight="1">
      <c r="B1248" s="30"/>
    </row>
    <row r="1249" s="23" customFormat="1" ht="18" customHeight="1">
      <c r="B1249" s="30"/>
    </row>
    <row r="1250" s="23" customFormat="1" ht="18" customHeight="1">
      <c r="B1250" s="30"/>
    </row>
    <row r="1251" s="23" customFormat="1" ht="18" customHeight="1">
      <c r="B1251" s="30"/>
    </row>
    <row r="1252" s="23" customFormat="1" ht="18" customHeight="1">
      <c r="B1252" s="30"/>
    </row>
    <row r="1253" s="23" customFormat="1" ht="18" customHeight="1">
      <c r="B1253" s="30"/>
    </row>
    <row r="1254" s="23" customFormat="1" ht="18" customHeight="1">
      <c r="B1254" s="30"/>
    </row>
    <row r="1255" s="23" customFormat="1" ht="18" customHeight="1">
      <c r="B1255" s="30"/>
    </row>
    <row r="1256" s="23" customFormat="1" ht="18" customHeight="1">
      <c r="B1256" s="30"/>
    </row>
    <row r="1257" s="23" customFormat="1" ht="18" customHeight="1">
      <c r="B1257" s="30"/>
    </row>
    <row r="1258" s="23" customFormat="1" ht="18" customHeight="1">
      <c r="B1258" s="30"/>
    </row>
    <row r="1259" s="23" customFormat="1" ht="18" customHeight="1">
      <c r="B1259" s="30"/>
    </row>
    <row r="1260" s="23" customFormat="1" ht="18" customHeight="1">
      <c r="B1260" s="30"/>
    </row>
    <row r="1261" s="23" customFormat="1" ht="18" customHeight="1">
      <c r="B1261" s="30"/>
    </row>
    <row r="1262" s="23" customFormat="1" ht="18" customHeight="1">
      <c r="B1262" s="30"/>
    </row>
    <row r="1263" s="23" customFormat="1" ht="18" customHeight="1">
      <c r="B1263" s="30"/>
    </row>
    <row r="1264" s="23" customFormat="1" ht="18" customHeight="1">
      <c r="B1264" s="30"/>
    </row>
    <row r="1265" s="23" customFormat="1" ht="18" customHeight="1">
      <c r="B1265" s="30"/>
    </row>
    <row r="1266" s="23" customFormat="1" ht="18" customHeight="1">
      <c r="B1266" s="30"/>
    </row>
    <row r="1267" s="23" customFormat="1" ht="18" customHeight="1">
      <c r="B1267" s="30"/>
    </row>
    <row r="1268" s="23" customFormat="1" ht="18" customHeight="1">
      <c r="B1268" s="30"/>
    </row>
    <row r="1269" s="23" customFormat="1" ht="18" customHeight="1">
      <c r="B1269" s="30"/>
    </row>
    <row r="1270" s="23" customFormat="1" ht="18" customHeight="1">
      <c r="B1270" s="30"/>
    </row>
    <row r="1271" s="23" customFormat="1" ht="18" customHeight="1">
      <c r="B1271" s="30"/>
    </row>
    <row r="1272" s="23" customFormat="1" ht="18" customHeight="1">
      <c r="B1272" s="30"/>
    </row>
    <row r="1273" s="23" customFormat="1" ht="18" customHeight="1">
      <c r="B1273" s="30"/>
    </row>
    <row r="1274" s="23" customFormat="1" ht="18" customHeight="1">
      <c r="B1274" s="30"/>
    </row>
    <row r="1275" s="23" customFormat="1" ht="18" customHeight="1">
      <c r="B1275" s="30"/>
    </row>
    <row r="1276" s="23" customFormat="1" ht="18" customHeight="1">
      <c r="B1276" s="30"/>
    </row>
    <row r="1277" s="23" customFormat="1" ht="18" customHeight="1">
      <c r="B1277" s="30"/>
    </row>
    <row r="1278" s="23" customFormat="1" ht="18" customHeight="1">
      <c r="B1278" s="30"/>
    </row>
    <row r="1279" s="23" customFormat="1" ht="18" customHeight="1">
      <c r="B1279" s="30"/>
    </row>
    <row r="1280" s="23" customFormat="1" ht="18" customHeight="1">
      <c r="B1280" s="30"/>
    </row>
    <row r="1281" s="23" customFormat="1" ht="18" customHeight="1">
      <c r="B1281" s="30"/>
    </row>
    <row r="1282" s="23" customFormat="1" ht="18" customHeight="1">
      <c r="B1282" s="30"/>
    </row>
    <row r="1283" s="23" customFormat="1" ht="18" customHeight="1">
      <c r="B1283" s="30"/>
    </row>
    <row r="1284" s="23" customFormat="1" ht="18" customHeight="1">
      <c r="B1284" s="30"/>
    </row>
    <row r="1285" s="23" customFormat="1" ht="18" customHeight="1">
      <c r="B1285" s="30"/>
    </row>
    <row r="1286" s="23" customFormat="1" ht="18" customHeight="1">
      <c r="B1286" s="30"/>
    </row>
    <row r="1287" s="23" customFormat="1" ht="18" customHeight="1">
      <c r="B1287" s="30"/>
    </row>
    <row r="1288" s="23" customFormat="1" ht="18" customHeight="1">
      <c r="B1288" s="30"/>
    </row>
    <row r="1289" s="23" customFormat="1" ht="18" customHeight="1">
      <c r="B1289" s="30"/>
    </row>
    <row r="1290" s="23" customFormat="1" ht="18" customHeight="1">
      <c r="B1290" s="30"/>
    </row>
    <row r="1291" s="23" customFormat="1" ht="18" customHeight="1">
      <c r="B1291" s="30"/>
    </row>
    <row r="1292" s="23" customFormat="1" ht="18" customHeight="1">
      <c r="B1292" s="30"/>
    </row>
    <row r="1293" s="23" customFormat="1" ht="18" customHeight="1">
      <c r="B1293" s="30"/>
    </row>
    <row r="1294" s="23" customFormat="1" ht="18" customHeight="1">
      <c r="B1294" s="30"/>
    </row>
    <row r="1295" s="23" customFormat="1" ht="18" customHeight="1">
      <c r="B1295" s="30"/>
    </row>
    <row r="1296" s="23" customFormat="1" ht="18" customHeight="1">
      <c r="B1296" s="30"/>
    </row>
    <row r="1297" s="23" customFormat="1" ht="18" customHeight="1">
      <c r="B1297" s="30"/>
    </row>
    <row r="1298" s="23" customFormat="1" ht="18" customHeight="1">
      <c r="B1298" s="30"/>
    </row>
    <row r="1299" s="23" customFormat="1" ht="18" customHeight="1">
      <c r="B1299" s="30"/>
    </row>
    <row r="1300" s="23" customFormat="1" ht="18" customHeight="1">
      <c r="B1300" s="30"/>
    </row>
    <row r="1301" s="23" customFormat="1" ht="18" customHeight="1">
      <c r="B1301" s="30"/>
    </row>
    <row r="1302" s="23" customFormat="1" ht="18" customHeight="1">
      <c r="B1302" s="30"/>
    </row>
    <row r="1303" s="23" customFormat="1" ht="18" customHeight="1">
      <c r="B1303" s="30"/>
    </row>
    <row r="1304" s="23" customFormat="1" ht="18" customHeight="1">
      <c r="B1304" s="30"/>
    </row>
    <row r="1305" s="23" customFormat="1" ht="18" customHeight="1">
      <c r="B1305" s="30"/>
    </row>
    <row r="1306" s="23" customFormat="1" ht="18" customHeight="1">
      <c r="B1306" s="30"/>
    </row>
    <row r="1307" s="23" customFormat="1" ht="18" customHeight="1">
      <c r="B1307" s="30"/>
    </row>
    <row r="1308" s="23" customFormat="1" ht="18" customHeight="1">
      <c r="B1308" s="30"/>
    </row>
    <row r="1309" s="23" customFormat="1" ht="18" customHeight="1">
      <c r="B1309" s="30"/>
    </row>
    <row r="1310" s="23" customFormat="1" ht="18" customHeight="1">
      <c r="B1310" s="30"/>
    </row>
    <row r="1311" s="23" customFormat="1" ht="18" customHeight="1">
      <c r="B1311" s="30"/>
    </row>
    <row r="1312" s="23" customFormat="1" ht="18" customHeight="1">
      <c r="B1312" s="30"/>
    </row>
    <row r="1313" s="23" customFormat="1" ht="18" customHeight="1">
      <c r="B1313" s="30"/>
    </row>
    <row r="1314" s="23" customFormat="1" ht="18" customHeight="1">
      <c r="B1314" s="30"/>
    </row>
    <row r="1315" s="23" customFormat="1" ht="18" customHeight="1">
      <c r="B1315" s="30"/>
    </row>
    <row r="1316" s="23" customFormat="1" ht="18" customHeight="1">
      <c r="B1316" s="30"/>
    </row>
    <row r="1317" s="23" customFormat="1" ht="18" customHeight="1">
      <c r="B1317" s="30"/>
    </row>
    <row r="1318" s="23" customFormat="1" ht="18" customHeight="1">
      <c r="B1318" s="30"/>
    </row>
    <row r="1319" s="23" customFormat="1" ht="18" customHeight="1">
      <c r="B1319" s="30"/>
    </row>
    <row r="1320" s="23" customFormat="1" ht="18" customHeight="1">
      <c r="B1320" s="30"/>
    </row>
    <row r="1321" s="23" customFormat="1" ht="18" customHeight="1">
      <c r="B1321" s="30"/>
    </row>
    <row r="1322" s="23" customFormat="1" ht="18" customHeight="1">
      <c r="B1322" s="30"/>
    </row>
    <row r="1323" s="23" customFormat="1" ht="18" customHeight="1">
      <c r="B1323" s="30"/>
    </row>
    <row r="1324" s="23" customFormat="1" ht="18" customHeight="1">
      <c r="B1324" s="30"/>
    </row>
    <row r="1325" s="23" customFormat="1" ht="18" customHeight="1">
      <c r="B1325" s="30"/>
    </row>
    <row r="1326" s="23" customFormat="1" ht="18" customHeight="1">
      <c r="B1326" s="30"/>
    </row>
    <row r="1327" s="23" customFormat="1" ht="18" customHeight="1">
      <c r="B1327" s="30"/>
    </row>
    <row r="1328" s="23" customFormat="1" ht="18" customHeight="1">
      <c r="B1328" s="30"/>
    </row>
    <row r="1329" s="23" customFormat="1" ht="18" customHeight="1">
      <c r="B1329" s="30"/>
    </row>
    <row r="1330" s="23" customFormat="1" ht="18" customHeight="1">
      <c r="B1330" s="30"/>
    </row>
    <row r="1331" s="23" customFormat="1" ht="18" customHeight="1">
      <c r="B1331" s="30"/>
    </row>
    <row r="1332" s="23" customFormat="1" ht="18" customHeight="1">
      <c r="B1332" s="30"/>
    </row>
    <row r="1333" s="23" customFormat="1" ht="18" customHeight="1">
      <c r="B1333" s="30"/>
    </row>
    <row r="1334" s="23" customFormat="1" ht="18" customHeight="1">
      <c r="B1334" s="30"/>
    </row>
    <row r="1335" s="23" customFormat="1" ht="18" customHeight="1">
      <c r="B1335" s="30"/>
    </row>
    <row r="1336" s="23" customFormat="1" ht="18" customHeight="1">
      <c r="B1336" s="30"/>
    </row>
    <row r="1337" s="23" customFormat="1" ht="18" customHeight="1">
      <c r="B1337" s="30"/>
    </row>
    <row r="1338" s="23" customFormat="1" ht="18" customHeight="1">
      <c r="B1338" s="30"/>
    </row>
    <row r="1339" s="23" customFormat="1" ht="18" customHeight="1">
      <c r="B1339" s="30"/>
    </row>
    <row r="1340" s="23" customFormat="1" ht="18" customHeight="1">
      <c r="B1340" s="30"/>
    </row>
    <row r="1341" s="23" customFormat="1" ht="18" customHeight="1">
      <c r="B1341" s="30"/>
    </row>
    <row r="1342" s="23" customFormat="1" ht="18" customHeight="1">
      <c r="B1342" s="30"/>
    </row>
    <row r="1343" s="23" customFormat="1" ht="18" customHeight="1">
      <c r="B1343" s="30"/>
    </row>
    <row r="1344" s="23" customFormat="1" ht="18" customHeight="1">
      <c r="B1344" s="30"/>
    </row>
    <row r="1345" s="23" customFormat="1" ht="18" customHeight="1">
      <c r="B1345" s="30"/>
    </row>
    <row r="1346" s="23" customFormat="1" ht="18" customHeight="1">
      <c r="B1346" s="30"/>
    </row>
    <row r="1347" s="23" customFormat="1" ht="18" customHeight="1">
      <c r="B1347" s="30"/>
    </row>
    <row r="1348" s="23" customFormat="1" ht="18" customHeight="1">
      <c r="B1348" s="30"/>
    </row>
    <row r="1349" s="23" customFormat="1" ht="18" customHeight="1">
      <c r="B1349" s="30"/>
    </row>
    <row r="1350" s="23" customFormat="1" ht="18" customHeight="1">
      <c r="B1350" s="30"/>
    </row>
    <row r="1351" s="23" customFormat="1" ht="18" customHeight="1">
      <c r="B1351" s="30"/>
    </row>
    <row r="1352" s="23" customFormat="1" ht="18" customHeight="1">
      <c r="B1352" s="30"/>
    </row>
    <row r="1353" s="23" customFormat="1" ht="18" customHeight="1">
      <c r="B1353" s="30"/>
    </row>
    <row r="1354" s="23" customFormat="1" ht="18" customHeight="1">
      <c r="B1354" s="30"/>
    </row>
    <row r="1355" s="23" customFormat="1" ht="18" customHeight="1">
      <c r="B1355" s="30"/>
    </row>
    <row r="1356" s="23" customFormat="1" ht="18" customHeight="1">
      <c r="B1356" s="30"/>
    </row>
    <row r="1357" s="23" customFormat="1" ht="18" customHeight="1">
      <c r="B1357" s="30"/>
    </row>
    <row r="1358" s="23" customFormat="1" ht="18" customHeight="1">
      <c r="B1358" s="30"/>
    </row>
    <row r="1359" s="23" customFormat="1" ht="18" customHeight="1">
      <c r="B1359" s="30"/>
    </row>
    <row r="1360" s="23" customFormat="1" ht="18" customHeight="1">
      <c r="B1360" s="30"/>
    </row>
    <row r="1361" s="23" customFormat="1" ht="18" customHeight="1">
      <c r="B1361" s="30"/>
    </row>
    <row r="1362" s="23" customFormat="1" ht="18" customHeight="1">
      <c r="B1362" s="30"/>
    </row>
    <row r="1363" s="23" customFormat="1" ht="18" customHeight="1">
      <c r="B1363" s="30"/>
    </row>
    <row r="1364" s="23" customFormat="1" ht="18" customHeight="1">
      <c r="B1364" s="30"/>
    </row>
    <row r="1365" s="23" customFormat="1" ht="18" customHeight="1">
      <c r="B1365" s="30"/>
    </row>
    <row r="1366" s="23" customFormat="1" ht="18" customHeight="1">
      <c r="B1366" s="30"/>
    </row>
    <row r="1367" s="23" customFormat="1" ht="18" customHeight="1">
      <c r="B1367" s="30"/>
    </row>
    <row r="1368" s="23" customFormat="1" ht="18" customHeight="1">
      <c r="B1368" s="30"/>
    </row>
    <row r="1369" s="23" customFormat="1" ht="18" customHeight="1">
      <c r="B1369" s="30"/>
    </row>
    <row r="1370" s="23" customFormat="1" ht="18" customHeight="1">
      <c r="B1370" s="30"/>
    </row>
    <row r="1371" s="23" customFormat="1" ht="18" customHeight="1">
      <c r="B1371" s="30"/>
    </row>
    <row r="1372" s="23" customFormat="1" ht="18" customHeight="1">
      <c r="B1372" s="30"/>
    </row>
    <row r="1373" s="23" customFormat="1" ht="18" customHeight="1">
      <c r="B1373" s="30"/>
    </row>
    <row r="1374" s="23" customFormat="1" ht="18" customHeight="1">
      <c r="B1374" s="30"/>
    </row>
    <row r="1375" s="23" customFormat="1" ht="18" customHeight="1">
      <c r="B1375" s="30"/>
    </row>
    <row r="1376" s="23" customFormat="1" ht="18" customHeight="1">
      <c r="B1376" s="30"/>
    </row>
    <row r="1377" s="23" customFormat="1" ht="18" customHeight="1">
      <c r="B1377" s="30"/>
    </row>
    <row r="1378" s="23" customFormat="1" ht="18" customHeight="1">
      <c r="B1378" s="30"/>
    </row>
    <row r="1379" s="23" customFormat="1" ht="18" customHeight="1">
      <c r="B1379" s="30"/>
    </row>
    <row r="1380" s="23" customFormat="1" ht="18" customHeight="1">
      <c r="B1380" s="30"/>
    </row>
    <row r="1381" s="23" customFormat="1" ht="18" customHeight="1">
      <c r="B1381" s="30"/>
    </row>
    <row r="1382" s="23" customFormat="1" ht="18" customHeight="1">
      <c r="B1382" s="30"/>
    </row>
    <row r="1383" s="23" customFormat="1" ht="18" customHeight="1">
      <c r="B1383" s="30"/>
    </row>
    <row r="1384" s="23" customFormat="1" ht="18" customHeight="1">
      <c r="B1384" s="30"/>
    </row>
    <row r="1385" s="23" customFormat="1" ht="18" customHeight="1">
      <c r="B1385" s="30"/>
    </row>
    <row r="1386" s="23" customFormat="1" ht="18" customHeight="1">
      <c r="B1386" s="30"/>
    </row>
    <row r="1387" s="23" customFormat="1" ht="18" customHeight="1">
      <c r="B1387" s="30"/>
    </row>
    <row r="1388" s="23" customFormat="1" ht="18" customHeight="1">
      <c r="B1388" s="30"/>
    </row>
    <row r="1389" s="23" customFormat="1" ht="18" customHeight="1">
      <c r="B1389" s="30"/>
    </row>
    <row r="1390" s="23" customFormat="1" ht="18" customHeight="1">
      <c r="B1390" s="30"/>
    </row>
    <row r="1391" s="23" customFormat="1" ht="18" customHeight="1">
      <c r="B1391" s="30"/>
    </row>
    <row r="1392" s="23" customFormat="1" ht="18" customHeight="1">
      <c r="B1392" s="30"/>
    </row>
    <row r="1393" s="23" customFormat="1" ht="18" customHeight="1">
      <c r="B1393" s="30"/>
    </row>
    <row r="1394" s="23" customFormat="1" ht="18" customHeight="1">
      <c r="B1394" s="30"/>
    </row>
    <row r="1395" s="23" customFormat="1" ht="18" customHeight="1">
      <c r="B1395" s="30"/>
    </row>
    <row r="1396" s="23" customFormat="1" ht="18" customHeight="1">
      <c r="B1396" s="30"/>
    </row>
    <row r="1397" s="23" customFormat="1" ht="18" customHeight="1">
      <c r="B1397" s="30"/>
    </row>
    <row r="1398" s="23" customFormat="1" ht="18" customHeight="1">
      <c r="B1398" s="30"/>
    </row>
    <row r="1399" s="23" customFormat="1" ht="18" customHeight="1">
      <c r="B1399" s="30"/>
    </row>
    <row r="1400" s="23" customFormat="1" ht="18" customHeight="1">
      <c r="B1400" s="30"/>
    </row>
    <row r="1401" s="23" customFormat="1" ht="18" customHeight="1">
      <c r="B1401" s="30"/>
    </row>
    <row r="1402" s="23" customFormat="1" ht="18" customHeight="1">
      <c r="B1402" s="30"/>
    </row>
    <row r="1403" s="23" customFormat="1" ht="18" customHeight="1">
      <c r="B1403" s="30"/>
    </row>
    <row r="1404" s="23" customFormat="1" ht="18" customHeight="1">
      <c r="B1404" s="30"/>
    </row>
    <row r="1405" s="23" customFormat="1" ht="18" customHeight="1">
      <c r="B1405" s="30"/>
    </row>
    <row r="1406" s="23" customFormat="1" ht="18" customHeight="1">
      <c r="B1406" s="30"/>
    </row>
    <row r="1407" s="23" customFormat="1" ht="18" customHeight="1">
      <c r="B1407" s="30"/>
    </row>
    <row r="1408" s="23" customFormat="1" ht="18" customHeight="1">
      <c r="B1408" s="30"/>
    </row>
    <row r="1409" s="23" customFormat="1" ht="18" customHeight="1">
      <c r="B1409" s="30"/>
    </row>
    <row r="1410" s="23" customFormat="1" ht="18" customHeight="1">
      <c r="B1410" s="30"/>
    </row>
    <row r="1411" s="23" customFormat="1" ht="18" customHeight="1">
      <c r="B1411" s="30"/>
    </row>
    <row r="1412" s="23" customFormat="1" ht="18" customHeight="1">
      <c r="B1412" s="30"/>
    </row>
    <row r="1413" s="23" customFormat="1" ht="18" customHeight="1">
      <c r="B1413" s="30"/>
    </row>
    <row r="1414" s="23" customFormat="1" ht="18" customHeight="1">
      <c r="B1414" s="30"/>
    </row>
    <row r="1415" s="23" customFormat="1" ht="18" customHeight="1">
      <c r="B1415" s="30"/>
    </row>
    <row r="1416" s="23" customFormat="1" ht="18" customHeight="1">
      <c r="B1416" s="30"/>
    </row>
    <row r="1417" s="23" customFormat="1" ht="18" customHeight="1">
      <c r="B1417" s="30"/>
    </row>
    <row r="1418" s="23" customFormat="1" ht="18" customHeight="1">
      <c r="B1418" s="30"/>
    </row>
    <row r="1419" s="23" customFormat="1" ht="18" customHeight="1">
      <c r="B1419" s="30"/>
    </row>
    <row r="1420" s="23" customFormat="1" ht="18" customHeight="1">
      <c r="B1420" s="30"/>
    </row>
    <row r="1421" s="23" customFormat="1" ht="18" customHeight="1">
      <c r="B1421" s="30"/>
    </row>
    <row r="1422" s="23" customFormat="1" ht="18" customHeight="1">
      <c r="B1422" s="30"/>
    </row>
    <row r="1423" s="23" customFormat="1" ht="18" customHeight="1">
      <c r="B1423" s="30"/>
    </row>
    <row r="1424" s="23" customFormat="1" ht="18" customHeight="1">
      <c r="B1424" s="30"/>
    </row>
    <row r="1425" s="23" customFormat="1" ht="18" customHeight="1">
      <c r="B1425" s="30"/>
    </row>
    <row r="1426" s="23" customFormat="1" ht="18" customHeight="1">
      <c r="B1426" s="30"/>
    </row>
    <row r="1427" s="23" customFormat="1" ht="18" customHeight="1">
      <c r="B1427" s="30"/>
    </row>
    <row r="1428" s="23" customFormat="1" ht="18" customHeight="1">
      <c r="B1428" s="30"/>
    </row>
    <row r="1429" s="23" customFormat="1" ht="18" customHeight="1">
      <c r="B1429" s="30"/>
    </row>
    <row r="1430" s="23" customFormat="1" ht="18" customHeight="1">
      <c r="B1430" s="30"/>
    </row>
    <row r="1431" s="23" customFormat="1" ht="18" customHeight="1">
      <c r="B1431" s="30"/>
    </row>
    <row r="1432" s="23" customFormat="1" ht="18" customHeight="1">
      <c r="B1432" s="30"/>
    </row>
    <row r="1433" s="23" customFormat="1" ht="18" customHeight="1">
      <c r="B1433" s="30"/>
    </row>
    <row r="1434" s="23" customFormat="1" ht="18" customHeight="1">
      <c r="B1434" s="30"/>
    </row>
    <row r="1435" s="23" customFormat="1" ht="18" customHeight="1">
      <c r="B1435" s="30"/>
    </row>
    <row r="1436" s="23" customFormat="1" ht="18" customHeight="1">
      <c r="B1436" s="30"/>
    </row>
    <row r="1437" s="23" customFormat="1" ht="18" customHeight="1">
      <c r="B1437" s="30"/>
    </row>
    <row r="1438" s="23" customFormat="1" ht="18" customHeight="1">
      <c r="B1438" s="30"/>
    </row>
    <row r="1439" s="23" customFormat="1" ht="18" customHeight="1">
      <c r="B1439" s="30"/>
    </row>
    <row r="1440" s="23" customFormat="1" ht="18" customHeight="1">
      <c r="B1440" s="30"/>
    </row>
    <row r="1441" s="23" customFormat="1" ht="18" customHeight="1">
      <c r="B1441" s="30"/>
    </row>
    <row r="1442" s="23" customFormat="1" ht="18" customHeight="1">
      <c r="B1442" s="30"/>
    </row>
    <row r="1443" s="23" customFormat="1" ht="18" customHeight="1">
      <c r="B1443" s="30"/>
    </row>
    <row r="1444" s="23" customFormat="1" ht="18" customHeight="1">
      <c r="B1444" s="30"/>
    </row>
    <row r="1445" s="23" customFormat="1" ht="18" customHeight="1">
      <c r="B1445" s="30"/>
    </row>
    <row r="1446" s="23" customFormat="1" ht="18" customHeight="1">
      <c r="B1446" s="30"/>
    </row>
    <row r="1447" s="23" customFormat="1" ht="18" customHeight="1">
      <c r="B1447" s="30"/>
    </row>
    <row r="1448" s="23" customFormat="1" ht="18" customHeight="1">
      <c r="B1448" s="30"/>
    </row>
    <row r="1449" s="23" customFormat="1" ht="18" customHeight="1">
      <c r="B1449" s="30"/>
    </row>
    <row r="1450" s="23" customFormat="1" ht="18" customHeight="1">
      <c r="B1450" s="30"/>
    </row>
    <row r="1451" s="23" customFormat="1" ht="18" customHeight="1">
      <c r="B1451" s="30"/>
    </row>
    <row r="1452" s="23" customFormat="1" ht="18" customHeight="1">
      <c r="B1452" s="30"/>
    </row>
    <row r="1453" s="23" customFormat="1" ht="18" customHeight="1">
      <c r="B1453" s="30"/>
    </row>
    <row r="1454" s="23" customFormat="1" ht="18" customHeight="1">
      <c r="B1454" s="30"/>
    </row>
    <row r="1455" s="23" customFormat="1" ht="18" customHeight="1">
      <c r="B1455" s="30"/>
    </row>
    <row r="1456" s="23" customFormat="1" ht="18" customHeight="1">
      <c r="B1456" s="30"/>
    </row>
    <row r="1457" s="23" customFormat="1" ht="18" customHeight="1">
      <c r="B1457" s="30"/>
    </row>
    <row r="1458" s="23" customFormat="1" ht="18" customHeight="1">
      <c r="B1458" s="30"/>
    </row>
    <row r="1459" s="23" customFormat="1" ht="18" customHeight="1">
      <c r="B1459" s="30"/>
    </row>
    <row r="1460" s="23" customFormat="1" ht="18" customHeight="1">
      <c r="B1460" s="30"/>
    </row>
    <row r="1461" s="23" customFormat="1" ht="18" customHeight="1">
      <c r="B1461" s="30"/>
    </row>
    <row r="1462" s="23" customFormat="1" ht="18" customHeight="1">
      <c r="B1462" s="30"/>
    </row>
    <row r="1463" s="23" customFormat="1" ht="18" customHeight="1">
      <c r="B1463" s="30"/>
    </row>
    <row r="1464" s="23" customFormat="1" ht="18" customHeight="1">
      <c r="B1464" s="30"/>
    </row>
    <row r="1465" s="23" customFormat="1" ht="18" customHeight="1">
      <c r="B1465" s="30"/>
    </row>
    <row r="1466" s="23" customFormat="1" ht="18" customHeight="1">
      <c r="B1466" s="30"/>
    </row>
    <row r="1467" s="23" customFormat="1" ht="18" customHeight="1">
      <c r="B1467" s="30"/>
    </row>
    <row r="1468" s="23" customFormat="1" ht="18" customHeight="1">
      <c r="B1468" s="30"/>
    </row>
    <row r="1469" s="23" customFormat="1" ht="18" customHeight="1">
      <c r="B1469" s="30"/>
    </row>
    <row r="1470" s="23" customFormat="1" ht="18" customHeight="1">
      <c r="B1470" s="30"/>
    </row>
    <row r="1471" s="23" customFormat="1" ht="18" customHeight="1">
      <c r="B1471" s="30"/>
    </row>
    <row r="1472" s="23" customFormat="1" ht="18" customHeight="1">
      <c r="B1472" s="30"/>
    </row>
    <row r="1473" s="23" customFormat="1" ht="18" customHeight="1">
      <c r="B1473" s="30"/>
    </row>
    <row r="1474" s="23" customFormat="1" ht="18" customHeight="1">
      <c r="B1474" s="30"/>
    </row>
    <row r="1475" s="23" customFormat="1" ht="18" customHeight="1">
      <c r="B1475" s="30"/>
    </row>
    <row r="1476" s="23" customFormat="1" ht="18" customHeight="1">
      <c r="B1476" s="30"/>
    </row>
    <row r="1477" s="23" customFormat="1" ht="18" customHeight="1">
      <c r="B1477" s="30"/>
    </row>
    <row r="1478" s="23" customFormat="1" ht="18" customHeight="1">
      <c r="B1478" s="30"/>
    </row>
    <row r="1479" s="23" customFormat="1" ht="18" customHeight="1">
      <c r="B1479" s="30"/>
    </row>
    <row r="1480" s="23" customFormat="1" ht="18" customHeight="1">
      <c r="B1480" s="30"/>
    </row>
    <row r="1481" s="23" customFormat="1" ht="18" customHeight="1">
      <c r="B1481" s="30"/>
    </row>
    <row r="1482" s="23" customFormat="1" ht="18" customHeight="1">
      <c r="B1482" s="30"/>
    </row>
    <row r="1483" s="23" customFormat="1" ht="18" customHeight="1">
      <c r="B1483" s="30"/>
    </row>
    <row r="1484" s="23" customFormat="1" ht="18" customHeight="1">
      <c r="B1484" s="30"/>
    </row>
    <row r="1485" s="23" customFormat="1" ht="18" customHeight="1">
      <c r="B1485" s="30"/>
    </row>
    <row r="1486" s="23" customFormat="1" ht="18" customHeight="1">
      <c r="B1486" s="30"/>
    </row>
    <row r="1487" s="23" customFormat="1" ht="18" customHeight="1">
      <c r="B1487" s="30"/>
    </row>
    <row r="1488" s="23" customFormat="1" ht="18" customHeight="1">
      <c r="B1488" s="30"/>
    </row>
    <row r="1489" s="23" customFormat="1" ht="18" customHeight="1">
      <c r="B1489" s="30"/>
    </row>
    <row r="1490" s="23" customFormat="1" ht="18" customHeight="1">
      <c r="B1490" s="30"/>
    </row>
    <row r="1491" s="23" customFormat="1" ht="18" customHeight="1">
      <c r="B1491" s="30"/>
    </row>
    <row r="1492" s="23" customFormat="1" ht="18" customHeight="1">
      <c r="B1492" s="30"/>
    </row>
    <row r="1493" s="23" customFormat="1" ht="18" customHeight="1">
      <c r="B1493" s="30"/>
    </row>
    <row r="1494" s="23" customFormat="1" ht="18" customHeight="1">
      <c r="B1494" s="30"/>
    </row>
    <row r="1495" s="23" customFormat="1" ht="18" customHeight="1">
      <c r="B1495" s="30"/>
    </row>
    <row r="1496" s="23" customFormat="1" ht="18" customHeight="1">
      <c r="B1496" s="30"/>
    </row>
    <row r="1497" s="23" customFormat="1" ht="18" customHeight="1">
      <c r="B1497" s="30"/>
    </row>
    <row r="1498" s="23" customFormat="1" ht="18" customHeight="1">
      <c r="B1498" s="30"/>
    </row>
    <row r="1499" s="23" customFormat="1" ht="18" customHeight="1">
      <c r="B1499" s="30"/>
    </row>
    <row r="1500" s="23" customFormat="1" ht="18" customHeight="1">
      <c r="B1500" s="30"/>
    </row>
    <row r="1501" s="23" customFormat="1" ht="18" customHeight="1">
      <c r="B1501" s="30"/>
    </row>
    <row r="1502" s="23" customFormat="1" ht="18" customHeight="1">
      <c r="B1502" s="30"/>
    </row>
    <row r="1503" s="23" customFormat="1" ht="18" customHeight="1">
      <c r="B1503" s="30"/>
    </row>
    <row r="1504" s="23" customFormat="1" ht="18" customHeight="1">
      <c r="B1504" s="30"/>
    </row>
    <row r="1505" s="23" customFormat="1" ht="18" customHeight="1">
      <c r="B1505" s="30"/>
    </row>
    <row r="1506" s="23" customFormat="1" ht="18" customHeight="1">
      <c r="B1506" s="30"/>
    </row>
    <row r="1507" s="23" customFormat="1" ht="18" customHeight="1">
      <c r="B1507" s="30"/>
    </row>
    <row r="1508" s="23" customFormat="1" ht="18" customHeight="1">
      <c r="B1508" s="30"/>
    </row>
    <row r="1509" s="23" customFormat="1" ht="18" customHeight="1">
      <c r="B1509" s="30"/>
    </row>
    <row r="1510" s="23" customFormat="1" ht="18" customHeight="1">
      <c r="B1510" s="30"/>
    </row>
    <row r="1511" s="23" customFormat="1" ht="18" customHeight="1">
      <c r="B1511" s="30"/>
    </row>
    <row r="1512" s="23" customFormat="1" ht="18" customHeight="1">
      <c r="B1512" s="30"/>
    </row>
    <row r="1513" s="23" customFormat="1" ht="18" customHeight="1">
      <c r="B1513" s="30"/>
    </row>
    <row r="1514" s="23" customFormat="1" ht="18" customHeight="1">
      <c r="B1514" s="30"/>
    </row>
    <row r="1515" s="23" customFormat="1" ht="18" customHeight="1">
      <c r="B1515" s="30"/>
    </row>
    <row r="1516" s="23" customFormat="1" ht="18" customHeight="1">
      <c r="B1516" s="30"/>
    </row>
    <row r="1517" s="23" customFormat="1" ht="18" customHeight="1">
      <c r="B1517" s="30"/>
    </row>
    <row r="1518" s="23" customFormat="1" ht="18" customHeight="1">
      <c r="B1518" s="30"/>
    </row>
    <row r="1519" s="23" customFormat="1" ht="18" customHeight="1">
      <c r="B1519" s="30"/>
    </row>
    <row r="1520" s="23" customFormat="1" ht="18" customHeight="1">
      <c r="B1520" s="30"/>
    </row>
    <row r="1521" s="23" customFormat="1" ht="18" customHeight="1">
      <c r="B1521" s="30"/>
    </row>
    <row r="1522" s="23" customFormat="1" ht="18" customHeight="1">
      <c r="B1522" s="30"/>
    </row>
    <row r="1523" s="23" customFormat="1" ht="18" customHeight="1">
      <c r="B1523" s="30"/>
    </row>
    <row r="1524" s="23" customFormat="1" ht="18" customHeight="1">
      <c r="B1524" s="30"/>
    </row>
    <row r="1525" s="23" customFormat="1" ht="18" customHeight="1">
      <c r="B1525" s="30"/>
    </row>
    <row r="1526" s="23" customFormat="1" ht="18" customHeight="1">
      <c r="B1526" s="30"/>
    </row>
    <row r="1527" s="23" customFormat="1" ht="18" customHeight="1">
      <c r="B1527" s="30"/>
    </row>
    <row r="1528" s="23" customFormat="1" ht="18" customHeight="1">
      <c r="B1528" s="30"/>
    </row>
    <row r="1529" s="23" customFormat="1" ht="18" customHeight="1">
      <c r="B1529" s="30"/>
    </row>
    <row r="1530" s="23" customFormat="1" ht="18" customHeight="1">
      <c r="B1530" s="30"/>
    </row>
    <row r="1531" s="23" customFormat="1" ht="18" customHeight="1">
      <c r="B1531" s="30"/>
    </row>
    <row r="1532" s="23" customFormat="1" ht="18" customHeight="1">
      <c r="B1532" s="30"/>
    </row>
    <row r="1533" s="23" customFormat="1" ht="18" customHeight="1">
      <c r="B1533" s="30"/>
    </row>
    <row r="1534" s="23" customFormat="1" ht="18" customHeight="1">
      <c r="B1534" s="30"/>
    </row>
    <row r="1535" s="23" customFormat="1" ht="18" customHeight="1">
      <c r="B1535" s="30"/>
    </row>
    <row r="1536" s="23" customFormat="1" ht="18" customHeight="1">
      <c r="B1536" s="30"/>
    </row>
    <row r="1537" s="23" customFormat="1" ht="18" customHeight="1">
      <c r="B1537" s="30"/>
    </row>
    <row r="1538" s="23" customFormat="1" ht="18" customHeight="1">
      <c r="B1538" s="30"/>
    </row>
    <row r="1539" s="23" customFormat="1" ht="18" customHeight="1">
      <c r="B1539" s="30"/>
    </row>
    <row r="1540" s="23" customFormat="1" ht="18" customHeight="1">
      <c r="B1540" s="30"/>
    </row>
    <row r="1541" s="23" customFormat="1" ht="18" customHeight="1">
      <c r="B1541" s="30"/>
    </row>
    <row r="1542" s="23" customFormat="1" ht="18" customHeight="1">
      <c r="B1542" s="30"/>
    </row>
    <row r="1543" s="23" customFormat="1" ht="18" customHeight="1">
      <c r="B1543" s="30"/>
    </row>
    <row r="1544" s="23" customFormat="1" ht="18" customHeight="1">
      <c r="B1544" s="30"/>
    </row>
    <row r="1545" s="23" customFormat="1" ht="18" customHeight="1">
      <c r="B1545" s="30"/>
    </row>
    <row r="1546" s="23" customFormat="1" ht="18" customHeight="1">
      <c r="B1546" s="30"/>
    </row>
    <row r="1547" s="23" customFormat="1" ht="18" customHeight="1">
      <c r="B1547" s="30"/>
    </row>
    <row r="1548" s="23" customFormat="1" ht="18" customHeight="1">
      <c r="B1548" s="30"/>
    </row>
    <row r="1549" s="23" customFormat="1" ht="18" customHeight="1">
      <c r="B1549" s="30"/>
    </row>
    <row r="1550" s="23" customFormat="1" ht="18" customHeight="1">
      <c r="B1550" s="30"/>
    </row>
    <row r="1551" s="23" customFormat="1" ht="18" customHeight="1">
      <c r="B1551" s="30"/>
    </row>
    <row r="1552" s="23" customFormat="1" ht="18" customHeight="1">
      <c r="B1552" s="30"/>
    </row>
    <row r="1553" s="23" customFormat="1" ht="18" customHeight="1">
      <c r="B1553" s="30"/>
    </row>
    <row r="1554" s="23" customFormat="1" ht="18" customHeight="1">
      <c r="B1554" s="30"/>
    </row>
    <row r="1555" s="23" customFormat="1" ht="18" customHeight="1">
      <c r="B1555" s="30"/>
    </row>
    <row r="1556" s="23" customFormat="1" ht="18" customHeight="1">
      <c r="B1556" s="30"/>
    </row>
    <row r="1557" s="23" customFormat="1" ht="18" customHeight="1">
      <c r="B1557" s="30"/>
    </row>
    <row r="1558" s="23" customFormat="1" ht="18" customHeight="1">
      <c r="B1558" s="30"/>
    </row>
    <row r="1559" s="23" customFormat="1" ht="18" customHeight="1">
      <c r="B1559" s="30"/>
    </row>
    <row r="1560" s="23" customFormat="1" ht="18" customHeight="1">
      <c r="B1560" s="30"/>
    </row>
    <row r="1561" s="23" customFormat="1" ht="18" customHeight="1">
      <c r="B1561" s="30"/>
    </row>
    <row r="1562" s="23" customFormat="1" ht="18" customHeight="1">
      <c r="B1562" s="30"/>
    </row>
    <row r="1563" s="23" customFormat="1" ht="18" customHeight="1">
      <c r="B1563" s="30"/>
    </row>
    <row r="1564" s="23" customFormat="1" ht="18" customHeight="1">
      <c r="B1564" s="30"/>
    </row>
    <row r="1565" s="23" customFormat="1" ht="18" customHeight="1">
      <c r="B1565" s="30"/>
    </row>
    <row r="1566" s="23" customFormat="1" ht="18" customHeight="1">
      <c r="B1566" s="30"/>
    </row>
    <row r="1567" s="23" customFormat="1" ht="18" customHeight="1">
      <c r="B1567" s="30"/>
    </row>
    <row r="1568" s="23" customFormat="1" ht="18" customHeight="1">
      <c r="B1568" s="30"/>
    </row>
    <row r="1569" s="23" customFormat="1" ht="18" customHeight="1">
      <c r="B1569" s="30"/>
    </row>
    <row r="1570" s="23" customFormat="1" ht="18" customHeight="1">
      <c r="B1570" s="30"/>
    </row>
    <row r="1571" s="23" customFormat="1" ht="18" customHeight="1">
      <c r="B1571" s="30"/>
    </row>
    <row r="1572" s="23" customFormat="1" ht="18" customHeight="1">
      <c r="B1572" s="30"/>
    </row>
    <row r="1573" s="23" customFormat="1" ht="18" customHeight="1">
      <c r="B1573" s="30"/>
    </row>
    <row r="1574" s="23" customFormat="1" ht="18" customHeight="1">
      <c r="B1574" s="30"/>
    </row>
    <row r="1575" s="23" customFormat="1" ht="18" customHeight="1">
      <c r="B1575" s="30"/>
    </row>
    <row r="1576" s="23" customFormat="1" ht="18" customHeight="1">
      <c r="B1576" s="30"/>
    </row>
    <row r="1577" s="23" customFormat="1" ht="18" customHeight="1">
      <c r="B1577" s="30"/>
    </row>
    <row r="1578" s="23" customFormat="1" ht="18" customHeight="1">
      <c r="B1578" s="30"/>
    </row>
    <row r="1579" s="23" customFormat="1" ht="18" customHeight="1">
      <c r="B1579" s="30"/>
    </row>
    <row r="1580" s="23" customFormat="1" ht="18" customHeight="1">
      <c r="B1580" s="30"/>
    </row>
    <row r="1581" s="23" customFormat="1" ht="18" customHeight="1">
      <c r="B1581" s="30"/>
    </row>
    <row r="1582" s="23" customFormat="1" ht="18" customHeight="1">
      <c r="B1582" s="30"/>
    </row>
    <row r="1583" s="23" customFormat="1" ht="18" customHeight="1">
      <c r="B1583" s="30"/>
    </row>
    <row r="1584" s="23" customFormat="1" ht="18" customHeight="1">
      <c r="B1584" s="30"/>
    </row>
    <row r="1585" s="23" customFormat="1" ht="18" customHeight="1">
      <c r="B1585" s="30"/>
    </row>
    <row r="1586" s="23" customFormat="1" ht="18" customHeight="1">
      <c r="B1586" s="30"/>
    </row>
    <row r="1587" s="23" customFormat="1" ht="18" customHeight="1">
      <c r="B1587" s="30"/>
    </row>
    <row r="1588" s="23" customFormat="1" ht="18" customHeight="1">
      <c r="B1588" s="30"/>
    </row>
    <row r="1589" s="23" customFormat="1" ht="18" customHeight="1">
      <c r="B1589" s="30"/>
    </row>
    <row r="1590" s="23" customFormat="1" ht="18" customHeight="1">
      <c r="B1590" s="30"/>
    </row>
    <row r="1591" s="23" customFormat="1" ht="18" customHeight="1">
      <c r="B1591" s="30"/>
    </row>
    <row r="1592" s="23" customFormat="1" ht="18" customHeight="1">
      <c r="B1592" s="30"/>
    </row>
    <row r="1593" s="23" customFormat="1" ht="18" customHeight="1">
      <c r="B1593" s="30"/>
    </row>
    <row r="1594" s="23" customFormat="1" ht="18" customHeight="1">
      <c r="B1594" s="30"/>
    </row>
    <row r="1595" s="23" customFormat="1" ht="18" customHeight="1">
      <c r="B1595" s="30"/>
    </row>
    <row r="1596" s="23" customFormat="1" ht="18" customHeight="1">
      <c r="B1596" s="30"/>
    </row>
    <row r="1597" s="23" customFormat="1" ht="18" customHeight="1">
      <c r="B1597" s="30"/>
    </row>
    <row r="1598" s="23" customFormat="1" ht="18" customHeight="1">
      <c r="B1598" s="30"/>
    </row>
    <row r="1599" s="23" customFormat="1" ht="18" customHeight="1">
      <c r="B1599" s="30"/>
    </row>
    <row r="1600" s="23" customFormat="1" ht="18" customHeight="1">
      <c r="B1600" s="30"/>
    </row>
    <row r="1601" s="23" customFormat="1" ht="18" customHeight="1">
      <c r="B1601" s="30"/>
    </row>
    <row r="1602" s="23" customFormat="1" ht="18" customHeight="1">
      <c r="B1602" s="30"/>
    </row>
    <row r="1603" s="23" customFormat="1" ht="18" customHeight="1">
      <c r="B1603" s="30"/>
    </row>
    <row r="1604" s="23" customFormat="1" ht="18" customHeight="1">
      <c r="B1604" s="30"/>
    </row>
    <row r="1605" s="23" customFormat="1" ht="18" customHeight="1">
      <c r="B1605" s="30"/>
    </row>
    <row r="1606" s="23" customFormat="1" ht="18" customHeight="1">
      <c r="B1606" s="30"/>
    </row>
    <row r="1607" s="23" customFormat="1" ht="18" customHeight="1">
      <c r="B1607" s="30"/>
    </row>
    <row r="1608" s="23" customFormat="1" ht="18" customHeight="1">
      <c r="B1608" s="30"/>
    </row>
    <row r="1609" s="23" customFormat="1" ht="18" customHeight="1">
      <c r="B1609" s="30"/>
    </row>
    <row r="1610" s="23" customFormat="1" ht="18" customHeight="1">
      <c r="B1610" s="30"/>
    </row>
    <row r="1611" s="23" customFormat="1" ht="18" customHeight="1">
      <c r="B1611" s="30"/>
    </row>
    <row r="1612" s="23" customFormat="1" ht="18" customHeight="1">
      <c r="B1612" s="30"/>
    </row>
    <row r="1613" s="23" customFormat="1" ht="18" customHeight="1">
      <c r="B1613" s="30"/>
    </row>
    <row r="1614" s="23" customFormat="1" ht="18" customHeight="1">
      <c r="B1614" s="30"/>
    </row>
    <row r="1615" s="23" customFormat="1" ht="18" customHeight="1">
      <c r="B1615" s="30"/>
    </row>
    <row r="1616" s="23" customFormat="1" ht="18" customHeight="1">
      <c r="B1616" s="30"/>
    </row>
    <row r="1617" s="23" customFormat="1" ht="18" customHeight="1">
      <c r="B1617" s="30"/>
    </row>
    <row r="1618" s="23" customFormat="1" ht="18" customHeight="1">
      <c r="B1618" s="30"/>
    </row>
    <row r="1619" s="23" customFormat="1" ht="18" customHeight="1">
      <c r="B1619" s="30"/>
    </row>
    <row r="1620" s="23" customFormat="1" ht="18" customHeight="1">
      <c r="B1620" s="30"/>
    </row>
    <row r="1621" s="23" customFormat="1" ht="18" customHeight="1">
      <c r="B1621" s="30"/>
    </row>
    <row r="1622" s="23" customFormat="1" ht="18" customHeight="1">
      <c r="B1622" s="30"/>
    </row>
    <row r="1623" s="23" customFormat="1" ht="18" customHeight="1">
      <c r="B1623" s="30"/>
    </row>
    <row r="1624" s="23" customFormat="1" ht="18" customHeight="1">
      <c r="B1624" s="30"/>
    </row>
    <row r="1625" s="23" customFormat="1" ht="18" customHeight="1">
      <c r="B1625" s="30"/>
    </row>
    <row r="1626" s="23" customFormat="1" ht="18" customHeight="1">
      <c r="B1626" s="30"/>
    </row>
    <row r="1627" s="23" customFormat="1" ht="18" customHeight="1">
      <c r="B1627" s="30"/>
    </row>
    <row r="1628" s="23" customFormat="1" ht="18" customHeight="1">
      <c r="B1628" s="30"/>
    </row>
    <row r="1629" s="23" customFormat="1" ht="18" customHeight="1">
      <c r="B1629" s="30"/>
    </row>
    <row r="1630" s="23" customFormat="1" ht="18" customHeight="1">
      <c r="B1630" s="30"/>
    </row>
    <row r="1631" s="23" customFormat="1" ht="18" customHeight="1">
      <c r="B1631" s="30"/>
    </row>
    <row r="1632" s="23" customFormat="1" ht="18" customHeight="1">
      <c r="B1632" s="30"/>
    </row>
    <row r="1633" s="23" customFormat="1" ht="18" customHeight="1">
      <c r="B1633" s="30"/>
    </row>
    <row r="1634" s="23" customFormat="1" ht="18" customHeight="1">
      <c r="B1634" s="30"/>
    </row>
    <row r="1635" s="23" customFormat="1" ht="18" customHeight="1">
      <c r="B1635" s="30"/>
    </row>
    <row r="1636" s="23" customFormat="1" ht="18" customHeight="1">
      <c r="B1636" s="30"/>
    </row>
    <row r="1637" s="23" customFormat="1" ht="18" customHeight="1">
      <c r="B1637" s="30"/>
    </row>
    <row r="1638" s="23" customFormat="1" ht="18" customHeight="1">
      <c r="B1638" s="30"/>
    </row>
    <row r="1639" s="23" customFormat="1" ht="18" customHeight="1">
      <c r="B1639" s="30"/>
    </row>
    <row r="1640" s="23" customFormat="1" ht="18" customHeight="1">
      <c r="B1640" s="30"/>
    </row>
    <row r="1641" s="23" customFormat="1" ht="18" customHeight="1">
      <c r="B1641" s="30"/>
    </row>
    <row r="1642" s="23" customFormat="1" ht="18" customHeight="1">
      <c r="B1642" s="30"/>
    </row>
    <row r="1643" s="23" customFormat="1" ht="18" customHeight="1">
      <c r="B1643" s="30"/>
    </row>
    <row r="1644" s="23" customFormat="1" ht="18" customHeight="1">
      <c r="B1644" s="30"/>
    </row>
    <row r="1645" s="23" customFormat="1" ht="18" customHeight="1">
      <c r="B1645" s="30"/>
    </row>
    <row r="1646" s="23" customFormat="1" ht="18" customHeight="1">
      <c r="B1646" s="30"/>
    </row>
    <row r="1647" s="23" customFormat="1" ht="18" customHeight="1">
      <c r="B1647" s="30"/>
    </row>
    <row r="1648" s="23" customFormat="1" ht="18" customHeight="1">
      <c r="B1648" s="30"/>
    </row>
    <row r="1649" s="23" customFormat="1" ht="18" customHeight="1">
      <c r="B1649" s="30"/>
    </row>
    <row r="1650" s="23" customFormat="1" ht="18" customHeight="1">
      <c r="B1650" s="30"/>
    </row>
    <row r="1651" s="23" customFormat="1" ht="18" customHeight="1">
      <c r="B1651" s="30"/>
    </row>
    <row r="1652" s="23" customFormat="1" ht="18" customHeight="1">
      <c r="B1652" s="30"/>
    </row>
    <row r="1653" s="23" customFormat="1" ht="18" customHeight="1">
      <c r="B1653" s="30"/>
    </row>
    <row r="1654" s="23" customFormat="1" ht="18" customHeight="1">
      <c r="B1654" s="30"/>
    </row>
    <row r="1655" s="23" customFormat="1" ht="18" customHeight="1">
      <c r="B1655" s="30"/>
    </row>
    <row r="1656" s="23" customFormat="1" ht="18" customHeight="1">
      <c r="B1656" s="30"/>
    </row>
    <row r="1657" s="23" customFormat="1" ht="18" customHeight="1">
      <c r="B1657" s="30"/>
    </row>
    <row r="1658" s="23" customFormat="1" ht="18" customHeight="1">
      <c r="B1658" s="30"/>
    </row>
    <row r="1659" s="23" customFormat="1" ht="18" customHeight="1">
      <c r="B1659" s="30"/>
    </row>
    <row r="1660" s="23" customFormat="1" ht="18" customHeight="1">
      <c r="B1660" s="30"/>
    </row>
    <row r="1661" s="23" customFormat="1" ht="18" customHeight="1">
      <c r="B1661" s="30"/>
    </row>
    <row r="1662" s="23" customFormat="1" ht="18" customHeight="1">
      <c r="B1662" s="30"/>
    </row>
    <row r="1663" s="23" customFormat="1" ht="18" customHeight="1">
      <c r="B1663" s="30"/>
    </row>
    <row r="1664" s="23" customFormat="1" ht="18" customHeight="1">
      <c r="B1664" s="30"/>
    </row>
    <row r="1665" s="23" customFormat="1" ht="18" customHeight="1">
      <c r="B1665" s="30"/>
    </row>
    <row r="1666" s="23" customFormat="1" ht="18" customHeight="1">
      <c r="B1666" s="30"/>
    </row>
    <row r="1667" s="23" customFormat="1" ht="18" customHeight="1">
      <c r="B1667" s="30"/>
    </row>
    <row r="1668" s="23" customFormat="1" ht="18" customHeight="1">
      <c r="B1668" s="30"/>
    </row>
    <row r="1669" s="23" customFormat="1" ht="18" customHeight="1">
      <c r="B1669" s="30"/>
    </row>
    <row r="1670" s="23" customFormat="1" ht="18" customHeight="1">
      <c r="B1670" s="30"/>
    </row>
    <row r="1671" s="23" customFormat="1" ht="18" customHeight="1">
      <c r="B1671" s="30"/>
    </row>
    <row r="1672" s="23" customFormat="1" ht="18" customHeight="1">
      <c r="B1672" s="30"/>
    </row>
    <row r="1673" s="23" customFormat="1" ht="18" customHeight="1">
      <c r="B1673" s="30"/>
    </row>
    <row r="1674" s="23" customFormat="1" ht="18" customHeight="1">
      <c r="B1674" s="30"/>
    </row>
    <row r="1675" s="23" customFormat="1" ht="18" customHeight="1">
      <c r="B1675" s="30"/>
    </row>
    <row r="1676" s="23" customFormat="1" ht="18" customHeight="1">
      <c r="B1676" s="30"/>
    </row>
    <row r="1677" s="23" customFormat="1" ht="18" customHeight="1">
      <c r="B1677" s="30"/>
    </row>
    <row r="1678" s="23" customFormat="1" ht="18" customHeight="1">
      <c r="B1678" s="30"/>
    </row>
    <row r="1679" s="23" customFormat="1" ht="18" customHeight="1">
      <c r="B1679" s="30"/>
    </row>
    <row r="1680" s="23" customFormat="1" ht="18" customHeight="1">
      <c r="B1680" s="30"/>
    </row>
    <row r="1681" s="23" customFormat="1" ht="18" customHeight="1">
      <c r="B1681" s="30"/>
    </row>
    <row r="1682" s="23" customFormat="1" ht="18" customHeight="1">
      <c r="B1682" s="30"/>
    </row>
    <row r="1683" s="23" customFormat="1" ht="18" customHeight="1">
      <c r="B1683" s="30"/>
    </row>
    <row r="1684" s="23" customFormat="1" ht="18" customHeight="1">
      <c r="B1684" s="30"/>
    </row>
    <row r="1685" s="23" customFormat="1" ht="18" customHeight="1">
      <c r="B1685" s="30"/>
    </row>
    <row r="1686" s="23" customFormat="1" ht="18" customHeight="1">
      <c r="B1686" s="30"/>
    </row>
    <row r="1687" s="23" customFormat="1" ht="18" customHeight="1">
      <c r="B1687" s="30"/>
    </row>
    <row r="1688" s="23" customFormat="1" ht="18" customHeight="1">
      <c r="B1688" s="30"/>
    </row>
    <row r="1689" s="23" customFormat="1" ht="18" customHeight="1">
      <c r="B1689" s="30"/>
    </row>
    <row r="1690" s="23" customFormat="1" ht="18" customHeight="1">
      <c r="B1690" s="30"/>
    </row>
    <row r="1691" s="23" customFormat="1" ht="18" customHeight="1">
      <c r="B1691" s="30"/>
    </row>
    <row r="1692" s="23" customFormat="1" ht="18" customHeight="1">
      <c r="B1692" s="30"/>
    </row>
    <row r="1693" s="23" customFormat="1" ht="18" customHeight="1">
      <c r="B1693" s="30"/>
    </row>
    <row r="1694" s="23" customFormat="1" ht="18" customHeight="1">
      <c r="B1694" s="30"/>
    </row>
    <row r="1695" s="23" customFormat="1" ht="18" customHeight="1">
      <c r="B1695" s="30"/>
    </row>
    <row r="1696" s="23" customFormat="1" ht="18" customHeight="1">
      <c r="B1696" s="30"/>
    </row>
    <row r="1697" s="23" customFormat="1" ht="18" customHeight="1">
      <c r="B1697" s="30"/>
    </row>
    <row r="1698" s="23" customFormat="1" ht="18" customHeight="1">
      <c r="B1698" s="30"/>
    </row>
    <row r="1699" s="23" customFormat="1" ht="18" customHeight="1">
      <c r="B1699" s="30"/>
    </row>
    <row r="1700" s="23" customFormat="1" ht="18" customHeight="1">
      <c r="B1700" s="30"/>
    </row>
    <row r="1701" s="23" customFormat="1" ht="18" customHeight="1">
      <c r="B1701" s="30"/>
    </row>
    <row r="1702" s="23" customFormat="1" ht="18" customHeight="1">
      <c r="B1702" s="30"/>
    </row>
    <row r="1703" s="23" customFormat="1" ht="18" customHeight="1">
      <c r="B1703" s="30"/>
    </row>
    <row r="1704" s="23" customFormat="1" ht="18" customHeight="1">
      <c r="B1704" s="30"/>
    </row>
    <row r="1705" s="23" customFormat="1" ht="18" customHeight="1">
      <c r="B1705" s="30"/>
    </row>
    <row r="1706" s="23" customFormat="1" ht="18" customHeight="1">
      <c r="B1706" s="30"/>
    </row>
    <row r="1707" s="23" customFormat="1" ht="18" customHeight="1">
      <c r="B1707" s="30"/>
    </row>
    <row r="1708" s="23" customFormat="1" ht="18" customHeight="1">
      <c r="B1708" s="30"/>
    </row>
    <row r="1709" s="23" customFormat="1" ht="18" customHeight="1">
      <c r="B1709" s="30"/>
    </row>
    <row r="1710" s="23" customFormat="1" ht="18" customHeight="1">
      <c r="B1710" s="30"/>
    </row>
    <row r="1711" s="23" customFormat="1" ht="18" customHeight="1">
      <c r="B1711" s="30"/>
    </row>
    <row r="1712" s="23" customFormat="1" ht="18" customHeight="1">
      <c r="B1712" s="30"/>
    </row>
    <row r="1713" s="23" customFormat="1" ht="18" customHeight="1">
      <c r="B1713" s="30"/>
    </row>
    <row r="1714" s="23" customFormat="1" ht="18" customHeight="1">
      <c r="B1714" s="30"/>
    </row>
    <row r="1715" s="23" customFormat="1" ht="18" customHeight="1">
      <c r="B1715" s="30"/>
    </row>
    <row r="1716" s="23" customFormat="1" ht="18" customHeight="1">
      <c r="B1716" s="30"/>
    </row>
    <row r="1717" s="23" customFormat="1" ht="18" customHeight="1">
      <c r="B1717" s="30"/>
    </row>
    <row r="1718" s="23" customFormat="1" ht="18" customHeight="1">
      <c r="B1718" s="30"/>
    </row>
    <row r="1719" s="23" customFormat="1" ht="18" customHeight="1">
      <c r="B1719" s="30"/>
    </row>
    <row r="1720" s="23" customFormat="1" ht="18" customHeight="1">
      <c r="B1720" s="30"/>
    </row>
    <row r="1721" s="23" customFormat="1" ht="18" customHeight="1">
      <c r="B1721" s="30"/>
    </row>
    <row r="1722" s="23" customFormat="1" ht="18" customHeight="1">
      <c r="B1722" s="30"/>
    </row>
    <row r="1723" s="23" customFormat="1" ht="18" customHeight="1">
      <c r="B1723" s="30"/>
    </row>
    <row r="1724" s="23" customFormat="1" ht="18" customHeight="1">
      <c r="B1724" s="30"/>
    </row>
    <row r="1725" s="23" customFormat="1" ht="18" customHeight="1">
      <c r="B1725" s="30"/>
    </row>
    <row r="1726" s="23" customFormat="1" ht="18" customHeight="1">
      <c r="B1726" s="30"/>
    </row>
    <row r="1727" s="23" customFormat="1" ht="18" customHeight="1">
      <c r="B1727" s="30"/>
    </row>
    <row r="1728" s="23" customFormat="1" ht="18" customHeight="1">
      <c r="B1728" s="30"/>
    </row>
    <row r="1729" s="23" customFormat="1" ht="18" customHeight="1">
      <c r="B1729" s="30"/>
    </row>
    <row r="1730" s="23" customFormat="1" ht="18" customHeight="1">
      <c r="B1730" s="30"/>
    </row>
    <row r="1731" s="23" customFormat="1" ht="18" customHeight="1">
      <c r="B1731" s="30"/>
    </row>
    <row r="1732" s="23" customFormat="1" ht="18" customHeight="1">
      <c r="B1732" s="30"/>
    </row>
    <row r="1733" s="23" customFormat="1" ht="18" customHeight="1">
      <c r="B1733" s="30"/>
    </row>
    <row r="1734" s="23" customFormat="1" ht="18" customHeight="1">
      <c r="B1734" s="30"/>
    </row>
    <row r="1735" s="23" customFormat="1" ht="18" customHeight="1">
      <c r="B1735" s="30"/>
    </row>
    <row r="1736" s="23" customFormat="1" ht="18" customHeight="1">
      <c r="B1736" s="30"/>
    </row>
    <row r="1737" s="23" customFormat="1" ht="18" customHeight="1">
      <c r="B1737" s="30"/>
    </row>
    <row r="1738" s="23" customFormat="1" ht="18" customHeight="1">
      <c r="B1738" s="30"/>
    </row>
    <row r="1739" s="23" customFormat="1" ht="18" customHeight="1">
      <c r="B1739" s="30"/>
    </row>
    <row r="1740" s="23" customFormat="1" ht="18" customHeight="1">
      <c r="B1740" s="30"/>
    </row>
    <row r="1741" s="23" customFormat="1" ht="18" customHeight="1">
      <c r="B1741" s="30"/>
    </row>
    <row r="1742" s="23" customFormat="1" ht="18" customHeight="1">
      <c r="B1742" s="30"/>
    </row>
    <row r="1743" s="23" customFormat="1" ht="18" customHeight="1">
      <c r="B1743" s="30"/>
    </row>
    <row r="1744" s="23" customFormat="1" ht="18" customHeight="1">
      <c r="B1744" s="30"/>
    </row>
    <row r="1745" s="23" customFormat="1" ht="18" customHeight="1">
      <c r="B1745" s="30"/>
    </row>
    <row r="1746" s="23" customFormat="1" ht="18" customHeight="1">
      <c r="B1746" s="30"/>
    </row>
    <row r="1747" s="23" customFormat="1" ht="18" customHeight="1">
      <c r="B1747" s="30"/>
    </row>
    <row r="1748" s="23" customFormat="1" ht="18" customHeight="1">
      <c r="B1748" s="30"/>
    </row>
    <row r="1749" s="23" customFormat="1" ht="18" customHeight="1">
      <c r="B1749" s="30"/>
    </row>
    <row r="1750" s="23" customFormat="1" ht="18" customHeight="1">
      <c r="B1750" s="30"/>
    </row>
    <row r="1751" s="23" customFormat="1" ht="18" customHeight="1">
      <c r="B1751" s="30"/>
    </row>
    <row r="1752" s="23" customFormat="1" ht="18" customHeight="1">
      <c r="B1752" s="30"/>
    </row>
    <row r="1753" s="23" customFormat="1" ht="18" customHeight="1">
      <c r="B1753" s="30"/>
    </row>
    <row r="1754" s="23" customFormat="1" ht="18" customHeight="1">
      <c r="B1754" s="30"/>
    </row>
    <row r="1755" s="23" customFormat="1" ht="18" customHeight="1">
      <c r="B1755" s="30"/>
    </row>
    <row r="1756" s="23" customFormat="1" ht="18" customHeight="1">
      <c r="B1756" s="30"/>
    </row>
    <row r="1757" s="23" customFormat="1" ht="18" customHeight="1">
      <c r="B1757" s="30"/>
    </row>
    <row r="1758" s="23" customFormat="1" ht="18" customHeight="1">
      <c r="B1758" s="30"/>
    </row>
    <row r="1759" s="23" customFormat="1" ht="18" customHeight="1">
      <c r="B1759" s="30"/>
    </row>
    <row r="1760" s="23" customFormat="1" ht="18" customHeight="1">
      <c r="B1760" s="30"/>
    </row>
    <row r="1761" s="23" customFormat="1" ht="18" customHeight="1">
      <c r="B1761" s="30"/>
    </row>
    <row r="1762" s="23" customFormat="1" ht="18" customHeight="1">
      <c r="B1762" s="30"/>
    </row>
    <row r="1763" s="23" customFormat="1" ht="18" customHeight="1">
      <c r="B1763" s="30"/>
    </row>
    <row r="1764" s="23" customFormat="1" ht="18" customHeight="1">
      <c r="B1764" s="30"/>
    </row>
    <row r="1765" s="23" customFormat="1" ht="18" customHeight="1">
      <c r="B1765" s="30"/>
    </row>
    <row r="1766" s="23" customFormat="1" ht="18" customHeight="1">
      <c r="B1766" s="30"/>
    </row>
    <row r="1767" s="23" customFormat="1" ht="18" customHeight="1">
      <c r="B1767" s="30"/>
    </row>
    <row r="1768" s="23" customFormat="1" ht="18" customHeight="1">
      <c r="B1768" s="30"/>
    </row>
    <row r="1769" s="23" customFormat="1" ht="18" customHeight="1">
      <c r="B1769" s="30"/>
    </row>
    <row r="1770" s="23" customFormat="1" ht="18" customHeight="1">
      <c r="B1770" s="30"/>
    </row>
    <row r="1771" s="23" customFormat="1" ht="18" customHeight="1">
      <c r="B1771" s="30"/>
    </row>
    <row r="1772" s="23" customFormat="1" ht="18" customHeight="1">
      <c r="B1772" s="30"/>
    </row>
    <row r="1773" s="23" customFormat="1" ht="18" customHeight="1">
      <c r="B1773" s="30"/>
    </row>
    <row r="1774" s="23" customFormat="1" ht="18" customHeight="1">
      <c r="B1774" s="30"/>
    </row>
    <row r="1775" s="23" customFormat="1" ht="18" customHeight="1">
      <c r="B1775" s="30"/>
    </row>
    <row r="1776" s="23" customFormat="1" ht="18" customHeight="1">
      <c r="B1776" s="30"/>
    </row>
    <row r="1777" s="23" customFormat="1" ht="18" customHeight="1">
      <c r="B1777" s="30"/>
    </row>
    <row r="1778" s="23" customFormat="1" ht="18" customHeight="1">
      <c r="B1778" s="30"/>
    </row>
    <row r="1779" s="23" customFormat="1" ht="18" customHeight="1">
      <c r="B1779" s="30"/>
    </row>
    <row r="1780" s="23" customFormat="1" ht="18" customHeight="1">
      <c r="B1780" s="30"/>
    </row>
    <row r="1781" s="23" customFormat="1" ht="18" customHeight="1">
      <c r="B1781" s="30"/>
    </row>
    <row r="1782" s="23" customFormat="1" ht="18" customHeight="1">
      <c r="B1782" s="30"/>
    </row>
    <row r="1783" s="23" customFormat="1" ht="18" customHeight="1">
      <c r="B1783" s="30"/>
    </row>
    <row r="1784" s="23" customFormat="1" ht="18" customHeight="1">
      <c r="B1784" s="30"/>
    </row>
    <row r="1785" s="23" customFormat="1" ht="18" customHeight="1">
      <c r="B1785" s="30"/>
    </row>
    <row r="1786" s="23" customFormat="1" ht="18" customHeight="1">
      <c r="B1786" s="30"/>
    </row>
    <row r="1787" s="23" customFormat="1" ht="18" customHeight="1">
      <c r="B1787" s="30"/>
    </row>
    <row r="1788" s="23" customFormat="1" ht="18" customHeight="1">
      <c r="B1788" s="30"/>
    </row>
    <row r="1789" s="23" customFormat="1" ht="18" customHeight="1">
      <c r="B1789" s="30"/>
    </row>
    <row r="1790" s="23" customFormat="1" ht="18" customHeight="1">
      <c r="B1790" s="30"/>
    </row>
    <row r="1791" s="23" customFormat="1" ht="18" customHeight="1">
      <c r="B1791" s="30"/>
    </row>
    <row r="1792" s="23" customFormat="1" ht="18" customHeight="1">
      <c r="B1792" s="30"/>
    </row>
    <row r="1793" s="23" customFormat="1" ht="18" customHeight="1">
      <c r="B1793" s="30"/>
    </row>
    <row r="1794" s="23" customFormat="1" ht="18" customHeight="1">
      <c r="B1794" s="30"/>
    </row>
    <row r="1795" s="23" customFormat="1" ht="18" customHeight="1">
      <c r="B1795" s="30"/>
    </row>
    <row r="1796" s="23" customFormat="1" ht="18" customHeight="1">
      <c r="B1796" s="30"/>
    </row>
    <row r="1797" s="23" customFormat="1" ht="18" customHeight="1">
      <c r="B1797" s="30"/>
    </row>
    <row r="1798" s="23" customFormat="1" ht="18" customHeight="1">
      <c r="B1798" s="30"/>
    </row>
    <row r="1799" s="23" customFormat="1" ht="18" customHeight="1">
      <c r="B1799" s="30"/>
    </row>
    <row r="1800" s="23" customFormat="1" ht="18" customHeight="1">
      <c r="B1800" s="30"/>
    </row>
    <row r="1801" s="23" customFormat="1" ht="18" customHeight="1">
      <c r="B1801" s="30"/>
    </row>
    <row r="1802" s="23" customFormat="1" ht="18" customHeight="1">
      <c r="B1802" s="30"/>
    </row>
    <row r="1803" s="23" customFormat="1" ht="18" customHeight="1">
      <c r="B1803" s="30"/>
    </row>
    <row r="1804" s="23" customFormat="1" ht="18" customHeight="1">
      <c r="B1804" s="30"/>
    </row>
    <row r="1805" s="23" customFormat="1" ht="18" customHeight="1">
      <c r="B1805" s="30"/>
    </row>
    <row r="1806" s="23" customFormat="1" ht="18" customHeight="1">
      <c r="B1806" s="30"/>
    </row>
    <row r="1807" s="23" customFormat="1" ht="18" customHeight="1">
      <c r="B1807" s="30"/>
    </row>
    <row r="1808" s="23" customFormat="1" ht="18" customHeight="1">
      <c r="B1808" s="30"/>
    </row>
    <row r="1809" s="23" customFormat="1" ht="18" customHeight="1">
      <c r="B1809" s="30"/>
    </row>
    <row r="1810" s="23" customFormat="1" ht="18" customHeight="1">
      <c r="B1810" s="30"/>
    </row>
    <row r="1811" s="23" customFormat="1" ht="18" customHeight="1">
      <c r="B1811" s="30"/>
    </row>
    <row r="1812" s="23" customFormat="1" ht="18" customHeight="1">
      <c r="B1812" s="30"/>
    </row>
    <row r="1813" s="23" customFormat="1" ht="18" customHeight="1">
      <c r="B1813" s="30"/>
    </row>
    <row r="1814" s="23" customFormat="1" ht="18" customHeight="1">
      <c r="B1814" s="30"/>
    </row>
    <row r="1815" s="23" customFormat="1" ht="18" customHeight="1">
      <c r="B1815" s="30"/>
    </row>
    <row r="1816" s="23" customFormat="1" ht="18" customHeight="1">
      <c r="B1816" s="30"/>
    </row>
    <row r="1817" s="23" customFormat="1" ht="18" customHeight="1">
      <c r="B1817" s="30"/>
    </row>
    <row r="1818" s="23" customFormat="1" ht="18" customHeight="1">
      <c r="B1818" s="30"/>
    </row>
    <row r="1819" s="23" customFormat="1" ht="18" customHeight="1">
      <c r="B1819" s="30"/>
    </row>
    <row r="1820" s="23" customFormat="1" ht="18" customHeight="1">
      <c r="B1820" s="30"/>
    </row>
    <row r="1821" s="23" customFormat="1" ht="18" customHeight="1">
      <c r="B1821" s="30"/>
    </row>
    <row r="1822" s="23" customFormat="1" ht="18" customHeight="1">
      <c r="B1822" s="30"/>
    </row>
    <row r="1823" s="23" customFormat="1" ht="18" customHeight="1">
      <c r="B1823" s="30"/>
    </row>
    <row r="1824" s="23" customFormat="1" ht="18" customHeight="1">
      <c r="B1824" s="30"/>
    </row>
    <row r="1825" s="23" customFormat="1" ht="18" customHeight="1">
      <c r="B1825" s="30"/>
    </row>
    <row r="1826" s="23" customFormat="1" ht="18" customHeight="1">
      <c r="B1826" s="30"/>
    </row>
    <row r="1827" s="23" customFormat="1" ht="18" customHeight="1">
      <c r="B1827" s="30"/>
    </row>
    <row r="1828" s="23" customFormat="1" ht="18" customHeight="1">
      <c r="B1828" s="30"/>
    </row>
    <row r="1829" s="23" customFormat="1" ht="18" customHeight="1">
      <c r="B1829" s="30"/>
    </row>
    <row r="1830" s="23" customFormat="1" ht="18" customHeight="1">
      <c r="B1830" s="30"/>
    </row>
    <row r="1831" s="23" customFormat="1" ht="18" customHeight="1">
      <c r="B1831" s="30"/>
    </row>
    <row r="1832" s="23" customFormat="1" ht="18" customHeight="1">
      <c r="B1832" s="30"/>
    </row>
    <row r="1833" s="23" customFormat="1" ht="18" customHeight="1">
      <c r="B1833" s="30"/>
    </row>
    <row r="1834" s="23" customFormat="1" ht="18" customHeight="1">
      <c r="B1834" s="30"/>
    </row>
    <row r="1835" s="23" customFormat="1" ht="18" customHeight="1">
      <c r="B1835" s="30"/>
    </row>
    <row r="1836" s="23" customFormat="1" ht="18" customHeight="1">
      <c r="B1836" s="30"/>
    </row>
    <row r="1837" s="23" customFormat="1" ht="18" customHeight="1">
      <c r="B1837" s="30"/>
    </row>
    <row r="1838" s="23" customFormat="1" ht="18" customHeight="1">
      <c r="B1838" s="30"/>
    </row>
    <row r="1839" s="23" customFormat="1" ht="18" customHeight="1">
      <c r="B1839" s="30"/>
    </row>
    <row r="1840" s="23" customFormat="1" ht="18" customHeight="1">
      <c r="B1840" s="30"/>
    </row>
    <row r="1841" s="23" customFormat="1" ht="18" customHeight="1">
      <c r="B1841" s="30"/>
    </row>
    <row r="1842" s="23" customFormat="1" ht="18" customHeight="1">
      <c r="B1842" s="30"/>
    </row>
    <row r="1843" s="23" customFormat="1" ht="18" customHeight="1">
      <c r="B1843" s="30"/>
    </row>
    <row r="1844" s="23" customFormat="1" ht="18" customHeight="1">
      <c r="B1844" s="30"/>
    </row>
    <row r="1845" s="23" customFormat="1" ht="18" customHeight="1">
      <c r="B1845" s="30"/>
    </row>
    <row r="1846" s="23" customFormat="1" ht="18" customHeight="1">
      <c r="B1846" s="30"/>
    </row>
    <row r="1847" s="23" customFormat="1" ht="18" customHeight="1">
      <c r="B1847" s="30"/>
    </row>
    <row r="1848" s="23" customFormat="1" ht="18" customHeight="1">
      <c r="B1848" s="30"/>
    </row>
    <row r="1849" s="23" customFormat="1" ht="18" customHeight="1">
      <c r="B1849" s="30"/>
    </row>
    <row r="1850" s="23" customFormat="1" ht="18" customHeight="1">
      <c r="B1850" s="30"/>
    </row>
    <row r="1851" s="23" customFormat="1" ht="18" customHeight="1">
      <c r="B1851" s="30"/>
    </row>
    <row r="1852" s="23" customFormat="1" ht="18" customHeight="1">
      <c r="B1852" s="30"/>
    </row>
    <row r="1853" s="23" customFormat="1" ht="18" customHeight="1">
      <c r="B1853" s="30"/>
    </row>
    <row r="1854" s="23" customFormat="1" ht="18" customHeight="1">
      <c r="B1854" s="30"/>
    </row>
    <row r="1855" s="23" customFormat="1" ht="18" customHeight="1">
      <c r="B1855" s="30"/>
    </row>
    <row r="1856" s="23" customFormat="1" ht="18" customHeight="1">
      <c r="B1856" s="30"/>
    </row>
    <row r="1857" s="23" customFormat="1" ht="18" customHeight="1">
      <c r="B1857" s="30"/>
    </row>
    <row r="1858" s="23" customFormat="1" ht="18" customHeight="1">
      <c r="B1858" s="30"/>
    </row>
    <row r="1859" s="23" customFormat="1" ht="18" customHeight="1">
      <c r="B1859" s="30"/>
    </row>
    <row r="1860" s="23" customFormat="1" ht="18" customHeight="1">
      <c r="B1860" s="30"/>
    </row>
    <row r="1861" s="23" customFormat="1" ht="18" customHeight="1">
      <c r="B1861" s="30"/>
    </row>
    <row r="1862" s="23" customFormat="1" ht="18" customHeight="1">
      <c r="B1862" s="30"/>
    </row>
    <row r="1863" s="23" customFormat="1" ht="18" customHeight="1">
      <c r="B1863" s="30"/>
    </row>
    <row r="1864" s="23" customFormat="1" ht="18" customHeight="1">
      <c r="B1864" s="30"/>
    </row>
    <row r="1865" s="23" customFormat="1" ht="18" customHeight="1">
      <c r="B1865" s="30"/>
    </row>
    <row r="1866" s="23" customFormat="1" ht="18" customHeight="1">
      <c r="B1866" s="30"/>
    </row>
    <row r="1867" s="23" customFormat="1" ht="18" customHeight="1">
      <c r="B1867" s="30"/>
    </row>
    <row r="1868" s="23" customFormat="1" ht="18" customHeight="1">
      <c r="B1868" s="30"/>
    </row>
    <row r="1869" s="23" customFormat="1" ht="18" customHeight="1">
      <c r="B1869" s="30"/>
    </row>
    <row r="1870" s="23" customFormat="1" ht="18" customHeight="1">
      <c r="B1870" s="30"/>
    </row>
    <row r="1871" s="23" customFormat="1" ht="18" customHeight="1">
      <c r="B1871" s="30"/>
    </row>
    <row r="1872" s="23" customFormat="1" ht="18" customHeight="1">
      <c r="B1872" s="30"/>
    </row>
    <row r="1873" s="23" customFormat="1" ht="18" customHeight="1">
      <c r="B1873" s="30"/>
    </row>
    <row r="1874" s="23" customFormat="1" ht="18" customHeight="1">
      <c r="B1874" s="30"/>
    </row>
    <row r="1875" s="23" customFormat="1" ht="18" customHeight="1">
      <c r="B1875" s="30"/>
    </row>
    <row r="1876" s="23" customFormat="1" ht="18" customHeight="1">
      <c r="B1876" s="30"/>
    </row>
    <row r="1877" s="23" customFormat="1" ht="18" customHeight="1">
      <c r="B1877" s="30"/>
    </row>
    <row r="1878" s="23" customFormat="1" ht="18" customHeight="1">
      <c r="B1878" s="30"/>
    </row>
    <row r="1879" s="23" customFormat="1" ht="18" customHeight="1">
      <c r="B1879" s="30"/>
    </row>
    <row r="1880" s="23" customFormat="1" ht="18" customHeight="1">
      <c r="B1880" s="30"/>
    </row>
    <row r="1881" s="23" customFormat="1" ht="18" customHeight="1">
      <c r="B1881" s="30"/>
    </row>
    <row r="1882" s="23" customFormat="1" ht="18" customHeight="1">
      <c r="B1882" s="30"/>
    </row>
    <row r="1883" s="23" customFormat="1" ht="18" customHeight="1">
      <c r="B1883" s="30"/>
    </row>
    <row r="1884" s="23" customFormat="1" ht="18" customHeight="1">
      <c r="B1884" s="30"/>
    </row>
    <row r="1885" s="23" customFormat="1" ht="18" customHeight="1">
      <c r="B1885" s="30"/>
    </row>
    <row r="1886" s="23" customFormat="1" ht="18" customHeight="1">
      <c r="B1886" s="30"/>
    </row>
    <row r="1887" s="23" customFormat="1" ht="18" customHeight="1">
      <c r="B1887" s="30"/>
    </row>
    <row r="1888" s="23" customFormat="1" ht="18" customHeight="1">
      <c r="B1888" s="30"/>
    </row>
    <row r="1889" s="23" customFormat="1" ht="18" customHeight="1">
      <c r="B1889" s="30"/>
    </row>
    <row r="1890" s="23" customFormat="1" ht="18" customHeight="1">
      <c r="B1890" s="30"/>
    </row>
    <row r="1891" s="23" customFormat="1" ht="18" customHeight="1">
      <c r="B1891" s="30"/>
    </row>
    <row r="1892" s="23" customFormat="1" ht="18" customHeight="1">
      <c r="B1892" s="30"/>
    </row>
    <row r="1893" s="23" customFormat="1" ht="18" customHeight="1">
      <c r="B1893" s="30"/>
    </row>
    <row r="1894" s="23" customFormat="1" ht="18" customHeight="1">
      <c r="B1894" s="30"/>
    </row>
    <row r="1895" s="23" customFormat="1" ht="18" customHeight="1">
      <c r="B1895" s="30"/>
    </row>
    <row r="1896" s="23" customFormat="1" ht="18" customHeight="1">
      <c r="B1896" s="30"/>
    </row>
    <row r="1897" s="23" customFormat="1" ht="18" customHeight="1">
      <c r="B1897" s="30"/>
    </row>
    <row r="1898" s="23" customFormat="1" ht="18" customHeight="1">
      <c r="B1898" s="30"/>
    </row>
    <row r="1899" s="23" customFormat="1" ht="18" customHeight="1">
      <c r="B1899" s="30"/>
    </row>
    <row r="1900" s="23" customFormat="1" ht="18" customHeight="1">
      <c r="B1900" s="30"/>
    </row>
    <row r="1901" s="23" customFormat="1" ht="18" customHeight="1">
      <c r="B1901" s="30"/>
    </row>
    <row r="1902" s="23" customFormat="1" ht="18" customHeight="1">
      <c r="B1902" s="30"/>
    </row>
    <row r="1903" s="23" customFormat="1" ht="18" customHeight="1">
      <c r="B1903" s="30"/>
    </row>
    <row r="1904" s="23" customFormat="1" ht="18" customHeight="1">
      <c r="B1904" s="30"/>
    </row>
    <row r="1905" s="23" customFormat="1" ht="18" customHeight="1">
      <c r="B1905" s="30"/>
    </row>
    <row r="1906" s="23" customFormat="1" ht="18" customHeight="1">
      <c r="B1906" s="30"/>
    </row>
    <row r="1907" s="23" customFormat="1" ht="18" customHeight="1">
      <c r="B1907" s="30"/>
    </row>
    <row r="1908" s="23" customFormat="1" ht="18" customHeight="1">
      <c r="B1908" s="30"/>
    </row>
    <row r="1909" s="23" customFormat="1" ht="18" customHeight="1">
      <c r="B1909" s="30"/>
    </row>
    <row r="1910" s="23" customFormat="1" ht="18" customHeight="1">
      <c r="B1910" s="30"/>
    </row>
    <row r="1911" s="23" customFormat="1" ht="18" customHeight="1">
      <c r="B1911" s="30"/>
    </row>
    <row r="1912" s="23" customFormat="1" ht="18" customHeight="1">
      <c r="B1912" s="30"/>
    </row>
    <row r="1913" s="23" customFormat="1" ht="18" customHeight="1">
      <c r="B1913" s="30"/>
    </row>
    <row r="1914" s="23" customFormat="1" ht="18" customHeight="1">
      <c r="B1914" s="30"/>
    </row>
    <row r="1915" s="23" customFormat="1" ht="18" customHeight="1">
      <c r="B1915" s="30"/>
    </row>
    <row r="1916" s="23" customFormat="1" ht="18" customHeight="1">
      <c r="B1916" s="30"/>
    </row>
    <row r="1917" s="23" customFormat="1" ht="18" customHeight="1">
      <c r="B1917" s="30"/>
    </row>
    <row r="1918" s="23" customFormat="1" ht="18" customHeight="1">
      <c r="B1918" s="30"/>
    </row>
    <row r="1919" s="23" customFormat="1" ht="18" customHeight="1">
      <c r="B1919" s="30"/>
    </row>
    <row r="1920" s="23" customFormat="1" ht="18" customHeight="1">
      <c r="B1920" s="30"/>
    </row>
    <row r="1921" s="23" customFormat="1" ht="18" customHeight="1">
      <c r="B1921" s="30"/>
    </row>
    <row r="1922" s="23" customFormat="1" ht="18" customHeight="1">
      <c r="B1922" s="30"/>
    </row>
    <row r="1923" s="23" customFormat="1" ht="18" customHeight="1">
      <c r="B1923" s="30"/>
    </row>
    <row r="1924" s="23" customFormat="1" ht="18" customHeight="1">
      <c r="B1924" s="30"/>
    </row>
    <row r="1925" s="23" customFormat="1" ht="18" customHeight="1">
      <c r="B1925" s="30"/>
    </row>
    <row r="1926" s="23" customFormat="1" ht="18" customHeight="1">
      <c r="B1926" s="30"/>
    </row>
    <row r="1927" s="23" customFormat="1" ht="18" customHeight="1">
      <c r="B1927" s="30"/>
    </row>
    <row r="1928" s="23" customFormat="1" ht="18" customHeight="1">
      <c r="B1928" s="30"/>
    </row>
    <row r="1929" s="23" customFormat="1" ht="18" customHeight="1">
      <c r="B1929" s="30"/>
    </row>
    <row r="1930" s="23" customFormat="1" ht="18" customHeight="1">
      <c r="B1930" s="30"/>
    </row>
    <row r="1931" s="23" customFormat="1" ht="18" customHeight="1">
      <c r="B1931" s="30"/>
    </row>
    <row r="1932" s="23" customFormat="1" ht="18" customHeight="1">
      <c r="B1932" s="30"/>
    </row>
    <row r="1933" s="23" customFormat="1" ht="18" customHeight="1">
      <c r="B1933" s="30"/>
    </row>
    <row r="1934" s="23" customFormat="1" ht="18" customHeight="1">
      <c r="B1934" s="30"/>
    </row>
    <row r="1935" s="23" customFormat="1" ht="18" customHeight="1">
      <c r="B1935" s="30"/>
    </row>
    <row r="1936" s="23" customFormat="1" ht="18" customHeight="1">
      <c r="B1936" s="30"/>
    </row>
    <row r="1937" s="23" customFormat="1" ht="18" customHeight="1">
      <c r="B1937" s="30"/>
    </row>
    <row r="1938" s="23" customFormat="1" ht="18" customHeight="1">
      <c r="B1938" s="30"/>
    </row>
    <row r="1939" s="23" customFormat="1" ht="18" customHeight="1">
      <c r="B1939" s="30"/>
    </row>
    <row r="1940" s="23" customFormat="1" ht="18" customHeight="1">
      <c r="B1940" s="30"/>
    </row>
    <row r="1941" s="23" customFormat="1" ht="18" customHeight="1">
      <c r="B1941" s="30"/>
    </row>
    <row r="1942" s="23" customFormat="1" ht="18" customHeight="1">
      <c r="B1942" s="30"/>
    </row>
    <row r="1943" s="23" customFormat="1" ht="18" customHeight="1">
      <c r="B1943" s="30"/>
    </row>
    <row r="1944" s="23" customFormat="1" ht="18" customHeight="1">
      <c r="B1944" s="30"/>
    </row>
    <row r="1945" s="23" customFormat="1" ht="18" customHeight="1">
      <c r="B1945" s="30"/>
    </row>
    <row r="1946" s="23" customFormat="1" ht="18" customHeight="1">
      <c r="B1946" s="30"/>
    </row>
    <row r="1947" s="23" customFormat="1" ht="18" customHeight="1">
      <c r="B1947" s="30"/>
    </row>
    <row r="1948" s="23" customFormat="1" ht="18" customHeight="1">
      <c r="B1948" s="30"/>
    </row>
    <row r="1949" s="23" customFormat="1" ht="18" customHeight="1">
      <c r="B1949" s="30"/>
    </row>
    <row r="1950" s="23" customFormat="1" ht="18" customHeight="1">
      <c r="B1950" s="30"/>
    </row>
    <row r="1951" s="23" customFormat="1" ht="18" customHeight="1">
      <c r="B1951" s="30"/>
    </row>
    <row r="1952" s="23" customFormat="1" ht="18" customHeight="1">
      <c r="B1952" s="30"/>
    </row>
    <row r="1953" s="23" customFormat="1" ht="18" customHeight="1">
      <c r="B1953" s="30"/>
    </row>
    <row r="1954" s="23" customFormat="1" ht="18" customHeight="1">
      <c r="B1954" s="30"/>
    </row>
    <row r="1955" s="23" customFormat="1" ht="18" customHeight="1">
      <c r="B1955" s="30"/>
    </row>
    <row r="1956" s="23" customFormat="1" ht="18" customHeight="1">
      <c r="B1956" s="30"/>
    </row>
    <row r="1957" s="23" customFormat="1" ht="18" customHeight="1">
      <c r="B1957" s="30"/>
    </row>
    <row r="1958" s="23" customFormat="1" ht="18" customHeight="1">
      <c r="B1958" s="30"/>
    </row>
    <row r="1959" s="23" customFormat="1" ht="18" customHeight="1">
      <c r="B1959" s="30"/>
    </row>
    <row r="1960" s="23" customFormat="1" ht="18" customHeight="1">
      <c r="B1960" s="30"/>
    </row>
    <row r="1961" s="23" customFormat="1" ht="18" customHeight="1">
      <c r="B1961" s="30"/>
    </row>
    <row r="1962" s="23" customFormat="1" ht="18" customHeight="1">
      <c r="B1962" s="30"/>
    </row>
    <row r="1963" s="23" customFormat="1" ht="18" customHeight="1">
      <c r="B1963" s="30"/>
    </row>
    <row r="1964" s="23" customFormat="1" ht="18" customHeight="1">
      <c r="B1964" s="30"/>
    </row>
    <row r="1965" s="23" customFormat="1" ht="18" customHeight="1">
      <c r="B1965" s="30"/>
    </row>
    <row r="1966" s="23" customFormat="1" ht="18" customHeight="1">
      <c r="B1966" s="30"/>
    </row>
    <row r="1967" s="23" customFormat="1" ht="18" customHeight="1">
      <c r="B1967" s="30"/>
    </row>
    <row r="1968" s="23" customFormat="1" ht="18" customHeight="1">
      <c r="B1968" s="30"/>
    </row>
    <row r="1969" s="23" customFormat="1" ht="18" customHeight="1">
      <c r="B1969" s="30"/>
    </row>
    <row r="1970" s="23" customFormat="1" ht="18" customHeight="1">
      <c r="B1970" s="30"/>
    </row>
    <row r="1971" s="23" customFormat="1" ht="18" customHeight="1">
      <c r="B1971" s="30"/>
    </row>
    <row r="1972" s="23" customFormat="1" ht="18" customHeight="1">
      <c r="B1972" s="30"/>
    </row>
    <row r="1973" s="23" customFormat="1" ht="18" customHeight="1">
      <c r="B1973" s="30"/>
    </row>
    <row r="1974" s="23" customFormat="1" ht="18" customHeight="1">
      <c r="B1974" s="30"/>
    </row>
    <row r="1975" s="23" customFormat="1" ht="18" customHeight="1">
      <c r="B1975" s="30"/>
    </row>
    <row r="1976" s="23" customFormat="1" ht="18" customHeight="1">
      <c r="B1976" s="30"/>
    </row>
    <row r="1977" s="23" customFormat="1" ht="18" customHeight="1">
      <c r="B1977" s="30"/>
    </row>
    <row r="1978" s="23" customFormat="1" ht="18" customHeight="1">
      <c r="B1978" s="30"/>
    </row>
    <row r="1979" s="23" customFormat="1" ht="18" customHeight="1">
      <c r="B1979" s="30"/>
    </row>
    <row r="1980" s="23" customFormat="1" ht="18" customHeight="1">
      <c r="B1980" s="30"/>
    </row>
    <row r="1981" s="23" customFormat="1" ht="18" customHeight="1">
      <c r="B1981" s="30"/>
    </row>
    <row r="1982" s="23" customFormat="1" ht="18" customHeight="1">
      <c r="B1982" s="30"/>
    </row>
    <row r="1983" s="23" customFormat="1" ht="18" customHeight="1">
      <c r="B1983" s="30"/>
    </row>
    <row r="1984" s="23" customFormat="1" ht="18" customHeight="1">
      <c r="B1984" s="30"/>
    </row>
    <row r="1985" s="23" customFormat="1" ht="18" customHeight="1">
      <c r="B1985" s="30"/>
    </row>
    <row r="1986" s="23" customFormat="1" ht="18" customHeight="1">
      <c r="B1986" s="30"/>
    </row>
    <row r="1987" s="23" customFormat="1" ht="18" customHeight="1">
      <c r="B1987" s="30"/>
    </row>
    <row r="1988" s="23" customFormat="1" ht="18" customHeight="1">
      <c r="B1988" s="30"/>
    </row>
    <row r="1989" s="23" customFormat="1" ht="18" customHeight="1">
      <c r="B1989" s="30"/>
    </row>
    <row r="1990" s="23" customFormat="1" ht="18" customHeight="1">
      <c r="B1990" s="30"/>
    </row>
    <row r="1991" s="23" customFormat="1" ht="18" customHeight="1">
      <c r="B1991" s="30"/>
    </row>
    <row r="1992" s="23" customFormat="1" ht="18" customHeight="1">
      <c r="B1992" s="30"/>
    </row>
    <row r="1993" s="23" customFormat="1" ht="18" customHeight="1">
      <c r="B1993" s="30"/>
    </row>
    <row r="1994" s="23" customFormat="1" ht="18" customHeight="1">
      <c r="B1994" s="30"/>
    </row>
    <row r="1995" s="23" customFormat="1" ht="18" customHeight="1">
      <c r="B1995" s="30"/>
    </row>
    <row r="1996" s="23" customFormat="1" ht="18" customHeight="1">
      <c r="B1996" s="30"/>
    </row>
    <row r="1997" s="23" customFormat="1" ht="18" customHeight="1">
      <c r="B1997" s="30"/>
    </row>
    <row r="1998" s="23" customFormat="1" ht="18" customHeight="1">
      <c r="B1998" s="30"/>
    </row>
    <row r="1999" s="23" customFormat="1" ht="18" customHeight="1">
      <c r="B1999" s="30"/>
    </row>
    <row r="2000" s="23" customFormat="1" ht="18" customHeight="1">
      <c r="B2000" s="30"/>
    </row>
    <row r="2001" s="23" customFormat="1" ht="18" customHeight="1">
      <c r="B2001" s="30"/>
    </row>
    <row r="2002" s="23" customFormat="1" ht="18" customHeight="1">
      <c r="B2002" s="30"/>
    </row>
    <row r="2003" s="23" customFormat="1" ht="18" customHeight="1">
      <c r="B2003" s="30"/>
    </row>
    <row r="2004" s="23" customFormat="1" ht="18" customHeight="1">
      <c r="B2004" s="30"/>
    </row>
    <row r="2005" s="23" customFormat="1" ht="18" customHeight="1">
      <c r="B2005" s="30"/>
    </row>
    <row r="2006" s="23" customFormat="1" ht="18" customHeight="1">
      <c r="B2006" s="30"/>
    </row>
    <row r="2007" s="23" customFormat="1" ht="18" customHeight="1">
      <c r="B2007" s="30"/>
    </row>
    <row r="2008" s="23" customFormat="1" ht="18" customHeight="1">
      <c r="B2008" s="30"/>
    </row>
    <row r="2009" s="23" customFormat="1" ht="18" customHeight="1">
      <c r="B2009" s="30"/>
    </row>
    <row r="2010" s="23" customFormat="1" ht="18" customHeight="1">
      <c r="B2010" s="30"/>
    </row>
    <row r="2011" s="23" customFormat="1" ht="18" customHeight="1">
      <c r="B2011" s="30"/>
    </row>
    <row r="2012" s="23" customFormat="1" ht="18" customHeight="1">
      <c r="B2012" s="30"/>
    </row>
    <row r="2013" s="23" customFormat="1" ht="18" customHeight="1">
      <c r="B2013" s="30"/>
    </row>
    <row r="2014" s="23" customFormat="1" ht="18" customHeight="1">
      <c r="B2014" s="30"/>
    </row>
    <row r="2015" s="23" customFormat="1" ht="18" customHeight="1">
      <c r="B2015" s="30"/>
    </row>
    <row r="2016" s="23" customFormat="1" ht="18" customHeight="1">
      <c r="B2016" s="30"/>
    </row>
    <row r="2017" s="23" customFormat="1" ht="18" customHeight="1">
      <c r="B2017" s="30"/>
    </row>
    <row r="2018" s="23" customFormat="1" ht="18" customHeight="1">
      <c r="B2018" s="30"/>
    </row>
    <row r="2019" s="23" customFormat="1" ht="18" customHeight="1">
      <c r="B2019" s="30"/>
    </row>
    <row r="2020" s="23" customFormat="1" ht="18" customHeight="1">
      <c r="B2020" s="30"/>
    </row>
    <row r="2021" s="23" customFormat="1" ht="18" customHeight="1">
      <c r="B2021" s="30"/>
    </row>
    <row r="2022" s="23" customFormat="1" ht="18" customHeight="1">
      <c r="B2022" s="30"/>
    </row>
    <row r="2023" s="23" customFormat="1" ht="18" customHeight="1">
      <c r="B2023" s="30"/>
    </row>
    <row r="2024" s="23" customFormat="1" ht="18" customHeight="1">
      <c r="B2024" s="30"/>
    </row>
    <row r="2025" s="23" customFormat="1" ht="18" customHeight="1">
      <c r="B2025" s="30"/>
    </row>
    <row r="2026" s="23" customFormat="1" ht="18" customHeight="1">
      <c r="B2026" s="30"/>
    </row>
    <row r="2027" s="23" customFormat="1" ht="18" customHeight="1">
      <c r="B2027" s="30"/>
    </row>
    <row r="2028" s="23" customFormat="1" ht="18" customHeight="1">
      <c r="B2028" s="30"/>
    </row>
    <row r="2029" s="23" customFormat="1" ht="18" customHeight="1">
      <c r="B2029" s="30"/>
    </row>
    <row r="2030" s="23" customFormat="1" ht="18" customHeight="1">
      <c r="B2030" s="30"/>
    </row>
    <row r="2031" s="23" customFormat="1" ht="18" customHeight="1">
      <c r="B2031" s="30"/>
    </row>
    <row r="2032" s="23" customFormat="1" ht="18" customHeight="1">
      <c r="B2032" s="30"/>
    </row>
    <row r="2033" s="23" customFormat="1" ht="18" customHeight="1">
      <c r="B2033" s="30"/>
    </row>
    <row r="2034" s="23" customFormat="1" ht="18" customHeight="1">
      <c r="B2034" s="30"/>
    </row>
    <row r="2035" s="23" customFormat="1" ht="18" customHeight="1">
      <c r="B2035" s="30"/>
    </row>
    <row r="2036" s="23" customFormat="1" ht="18" customHeight="1">
      <c r="B2036" s="30"/>
    </row>
    <row r="2037" s="23" customFormat="1" ht="18" customHeight="1">
      <c r="B2037" s="30"/>
    </row>
    <row r="2038" s="23" customFormat="1" ht="18" customHeight="1">
      <c r="B2038" s="30"/>
    </row>
    <row r="2039" s="23" customFormat="1" ht="18" customHeight="1">
      <c r="B2039" s="30"/>
    </row>
    <row r="2040" s="23" customFormat="1" ht="18" customHeight="1">
      <c r="B2040" s="30"/>
    </row>
    <row r="2041" s="23" customFormat="1" ht="18" customHeight="1">
      <c r="B2041" s="30"/>
    </row>
    <row r="2042" s="23" customFormat="1" ht="18" customHeight="1">
      <c r="B2042" s="30"/>
    </row>
    <row r="2043" s="23" customFormat="1" ht="18" customHeight="1">
      <c r="B2043" s="30"/>
    </row>
    <row r="2044" s="23" customFormat="1" ht="18" customHeight="1">
      <c r="B2044" s="30"/>
    </row>
    <row r="2045" s="23" customFormat="1" ht="18" customHeight="1">
      <c r="B2045" s="30"/>
    </row>
    <row r="2046" s="23" customFormat="1" ht="18" customHeight="1">
      <c r="B2046" s="30"/>
    </row>
    <row r="2047" s="23" customFormat="1" ht="18" customHeight="1">
      <c r="B2047" s="30"/>
    </row>
    <row r="2048" s="23" customFormat="1" ht="18" customHeight="1">
      <c r="B2048" s="30"/>
    </row>
    <row r="2049" s="23" customFormat="1" ht="18" customHeight="1">
      <c r="B2049" s="30"/>
    </row>
    <row r="2050" s="23" customFormat="1" ht="18" customHeight="1">
      <c r="B2050" s="30"/>
    </row>
    <row r="2051" s="23" customFormat="1" ht="18" customHeight="1">
      <c r="B2051" s="30"/>
    </row>
    <row r="2052" s="23" customFormat="1" ht="18" customHeight="1">
      <c r="B2052" s="30"/>
    </row>
    <row r="2053" s="23" customFormat="1" ht="18" customHeight="1">
      <c r="B2053" s="30"/>
    </row>
    <row r="2054" s="23" customFormat="1" ht="18" customHeight="1">
      <c r="B2054" s="30"/>
    </row>
    <row r="2055" s="23" customFormat="1" ht="18" customHeight="1">
      <c r="B2055" s="30"/>
    </row>
    <row r="2056" s="23" customFormat="1" ht="18" customHeight="1">
      <c r="B2056" s="30"/>
    </row>
    <row r="2057" s="23" customFormat="1" ht="18" customHeight="1">
      <c r="B2057" s="30"/>
    </row>
    <row r="2058" s="23" customFormat="1" ht="18" customHeight="1">
      <c r="B2058" s="30"/>
    </row>
    <row r="2059" s="23" customFormat="1" ht="18" customHeight="1">
      <c r="B2059" s="30"/>
    </row>
    <row r="2060" s="23" customFormat="1" ht="18" customHeight="1">
      <c r="B2060" s="30"/>
    </row>
    <row r="2061" s="23" customFormat="1" ht="18" customHeight="1">
      <c r="B2061" s="30"/>
    </row>
    <row r="2062" s="23" customFormat="1" ht="18" customHeight="1">
      <c r="B2062" s="30"/>
    </row>
    <row r="2063" s="23" customFormat="1" ht="18" customHeight="1">
      <c r="B2063" s="30"/>
    </row>
    <row r="2064" s="23" customFormat="1" ht="18" customHeight="1">
      <c r="B2064" s="30"/>
    </row>
    <row r="2065" s="23" customFormat="1" ht="18" customHeight="1">
      <c r="B2065" s="30"/>
    </row>
    <row r="2066" s="23" customFormat="1" ht="18" customHeight="1">
      <c r="B2066" s="30"/>
    </row>
    <row r="2067" s="23" customFormat="1" ht="18" customHeight="1">
      <c r="B2067" s="30"/>
    </row>
    <row r="2068" s="23" customFormat="1" ht="18" customHeight="1">
      <c r="B2068" s="30"/>
    </row>
    <row r="2069" s="23" customFormat="1" ht="18" customHeight="1">
      <c r="B2069" s="30"/>
    </row>
    <row r="2070" s="23" customFormat="1" ht="18" customHeight="1">
      <c r="B2070" s="30"/>
    </row>
    <row r="2071" s="23" customFormat="1" ht="18" customHeight="1">
      <c r="B2071" s="30"/>
    </row>
    <row r="2072" s="23" customFormat="1" ht="18" customHeight="1">
      <c r="B2072" s="30"/>
    </row>
    <row r="2073" s="23" customFormat="1" ht="18" customHeight="1">
      <c r="B2073" s="30"/>
    </row>
    <row r="2074" s="23" customFormat="1" ht="18" customHeight="1">
      <c r="B2074" s="30"/>
    </row>
    <row r="2075" s="23" customFormat="1" ht="18" customHeight="1">
      <c r="B2075" s="30"/>
    </row>
    <row r="2076" s="23" customFormat="1" ht="18" customHeight="1">
      <c r="B2076" s="30"/>
    </row>
    <row r="2077" s="23" customFormat="1" ht="18" customHeight="1">
      <c r="B2077" s="30"/>
    </row>
    <row r="2078" s="23" customFormat="1" ht="18" customHeight="1">
      <c r="B2078" s="30"/>
    </row>
    <row r="2079" s="23" customFormat="1" ht="18" customHeight="1">
      <c r="B2079" s="30"/>
    </row>
    <row r="2080" s="23" customFormat="1" ht="18" customHeight="1">
      <c r="B2080" s="30"/>
    </row>
    <row r="2081" s="23" customFormat="1" ht="18" customHeight="1">
      <c r="B2081" s="30"/>
    </row>
    <row r="2082" s="23" customFormat="1" ht="18" customHeight="1">
      <c r="B2082" s="30"/>
    </row>
    <row r="2083" s="23" customFormat="1" ht="18" customHeight="1">
      <c r="B2083" s="30"/>
    </row>
    <row r="2084" s="23" customFormat="1" ht="18" customHeight="1">
      <c r="B2084" s="30"/>
    </row>
    <row r="2085" s="23" customFormat="1" ht="18" customHeight="1">
      <c r="B2085" s="30"/>
    </row>
    <row r="2086" s="23" customFormat="1" ht="18" customHeight="1">
      <c r="B2086" s="30"/>
    </row>
    <row r="2087" s="23" customFormat="1" ht="18" customHeight="1">
      <c r="B2087" s="30"/>
    </row>
    <row r="2088" s="23" customFormat="1" ht="18" customHeight="1">
      <c r="B2088" s="30"/>
    </row>
    <row r="2089" s="23" customFormat="1" ht="18" customHeight="1">
      <c r="B2089" s="30"/>
    </row>
    <row r="2090" s="23" customFormat="1" ht="18" customHeight="1">
      <c r="B2090" s="30"/>
    </row>
    <row r="2091" s="23" customFormat="1" ht="18" customHeight="1">
      <c r="B2091" s="30"/>
    </row>
    <row r="2092" s="23" customFormat="1" ht="18" customHeight="1">
      <c r="B2092" s="30"/>
    </row>
    <row r="2093" s="23" customFormat="1" ht="18" customHeight="1">
      <c r="B2093" s="30"/>
    </row>
    <row r="2094" s="23" customFormat="1" ht="18" customHeight="1">
      <c r="B2094" s="30"/>
    </row>
    <row r="2095" s="23" customFormat="1" ht="18" customHeight="1">
      <c r="B2095" s="30"/>
    </row>
    <row r="2096" s="23" customFormat="1" ht="18" customHeight="1">
      <c r="B2096" s="30"/>
    </row>
    <row r="2097" s="23" customFormat="1" ht="18" customHeight="1">
      <c r="B2097" s="30"/>
    </row>
    <row r="2098" s="23" customFormat="1" ht="18" customHeight="1">
      <c r="B2098" s="30"/>
    </row>
    <row r="2099" s="23" customFormat="1" ht="18" customHeight="1">
      <c r="B2099" s="30"/>
    </row>
    <row r="2100" s="23" customFormat="1" ht="18" customHeight="1">
      <c r="B2100" s="30"/>
    </row>
    <row r="2101" s="23" customFormat="1" ht="18" customHeight="1">
      <c r="B2101" s="30"/>
    </row>
    <row r="2102" s="23" customFormat="1" ht="18" customHeight="1">
      <c r="B2102" s="30"/>
    </row>
    <row r="2103" s="23" customFormat="1" ht="18" customHeight="1">
      <c r="B2103" s="30"/>
    </row>
    <row r="2104" s="23" customFormat="1" ht="18" customHeight="1">
      <c r="B2104" s="30"/>
    </row>
    <row r="2105" s="23" customFormat="1" ht="18" customHeight="1">
      <c r="B2105" s="30"/>
    </row>
    <row r="2106" s="23" customFormat="1" ht="18" customHeight="1">
      <c r="B2106" s="30"/>
    </row>
    <row r="2107" s="23" customFormat="1" ht="18" customHeight="1">
      <c r="B2107" s="30"/>
    </row>
    <row r="2108" s="23" customFormat="1" ht="18" customHeight="1">
      <c r="B2108" s="30"/>
    </row>
    <row r="2109" s="23" customFormat="1" ht="18" customHeight="1">
      <c r="B2109" s="30"/>
    </row>
    <row r="2110" s="23" customFormat="1" ht="18" customHeight="1">
      <c r="B2110" s="30"/>
    </row>
    <row r="2111" s="23" customFormat="1" ht="18" customHeight="1">
      <c r="B2111" s="30"/>
    </row>
    <row r="2112" s="23" customFormat="1" ht="18" customHeight="1">
      <c r="B2112" s="30"/>
    </row>
    <row r="2113" s="23" customFormat="1" ht="18" customHeight="1">
      <c r="B2113" s="30"/>
    </row>
    <row r="2114" s="23" customFormat="1" ht="18" customHeight="1">
      <c r="B2114" s="30"/>
    </row>
    <row r="2115" s="23" customFormat="1" ht="18" customHeight="1">
      <c r="B2115" s="30"/>
    </row>
    <row r="2116" s="23" customFormat="1" ht="18" customHeight="1">
      <c r="B2116" s="30"/>
    </row>
    <row r="2117" s="23" customFormat="1" ht="18" customHeight="1">
      <c r="B2117" s="30"/>
    </row>
    <row r="2118" s="23" customFormat="1" ht="18" customHeight="1">
      <c r="B2118" s="30"/>
    </row>
    <row r="2119" s="23" customFormat="1" ht="18" customHeight="1">
      <c r="B2119" s="30"/>
    </row>
    <row r="2120" s="23" customFormat="1" ht="18" customHeight="1">
      <c r="B2120" s="30"/>
    </row>
    <row r="2121" s="23" customFormat="1" ht="18" customHeight="1">
      <c r="B2121" s="30"/>
    </row>
    <row r="2122" s="23" customFormat="1" ht="18" customHeight="1">
      <c r="B2122" s="30"/>
    </row>
    <row r="2123" s="23" customFormat="1" ht="18" customHeight="1">
      <c r="B2123" s="30"/>
    </row>
    <row r="2124" s="23" customFormat="1" ht="18" customHeight="1">
      <c r="B2124" s="30"/>
    </row>
    <row r="2125" s="23" customFormat="1" ht="18" customHeight="1">
      <c r="B2125" s="30"/>
    </row>
    <row r="2126" s="23" customFormat="1" ht="18" customHeight="1">
      <c r="B2126" s="30"/>
    </row>
    <row r="2127" s="23" customFormat="1" ht="18" customHeight="1">
      <c r="B2127" s="30"/>
    </row>
    <row r="2128" s="23" customFormat="1" ht="18" customHeight="1">
      <c r="B2128" s="30"/>
    </row>
    <row r="2129" s="23" customFormat="1" ht="18" customHeight="1">
      <c r="B2129" s="30"/>
    </row>
    <row r="2130" s="23" customFormat="1" ht="18" customHeight="1">
      <c r="B2130" s="30"/>
    </row>
    <row r="2131" s="23" customFormat="1" ht="18" customHeight="1">
      <c r="B2131" s="30"/>
    </row>
    <row r="2132" s="23" customFormat="1" ht="18" customHeight="1">
      <c r="B2132" s="30"/>
    </row>
    <row r="2133" s="23" customFormat="1" ht="18" customHeight="1">
      <c r="B2133" s="30"/>
    </row>
    <row r="2134" s="23" customFormat="1" ht="18" customHeight="1">
      <c r="B2134" s="30"/>
    </row>
    <row r="2135" s="23" customFormat="1" ht="18" customHeight="1">
      <c r="B2135" s="30"/>
    </row>
    <row r="2136" s="23" customFormat="1" ht="18" customHeight="1">
      <c r="B2136" s="30"/>
    </row>
    <row r="2137" s="23" customFormat="1" ht="18" customHeight="1">
      <c r="B2137" s="30"/>
    </row>
    <row r="2138" s="23" customFormat="1" ht="18" customHeight="1">
      <c r="B2138" s="30"/>
    </row>
    <row r="2139" s="23" customFormat="1" ht="18" customHeight="1">
      <c r="B2139" s="30"/>
    </row>
    <row r="2140" s="23" customFormat="1" ht="18" customHeight="1">
      <c r="B2140" s="30"/>
    </row>
    <row r="2141" s="23" customFormat="1" ht="18" customHeight="1">
      <c r="B2141" s="30"/>
    </row>
    <row r="2142" s="23" customFormat="1" ht="18" customHeight="1">
      <c r="B2142" s="30"/>
    </row>
    <row r="2143" s="23" customFormat="1" ht="18" customHeight="1">
      <c r="B2143" s="30"/>
    </row>
    <row r="2144" s="23" customFormat="1" ht="18" customHeight="1">
      <c r="B2144" s="30"/>
    </row>
    <row r="2145" s="23" customFormat="1" ht="18" customHeight="1">
      <c r="B2145" s="30"/>
    </row>
    <row r="2146" s="23" customFormat="1" ht="18" customHeight="1">
      <c r="B2146" s="30"/>
    </row>
    <row r="2147" s="23" customFormat="1" ht="18" customHeight="1">
      <c r="B2147" s="30"/>
    </row>
    <row r="2148" s="23" customFormat="1" ht="18" customHeight="1">
      <c r="B2148" s="30"/>
    </row>
    <row r="2149" s="23" customFormat="1" ht="18" customHeight="1">
      <c r="B2149" s="30"/>
    </row>
    <row r="2150" s="23" customFormat="1" ht="18" customHeight="1">
      <c r="B2150" s="30"/>
    </row>
    <row r="2151" s="23" customFormat="1" ht="18" customHeight="1">
      <c r="B2151" s="30"/>
    </row>
    <row r="2152" s="23" customFormat="1" ht="18" customHeight="1">
      <c r="B2152" s="30"/>
    </row>
    <row r="2153" s="23" customFormat="1" ht="18" customHeight="1">
      <c r="B2153" s="30"/>
    </row>
    <row r="2154" s="23" customFormat="1" ht="18" customHeight="1">
      <c r="B2154" s="30"/>
    </row>
    <row r="2155" s="23" customFormat="1" ht="18" customHeight="1">
      <c r="B2155" s="30"/>
    </row>
    <row r="2156" s="23" customFormat="1" ht="18" customHeight="1">
      <c r="B2156" s="30"/>
    </row>
    <row r="2157" s="23" customFormat="1" ht="18" customHeight="1">
      <c r="B2157" s="30"/>
    </row>
    <row r="2158" s="23" customFormat="1" ht="18" customHeight="1">
      <c r="B2158" s="30"/>
    </row>
    <row r="2159" s="23" customFormat="1" ht="18" customHeight="1">
      <c r="B2159" s="30"/>
    </row>
    <row r="2160" s="23" customFormat="1" ht="18" customHeight="1">
      <c r="B2160" s="30"/>
    </row>
    <row r="2161" s="23" customFormat="1" ht="18" customHeight="1">
      <c r="B2161" s="30"/>
    </row>
    <row r="2162" s="23" customFormat="1" ht="18" customHeight="1">
      <c r="B2162" s="30"/>
    </row>
    <row r="2163" s="23" customFormat="1" ht="18" customHeight="1">
      <c r="B2163" s="30"/>
    </row>
    <row r="2164" s="23" customFormat="1" ht="18" customHeight="1">
      <c r="B2164" s="30"/>
    </row>
    <row r="2165" s="23" customFormat="1" ht="18" customHeight="1">
      <c r="B2165" s="30"/>
    </row>
    <row r="2166" s="23" customFormat="1" ht="18" customHeight="1">
      <c r="B2166" s="30"/>
    </row>
    <row r="2167" s="23" customFormat="1" ht="18" customHeight="1">
      <c r="B2167" s="30"/>
    </row>
    <row r="2168" s="23" customFormat="1" ht="18" customHeight="1">
      <c r="B2168" s="30"/>
    </row>
    <row r="2169" s="23" customFormat="1" ht="18" customHeight="1">
      <c r="B2169" s="30"/>
    </row>
    <row r="2170" s="23" customFormat="1" ht="18" customHeight="1">
      <c r="B2170" s="30"/>
    </row>
    <row r="2171" s="23" customFormat="1" ht="18" customHeight="1">
      <c r="B2171" s="30"/>
    </row>
    <row r="2172" s="23" customFormat="1" ht="18" customHeight="1">
      <c r="B2172" s="30"/>
    </row>
    <row r="2173" s="23" customFormat="1" ht="18" customHeight="1">
      <c r="B2173" s="30"/>
    </row>
    <row r="2174" s="23" customFormat="1" ht="18" customHeight="1">
      <c r="B2174" s="30"/>
    </row>
    <row r="2175" s="23" customFormat="1" ht="18" customHeight="1">
      <c r="B2175" s="30"/>
    </row>
    <row r="2176" spans="2:3" s="23" customFormat="1" ht="18" customHeight="1">
      <c r="B2176" s="30"/>
      <c r="C2176" s="24"/>
    </row>
    <row r="2177" spans="2:3" s="23" customFormat="1" ht="18" customHeight="1">
      <c r="B2177" s="30"/>
      <c r="C2177" s="24"/>
    </row>
    <row r="2178" spans="2:3" s="23" customFormat="1" ht="18" customHeight="1">
      <c r="B2178" s="30"/>
      <c r="C2178" s="24"/>
    </row>
    <row r="2179" spans="2:3" s="23" customFormat="1" ht="18" customHeight="1">
      <c r="B2179" s="30"/>
      <c r="C2179" s="24"/>
    </row>
    <row r="2180" spans="1:2" ht="18" customHeight="1">
      <c r="A2180" s="23"/>
      <c r="B2180" s="30"/>
    </row>
    <row r="2181" spans="1:2" ht="18" customHeight="1">
      <c r="A2181" s="23"/>
      <c r="B2181" s="30"/>
    </row>
    <row r="2182" spans="1:2" ht="18" customHeight="1">
      <c r="A2182" s="23"/>
      <c r="B2182" s="30"/>
    </row>
    <row r="2183" spans="1:2" ht="18" customHeight="1">
      <c r="A2183" s="23"/>
      <c r="B2183" s="30"/>
    </row>
    <row r="2184" spans="1:2" ht="18" customHeight="1">
      <c r="A2184" s="23"/>
      <c r="B2184" s="30"/>
    </row>
    <row r="2185" spans="1:2" ht="18" customHeight="1">
      <c r="A2185" s="23"/>
      <c r="B2185" s="30"/>
    </row>
    <row r="2186" spans="1:2" ht="18" customHeight="1">
      <c r="A2186" s="23"/>
      <c r="B2186" s="30"/>
    </row>
    <row r="2187" spans="1:2" ht="18" customHeight="1">
      <c r="A2187" s="23"/>
      <c r="B2187" s="30"/>
    </row>
    <row r="2188" spans="1:2" ht="18" customHeight="1">
      <c r="A2188" s="23"/>
      <c r="B2188" s="30"/>
    </row>
    <row r="2189" spans="1:2" ht="18" customHeight="1">
      <c r="A2189" s="23"/>
      <c r="B2189" s="30"/>
    </row>
    <row r="2190" spans="1:2" ht="18" customHeight="1">
      <c r="A2190" s="23"/>
      <c r="B2190" s="30"/>
    </row>
    <row r="2191" spans="1:2" ht="18" customHeight="1">
      <c r="A2191" s="23"/>
      <c r="B2191" s="30"/>
    </row>
    <row r="2192" spans="1:2" ht="18" customHeight="1">
      <c r="A2192" s="23"/>
      <c r="B2192" s="30"/>
    </row>
    <row r="2193" spans="1:2" ht="18" customHeight="1">
      <c r="A2193" s="23"/>
      <c r="B2193" s="30"/>
    </row>
    <row r="2194" spans="1:2" ht="18" customHeight="1">
      <c r="A2194" s="23"/>
      <c r="B2194" s="30"/>
    </row>
    <row r="2195" spans="1:2" ht="18" customHeight="1">
      <c r="A2195" s="23"/>
      <c r="B2195" s="30"/>
    </row>
    <row r="2196" spans="1:2" ht="18" customHeight="1">
      <c r="A2196" s="23"/>
      <c r="B2196" s="30"/>
    </row>
    <row r="2197" spans="1:2" ht="18" customHeight="1">
      <c r="A2197" s="23"/>
      <c r="B2197" s="30"/>
    </row>
    <row r="2198" spans="1:2" ht="18" customHeight="1">
      <c r="A2198" s="23"/>
      <c r="B2198" s="30"/>
    </row>
    <row r="2199" spans="1:2" ht="18" customHeight="1">
      <c r="A2199" s="23"/>
      <c r="B2199" s="30"/>
    </row>
    <row r="2200" spans="1:2" ht="18" customHeight="1">
      <c r="A2200" s="23"/>
      <c r="B2200" s="30"/>
    </row>
    <row r="2201" spans="1:2" ht="18" customHeight="1">
      <c r="A2201" s="23"/>
      <c r="B2201" s="30"/>
    </row>
    <row r="2202" spans="1:2" ht="18" customHeight="1">
      <c r="A2202" s="23"/>
      <c r="B2202" s="30"/>
    </row>
    <row r="2203" spans="1:2" ht="18" customHeight="1">
      <c r="A2203" s="23"/>
      <c r="B2203" s="30"/>
    </row>
    <row r="2204" spans="1:2" ht="18" customHeight="1">
      <c r="A2204" s="23"/>
      <c r="B2204" s="30"/>
    </row>
    <row r="2205" spans="1:2" ht="18" customHeight="1">
      <c r="A2205" s="23"/>
      <c r="B2205" s="30"/>
    </row>
    <row r="2206" spans="1:2" ht="18" customHeight="1">
      <c r="A2206" s="23"/>
      <c r="B2206" s="30"/>
    </row>
    <row r="2207" spans="1:2" ht="18" customHeight="1">
      <c r="A2207" s="23"/>
      <c r="B2207" s="30"/>
    </row>
    <row r="2208" spans="1:2" ht="18" customHeight="1">
      <c r="A2208" s="23"/>
      <c r="B2208" s="30"/>
    </row>
    <row r="2209" spans="1:2" ht="18" customHeight="1">
      <c r="A2209" s="23"/>
      <c r="B2209" s="30"/>
    </row>
    <row r="2210" spans="1:2" ht="18" customHeight="1">
      <c r="A2210" s="23"/>
      <c r="B2210" s="30"/>
    </row>
    <row r="2211" spans="1:2" ht="18" customHeight="1">
      <c r="A2211" s="23"/>
      <c r="B2211" s="30"/>
    </row>
    <row r="2212" spans="1:2" ht="18" customHeight="1">
      <c r="A2212" s="23"/>
      <c r="B2212" s="30"/>
    </row>
    <row r="2213" spans="1:2" ht="18" customHeight="1">
      <c r="A2213" s="23"/>
      <c r="B2213" s="30"/>
    </row>
    <row r="2214" spans="1:2" ht="18" customHeight="1">
      <c r="A2214" s="23"/>
      <c r="B2214" s="30"/>
    </row>
    <row r="2215" spans="1:2" ht="18" customHeight="1">
      <c r="A2215" s="23"/>
      <c r="B2215" s="30"/>
    </row>
    <row r="2216" spans="1:2" ht="18" customHeight="1">
      <c r="A2216" s="23"/>
      <c r="B2216" s="30"/>
    </row>
    <row r="2217" spans="1:2" ht="18" customHeight="1">
      <c r="A2217" s="23"/>
      <c r="B2217" s="30"/>
    </row>
    <row r="2218" spans="1:2" ht="18" customHeight="1">
      <c r="A2218" s="23"/>
      <c r="B2218" s="30"/>
    </row>
    <row r="2219" spans="1:2" ht="18" customHeight="1">
      <c r="A2219" s="23"/>
      <c r="B2219" s="30"/>
    </row>
    <row r="2220" spans="1:2" ht="18" customHeight="1">
      <c r="A2220" s="23"/>
      <c r="B2220" s="30"/>
    </row>
    <row r="2221" spans="1:2" ht="18" customHeight="1">
      <c r="A2221" s="23"/>
      <c r="B2221" s="30"/>
    </row>
    <row r="2222" spans="1:2" ht="18" customHeight="1">
      <c r="A2222" s="23"/>
      <c r="B2222" s="30"/>
    </row>
    <row r="2223" spans="1:2" ht="18" customHeight="1">
      <c r="A2223" s="23"/>
      <c r="B2223" s="30"/>
    </row>
    <row r="2224" spans="1:2" ht="18" customHeight="1">
      <c r="A2224" s="23"/>
      <c r="B2224" s="30"/>
    </row>
    <row r="2225" spans="1:2" ht="18" customHeight="1">
      <c r="A2225" s="23"/>
      <c r="B2225" s="30"/>
    </row>
    <row r="2226" spans="1:2" ht="18" customHeight="1">
      <c r="A2226" s="23"/>
      <c r="B2226" s="30"/>
    </row>
    <row r="2227" spans="1:2" ht="18" customHeight="1">
      <c r="A2227" s="23"/>
      <c r="B2227" s="30"/>
    </row>
    <row r="2228" spans="1:2" ht="18" customHeight="1">
      <c r="A2228" s="23"/>
      <c r="B2228" s="30"/>
    </row>
    <row r="2229" spans="1:2" ht="18" customHeight="1">
      <c r="A2229" s="23"/>
      <c r="B2229" s="30"/>
    </row>
    <row r="2230" spans="1:2" ht="18" customHeight="1">
      <c r="A2230" s="23"/>
      <c r="B2230" s="30"/>
    </row>
    <row r="2231" spans="1:2" ht="18" customHeight="1">
      <c r="A2231" s="23"/>
      <c r="B2231" s="30"/>
    </row>
    <row r="2232" spans="1:2" ht="18" customHeight="1">
      <c r="A2232" s="23"/>
      <c r="B2232" s="30"/>
    </row>
    <row r="2233" spans="1:2" ht="18" customHeight="1">
      <c r="A2233" s="23"/>
      <c r="B2233" s="30"/>
    </row>
    <row r="2234" spans="1:2" ht="18" customHeight="1">
      <c r="A2234" s="23"/>
      <c r="B2234" s="30"/>
    </row>
    <row r="2235" spans="1:2" ht="18" customHeight="1">
      <c r="A2235" s="23"/>
      <c r="B2235" s="30"/>
    </row>
    <row r="2236" spans="1:2" ht="18" customHeight="1">
      <c r="A2236" s="23"/>
      <c r="B2236" s="30"/>
    </row>
    <row r="2237" spans="1:2" ht="18" customHeight="1">
      <c r="A2237" s="23"/>
      <c r="B2237" s="30"/>
    </row>
    <row r="2238" spans="1:2" ht="18" customHeight="1">
      <c r="A2238" s="23"/>
      <c r="B2238" s="30"/>
    </row>
    <row r="2239" spans="1:2" ht="18" customHeight="1">
      <c r="A2239" s="23"/>
      <c r="B2239" s="30"/>
    </row>
    <row r="2240" spans="1:2" ht="18" customHeight="1">
      <c r="A2240" s="23"/>
      <c r="B2240" s="30"/>
    </row>
    <row r="2241" spans="1:2" ht="18" customHeight="1">
      <c r="A2241" s="23"/>
      <c r="B2241" s="30"/>
    </row>
    <row r="2242" spans="1:2" ht="18" customHeight="1">
      <c r="A2242" s="23"/>
      <c r="B2242" s="30"/>
    </row>
    <row r="2243" spans="1:2" ht="18" customHeight="1">
      <c r="A2243" s="23"/>
      <c r="B2243" s="30"/>
    </row>
    <row r="2244" spans="1:2" ht="18" customHeight="1">
      <c r="A2244" s="23"/>
      <c r="B2244" s="30"/>
    </row>
    <row r="2245" spans="1:2" ht="18" customHeight="1">
      <c r="A2245" s="23"/>
      <c r="B2245" s="30"/>
    </row>
    <row r="2246" spans="1:2" ht="18" customHeight="1">
      <c r="A2246" s="23"/>
      <c r="B2246" s="30"/>
    </row>
    <row r="2247" spans="1:2" ht="18" customHeight="1">
      <c r="A2247" s="23"/>
      <c r="B2247" s="30"/>
    </row>
    <row r="2248" spans="1:2" ht="18" customHeight="1">
      <c r="A2248" s="23"/>
      <c r="B2248" s="30"/>
    </row>
    <row r="2249" spans="1:2" ht="18" customHeight="1">
      <c r="A2249" s="23"/>
      <c r="B2249" s="30"/>
    </row>
    <row r="2250" spans="1:2" ht="18" customHeight="1">
      <c r="A2250" s="23"/>
      <c r="B2250" s="30"/>
    </row>
    <row r="2251" spans="1:2" ht="18" customHeight="1">
      <c r="A2251" s="23"/>
      <c r="B2251" s="30"/>
    </row>
    <row r="2252" spans="1:2" ht="18" customHeight="1">
      <c r="A2252" s="23"/>
      <c r="B2252" s="30"/>
    </row>
    <row r="2253" spans="1:2" ht="18" customHeight="1">
      <c r="A2253" s="23"/>
      <c r="B2253" s="30"/>
    </row>
    <row r="2254" spans="1:2" ht="18" customHeight="1">
      <c r="A2254" s="23"/>
      <c r="B2254" s="30"/>
    </row>
    <row r="2255" spans="1:2" ht="18" customHeight="1">
      <c r="A2255" s="23"/>
      <c r="B2255" s="30"/>
    </row>
    <row r="2256" spans="1:2" ht="18" customHeight="1">
      <c r="A2256" s="23"/>
      <c r="B2256" s="30"/>
    </row>
    <row r="2257" spans="1:2" ht="18" customHeight="1">
      <c r="A2257" s="23"/>
      <c r="B2257" s="30"/>
    </row>
    <row r="2258" spans="1:2" ht="18" customHeight="1">
      <c r="A2258" s="23"/>
      <c r="B2258" s="30"/>
    </row>
    <row r="2259" spans="1:2" ht="18" customHeight="1">
      <c r="A2259" s="23"/>
      <c r="B2259" s="30"/>
    </row>
    <row r="2260" spans="1:2" ht="18" customHeight="1">
      <c r="A2260" s="23"/>
      <c r="B2260" s="30"/>
    </row>
    <row r="2261" spans="1:2" ht="18" customHeight="1">
      <c r="A2261" s="23"/>
      <c r="B2261" s="30"/>
    </row>
    <row r="2262" spans="1:2" ht="18" customHeight="1">
      <c r="A2262" s="23"/>
      <c r="B2262" s="30"/>
    </row>
    <row r="2263" spans="1:2" ht="18" customHeight="1">
      <c r="A2263" s="23"/>
      <c r="B2263" s="30"/>
    </row>
    <row r="2264" spans="1:2" ht="18" customHeight="1">
      <c r="A2264" s="23"/>
      <c r="B2264" s="30"/>
    </row>
    <row r="2265" spans="1:2" ht="18" customHeight="1">
      <c r="A2265" s="23"/>
      <c r="B2265" s="30"/>
    </row>
    <row r="2266" spans="1:2" ht="18" customHeight="1">
      <c r="A2266" s="23"/>
      <c r="B2266" s="30"/>
    </row>
    <row r="2267" spans="1:2" ht="18" customHeight="1">
      <c r="A2267" s="23"/>
      <c r="B2267" s="30"/>
    </row>
    <row r="2268" spans="1:2" ht="18" customHeight="1">
      <c r="A2268" s="23"/>
      <c r="B2268" s="30"/>
    </row>
    <row r="2269" spans="1:2" ht="18" customHeight="1">
      <c r="A2269" s="23"/>
      <c r="B2269" s="30"/>
    </row>
    <row r="2270" spans="1:2" ht="18" customHeight="1">
      <c r="A2270" s="23"/>
      <c r="B2270" s="30"/>
    </row>
    <row r="2271" spans="1:2" ht="18" customHeight="1">
      <c r="A2271" s="23"/>
      <c r="B2271" s="30"/>
    </row>
    <row r="2272" spans="1:2" ht="18" customHeight="1">
      <c r="A2272" s="23"/>
      <c r="B2272" s="30"/>
    </row>
    <row r="2273" spans="1:2" ht="18" customHeight="1">
      <c r="A2273" s="23"/>
      <c r="B2273" s="30"/>
    </row>
    <row r="2274" spans="1:2" ht="18" customHeight="1">
      <c r="A2274" s="23"/>
      <c r="B2274" s="30"/>
    </row>
    <row r="2275" spans="1:2" ht="18" customHeight="1">
      <c r="A2275" s="23"/>
      <c r="B2275" s="30"/>
    </row>
    <row r="2276" spans="1:2" ht="18" customHeight="1">
      <c r="A2276" s="23"/>
      <c r="B2276" s="30"/>
    </row>
    <row r="2277" spans="1:2" ht="18" customHeight="1">
      <c r="A2277" s="23"/>
      <c r="B2277" s="30"/>
    </row>
    <row r="2278" spans="1:2" ht="18" customHeight="1">
      <c r="A2278" s="23"/>
      <c r="B2278" s="30"/>
    </row>
    <row r="2279" spans="1:2" ht="18" customHeight="1">
      <c r="A2279" s="23"/>
      <c r="B2279" s="30"/>
    </row>
    <row r="2280" spans="1:2" ht="18" customHeight="1">
      <c r="A2280" s="23"/>
      <c r="B2280" s="30"/>
    </row>
    <row r="2281" spans="1:2" ht="18" customHeight="1">
      <c r="A2281" s="23"/>
      <c r="B2281" s="30"/>
    </row>
    <row r="2282" spans="1:2" ht="18" customHeight="1">
      <c r="A2282" s="23"/>
      <c r="B2282" s="30"/>
    </row>
    <row r="2283" spans="1:2" ht="18" customHeight="1">
      <c r="A2283" s="23"/>
      <c r="B2283" s="30"/>
    </row>
    <row r="2284" spans="1:2" ht="18" customHeight="1">
      <c r="A2284" s="23"/>
      <c r="B2284" s="30"/>
    </row>
    <row r="2285" spans="1:2" ht="18" customHeight="1">
      <c r="A2285" s="23"/>
      <c r="B2285" s="30"/>
    </row>
    <row r="2286" spans="1:2" ht="18" customHeight="1">
      <c r="A2286" s="23"/>
      <c r="B2286" s="30"/>
    </row>
    <row r="2287" spans="1:2" ht="18" customHeight="1">
      <c r="A2287" s="23"/>
      <c r="B2287" s="30"/>
    </row>
    <row r="2288" spans="1:2" ht="18" customHeight="1">
      <c r="A2288" s="23"/>
      <c r="B2288" s="30"/>
    </row>
    <row r="2289" spans="1:2" ht="18" customHeight="1">
      <c r="A2289" s="23"/>
      <c r="B2289" s="30"/>
    </row>
    <row r="2290" spans="1:2" ht="18" customHeight="1">
      <c r="A2290" s="23"/>
      <c r="B2290" s="30"/>
    </row>
    <row r="2291" spans="1:2" ht="18" customHeight="1">
      <c r="A2291" s="23"/>
      <c r="B2291" s="30"/>
    </row>
    <row r="2292" spans="1:2" ht="18" customHeight="1">
      <c r="A2292" s="23"/>
      <c r="B2292" s="30"/>
    </row>
    <row r="2293" spans="1:2" ht="18" customHeight="1">
      <c r="A2293" s="23"/>
      <c r="B2293" s="30"/>
    </row>
    <row r="2294" spans="1:2" ht="18" customHeight="1">
      <c r="A2294" s="23"/>
      <c r="B2294" s="30"/>
    </row>
    <row r="2295" spans="1:2" ht="18" customHeight="1">
      <c r="A2295" s="23"/>
      <c r="B2295" s="30"/>
    </row>
    <row r="2296" spans="1:2" ht="18" customHeight="1">
      <c r="A2296" s="23"/>
      <c r="B2296" s="30"/>
    </row>
    <row r="2297" spans="1:2" ht="18" customHeight="1">
      <c r="A2297" s="23"/>
      <c r="B2297" s="30"/>
    </row>
    <row r="2298" spans="1:2" ht="18" customHeight="1">
      <c r="A2298" s="23"/>
      <c r="B2298" s="30"/>
    </row>
    <row r="2299" spans="1:2" ht="18" customHeight="1">
      <c r="A2299" s="23"/>
      <c r="B2299" s="30"/>
    </row>
    <row r="2300" spans="1:2" ht="18" customHeight="1">
      <c r="A2300" s="23"/>
      <c r="B2300" s="30"/>
    </row>
    <row r="2301" spans="1:2" ht="18" customHeight="1">
      <c r="A2301" s="23"/>
      <c r="B2301" s="30"/>
    </row>
    <row r="2302" spans="1:2" ht="18" customHeight="1">
      <c r="A2302" s="23"/>
      <c r="B2302" s="30"/>
    </row>
    <row r="2303" spans="1:2" ht="18" customHeight="1">
      <c r="A2303" s="23"/>
      <c r="B2303" s="30"/>
    </row>
    <row r="2304" spans="1:2" ht="18" customHeight="1">
      <c r="A2304" s="23"/>
      <c r="B2304" s="30"/>
    </row>
    <row r="2305" spans="1:2" ht="18" customHeight="1">
      <c r="A2305" s="23"/>
      <c r="B2305" s="30"/>
    </row>
    <row r="2306" spans="1:2" ht="18" customHeight="1">
      <c r="A2306" s="23"/>
      <c r="B2306" s="30"/>
    </row>
    <row r="2307" spans="1:2" ht="18" customHeight="1">
      <c r="A2307" s="23"/>
      <c r="B2307" s="30"/>
    </row>
    <row r="2308" spans="1:2" ht="18" customHeight="1">
      <c r="A2308" s="23"/>
      <c r="B2308" s="30"/>
    </row>
    <row r="2309" spans="1:2" ht="18" customHeight="1">
      <c r="A2309" s="23"/>
      <c r="B2309" s="30"/>
    </row>
    <row r="2310" spans="1:2" ht="18" customHeight="1">
      <c r="A2310" s="23"/>
      <c r="B2310" s="30"/>
    </row>
    <row r="2311" spans="1:2" ht="18" customHeight="1">
      <c r="A2311" s="23"/>
      <c r="B2311" s="30"/>
    </row>
    <row r="2312" spans="1:2" ht="18" customHeight="1">
      <c r="A2312" s="23"/>
      <c r="B2312" s="30"/>
    </row>
    <row r="2313" spans="1:2" ht="18" customHeight="1">
      <c r="A2313" s="23"/>
      <c r="B2313" s="30"/>
    </row>
    <row r="2314" spans="1:2" ht="18" customHeight="1">
      <c r="A2314" s="23"/>
      <c r="B2314" s="30"/>
    </row>
    <row r="2315" spans="1:2" ht="18" customHeight="1">
      <c r="A2315" s="23"/>
      <c r="B2315" s="30"/>
    </row>
    <row r="2316" spans="1:2" ht="18" customHeight="1">
      <c r="A2316" s="23"/>
      <c r="B2316" s="30"/>
    </row>
    <row r="2317" spans="1:2" ht="18" customHeight="1">
      <c r="A2317" s="23"/>
      <c r="B2317" s="30"/>
    </row>
    <row r="2318" spans="1:2" ht="18" customHeight="1">
      <c r="A2318" s="23"/>
      <c r="B2318" s="30"/>
    </row>
    <row r="2319" spans="1:2" ht="18" customHeight="1">
      <c r="A2319" s="23"/>
      <c r="B2319" s="30"/>
    </row>
    <row r="2320" spans="1:2" ht="18" customHeight="1">
      <c r="A2320" s="23"/>
      <c r="B2320" s="30"/>
    </row>
    <row r="2321" spans="1:2" ht="18" customHeight="1">
      <c r="A2321" s="23"/>
      <c r="B2321" s="30"/>
    </row>
    <row r="2322" spans="1:2" ht="18" customHeight="1">
      <c r="A2322" s="23"/>
      <c r="B2322" s="30"/>
    </row>
    <row r="2323" spans="1:2" ht="18" customHeight="1">
      <c r="A2323" s="23"/>
      <c r="B2323" s="30"/>
    </row>
    <row r="2324" spans="1:2" ht="18" customHeight="1">
      <c r="A2324" s="23"/>
      <c r="B2324" s="30"/>
    </row>
    <row r="2325" spans="1:2" ht="18" customHeight="1">
      <c r="A2325" s="23"/>
      <c r="B2325" s="30"/>
    </row>
    <row r="2326" spans="1:2" ht="18" customHeight="1">
      <c r="A2326" s="23"/>
      <c r="B2326" s="30"/>
    </row>
    <row r="2327" spans="1:2" ht="18" customHeight="1">
      <c r="A2327" s="23"/>
      <c r="B2327" s="30"/>
    </row>
    <row r="2328" spans="1:2" ht="18" customHeight="1">
      <c r="A2328" s="23"/>
      <c r="B2328" s="30"/>
    </row>
    <row r="2329" spans="1:2" ht="18" customHeight="1">
      <c r="A2329" s="23"/>
      <c r="B2329" s="30"/>
    </row>
    <row r="2330" spans="1:2" ht="18" customHeight="1">
      <c r="A2330" s="23"/>
      <c r="B2330" s="30"/>
    </row>
    <row r="2331" spans="1:2" ht="18" customHeight="1">
      <c r="A2331" s="23"/>
      <c r="B2331" s="30"/>
    </row>
    <row r="2332" spans="1:2" ht="18" customHeight="1">
      <c r="A2332" s="23"/>
      <c r="B2332" s="30"/>
    </row>
    <row r="2333" spans="1:2" ht="18" customHeight="1">
      <c r="A2333" s="23"/>
      <c r="B2333" s="30"/>
    </row>
    <row r="2334" spans="1:2" ht="18" customHeight="1">
      <c r="A2334" s="23"/>
      <c r="B2334" s="30"/>
    </row>
    <row r="2335" spans="1:2" ht="18" customHeight="1">
      <c r="A2335" s="23"/>
      <c r="B2335" s="30"/>
    </row>
    <row r="2336" spans="1:2" ht="18" customHeight="1">
      <c r="A2336" s="23"/>
      <c r="B2336" s="30"/>
    </row>
    <row r="2337" spans="1:2" ht="18" customHeight="1">
      <c r="A2337" s="23"/>
      <c r="B2337" s="30"/>
    </row>
    <row r="2338" spans="1:2" ht="18" customHeight="1">
      <c r="A2338" s="23"/>
      <c r="B2338" s="30"/>
    </row>
    <row r="2339" spans="1:2" ht="18" customHeight="1">
      <c r="A2339" s="23"/>
      <c r="B2339" s="30"/>
    </row>
    <row r="2340" spans="1:2" ht="18" customHeight="1">
      <c r="A2340" s="23"/>
      <c r="B2340" s="30"/>
    </row>
    <row r="2341" spans="1:2" ht="18" customHeight="1">
      <c r="A2341" s="23"/>
      <c r="B2341" s="30"/>
    </row>
    <row r="2342" spans="1:2" ht="18" customHeight="1">
      <c r="A2342" s="23"/>
      <c r="B2342" s="30"/>
    </row>
    <row r="2343" spans="1:2" ht="18" customHeight="1">
      <c r="A2343" s="23"/>
      <c r="B2343" s="30"/>
    </row>
    <row r="2344" spans="1:2" ht="18" customHeight="1">
      <c r="A2344" s="23"/>
      <c r="B2344" s="30"/>
    </row>
    <row r="2345" spans="1:2" ht="18" customHeight="1">
      <c r="A2345" s="23"/>
      <c r="B2345" s="30"/>
    </row>
    <row r="2346" spans="1:2" ht="18" customHeight="1">
      <c r="A2346" s="23"/>
      <c r="B2346" s="30"/>
    </row>
    <row r="2347" spans="1:2" ht="18" customHeight="1">
      <c r="A2347" s="23"/>
      <c r="B2347" s="30"/>
    </row>
    <row r="2348" spans="1:2" ht="18" customHeight="1">
      <c r="A2348" s="23"/>
      <c r="B2348" s="30"/>
    </row>
    <row r="2349" spans="1:2" ht="18" customHeight="1">
      <c r="A2349" s="23"/>
      <c r="B2349" s="30"/>
    </row>
    <row r="2350" spans="1:2" ht="18" customHeight="1">
      <c r="A2350" s="23"/>
      <c r="B2350" s="30"/>
    </row>
    <row r="2351" spans="1:2" ht="18" customHeight="1">
      <c r="A2351" s="23"/>
      <c r="B2351" s="30"/>
    </row>
    <row r="2352" spans="1:2" ht="18" customHeight="1">
      <c r="A2352" s="23"/>
      <c r="B2352" s="30"/>
    </row>
    <row r="2353" spans="1:2" ht="18" customHeight="1">
      <c r="A2353" s="23"/>
      <c r="B2353" s="30"/>
    </row>
    <row r="2354" spans="1:2" ht="18" customHeight="1">
      <c r="A2354" s="23"/>
      <c r="B2354" s="30"/>
    </row>
    <row r="2355" spans="1:2" ht="18" customHeight="1">
      <c r="A2355" s="23"/>
      <c r="B2355" s="30"/>
    </row>
    <row r="2356" spans="1:2" ht="18" customHeight="1">
      <c r="A2356" s="23"/>
      <c r="B2356" s="30"/>
    </row>
    <row r="2357" spans="1:2" ht="18" customHeight="1">
      <c r="A2357" s="23"/>
      <c r="B2357" s="30"/>
    </row>
    <row r="2358" spans="1:2" ht="18" customHeight="1">
      <c r="A2358" s="23"/>
      <c r="B2358" s="30"/>
    </row>
    <row r="2359" spans="1:2" ht="18" customHeight="1">
      <c r="A2359" s="23"/>
      <c r="B2359" s="30"/>
    </row>
    <row r="2360" spans="1:2" ht="18" customHeight="1">
      <c r="A2360" s="23"/>
      <c r="B2360" s="30"/>
    </row>
    <row r="2361" spans="1:2" ht="18" customHeight="1">
      <c r="A2361" s="23"/>
      <c r="B2361" s="30"/>
    </row>
    <row r="2362" spans="1:2" ht="18" customHeight="1">
      <c r="A2362" s="23"/>
      <c r="B2362" s="30"/>
    </row>
    <row r="2363" spans="1:2" ht="18" customHeight="1">
      <c r="A2363" s="23"/>
      <c r="B2363" s="30"/>
    </row>
    <row r="2364" spans="1:2" ht="18" customHeight="1">
      <c r="A2364" s="23"/>
      <c r="B2364" s="30"/>
    </row>
    <row r="2365" spans="1:2" ht="18" customHeight="1">
      <c r="A2365" s="23"/>
      <c r="B2365" s="30"/>
    </row>
    <row r="2366" spans="1:2" ht="18" customHeight="1">
      <c r="A2366" s="23"/>
      <c r="B2366" s="30"/>
    </row>
    <row r="2367" spans="1:2" ht="18" customHeight="1">
      <c r="A2367" s="23"/>
      <c r="B2367" s="30"/>
    </row>
    <row r="2368" spans="1:2" ht="18" customHeight="1">
      <c r="A2368" s="23"/>
      <c r="B2368" s="30"/>
    </row>
    <row r="2369" spans="1:2" ht="18" customHeight="1">
      <c r="A2369" s="23"/>
      <c r="B2369" s="30"/>
    </row>
    <row r="2370" spans="1:2" ht="18" customHeight="1">
      <c r="A2370" s="23"/>
      <c r="B2370" s="30"/>
    </row>
    <row r="2371" spans="1:2" ht="18" customHeight="1">
      <c r="A2371" s="23"/>
      <c r="B2371" s="30"/>
    </row>
    <row r="2372" spans="1:2" ht="18" customHeight="1">
      <c r="A2372" s="23"/>
      <c r="B2372" s="30"/>
    </row>
    <row r="2373" spans="1:2" ht="18" customHeight="1">
      <c r="A2373" s="23"/>
      <c r="B2373" s="30"/>
    </row>
    <row r="2374" spans="1:2" ht="18" customHeight="1">
      <c r="A2374" s="23"/>
      <c r="B2374" s="30"/>
    </row>
    <row r="2375" spans="1:2" ht="18" customHeight="1">
      <c r="A2375" s="23"/>
      <c r="B2375" s="30"/>
    </row>
    <row r="2376" spans="1:2" ht="18" customHeight="1">
      <c r="A2376" s="23"/>
      <c r="B2376" s="30"/>
    </row>
    <row r="2377" spans="1:2" ht="18" customHeight="1">
      <c r="A2377" s="23"/>
      <c r="B2377" s="30"/>
    </row>
    <row r="2378" spans="1:2" ht="18" customHeight="1">
      <c r="A2378" s="23"/>
      <c r="B2378" s="30"/>
    </row>
    <row r="2379" spans="1:2" ht="18" customHeight="1">
      <c r="A2379" s="23"/>
      <c r="B2379" s="30"/>
    </row>
    <row r="2380" spans="1:2" ht="18" customHeight="1">
      <c r="A2380" s="23"/>
      <c r="B2380" s="30"/>
    </row>
    <row r="2381" spans="1:2" ht="18" customHeight="1">
      <c r="A2381" s="23"/>
      <c r="B2381" s="30"/>
    </row>
    <row r="2382" spans="1:2" ht="18" customHeight="1">
      <c r="A2382" s="23"/>
      <c r="B2382" s="30"/>
    </row>
    <row r="2383" spans="1:2" ht="18" customHeight="1">
      <c r="A2383" s="23"/>
      <c r="B2383" s="30"/>
    </row>
    <row r="2384" spans="1:2" ht="18" customHeight="1">
      <c r="A2384" s="23"/>
      <c r="B2384" s="30"/>
    </row>
    <row r="2385" spans="1:2" ht="18" customHeight="1">
      <c r="A2385" s="23"/>
      <c r="B2385" s="30"/>
    </row>
    <row r="2386" spans="1:2" ht="18" customHeight="1">
      <c r="A2386" s="23"/>
      <c r="B2386" s="30"/>
    </row>
    <row r="2387" spans="1:2" ht="18" customHeight="1">
      <c r="A2387" s="23"/>
      <c r="B2387" s="30"/>
    </row>
    <row r="2388" spans="1:2" ht="18" customHeight="1">
      <c r="A2388" s="23"/>
      <c r="B2388" s="30"/>
    </row>
    <row r="2389" spans="1:2" ht="18" customHeight="1">
      <c r="A2389" s="23"/>
      <c r="B2389" s="30"/>
    </row>
    <row r="2390" spans="1:2" ht="18" customHeight="1">
      <c r="A2390" s="23"/>
      <c r="B2390" s="30"/>
    </row>
    <row r="2391" spans="1:2" ht="18" customHeight="1">
      <c r="A2391" s="23"/>
      <c r="B2391" s="30"/>
    </row>
    <row r="2392" spans="1:2" ht="18" customHeight="1">
      <c r="A2392" s="23"/>
      <c r="B2392" s="30"/>
    </row>
    <row r="2393" spans="1:2" ht="18" customHeight="1">
      <c r="A2393" s="23"/>
      <c r="B2393" s="30"/>
    </row>
    <row r="2394" spans="1:2" ht="18" customHeight="1">
      <c r="A2394" s="23"/>
      <c r="B2394" s="30"/>
    </row>
    <row r="2395" spans="1:2" ht="18" customHeight="1">
      <c r="A2395" s="23"/>
      <c r="B2395" s="30"/>
    </row>
    <row r="2396" spans="1:2" ht="18" customHeight="1">
      <c r="A2396" s="23"/>
      <c r="B2396" s="30"/>
    </row>
    <row r="2397" spans="1:2" ht="18" customHeight="1">
      <c r="A2397" s="23"/>
      <c r="B2397" s="30"/>
    </row>
    <row r="2398" spans="1:2" ht="18" customHeight="1">
      <c r="A2398" s="23"/>
      <c r="B2398" s="30"/>
    </row>
    <row r="2399" spans="1:2" ht="18" customHeight="1">
      <c r="A2399" s="23"/>
      <c r="B2399" s="30"/>
    </row>
    <row r="2400" spans="1:2" ht="18" customHeight="1">
      <c r="A2400" s="23"/>
      <c r="B2400" s="30"/>
    </row>
    <row r="2401" spans="1:2" ht="18" customHeight="1">
      <c r="A2401" s="23"/>
      <c r="B2401" s="30"/>
    </row>
    <row r="2402" spans="1:2" ht="18" customHeight="1">
      <c r="A2402" s="23"/>
      <c r="B2402" s="30"/>
    </row>
    <row r="2403" spans="1:2" ht="18" customHeight="1">
      <c r="A2403" s="23"/>
      <c r="B2403" s="30"/>
    </row>
    <row r="2404" spans="1:2" ht="18" customHeight="1">
      <c r="A2404" s="23"/>
      <c r="B2404" s="30"/>
    </row>
    <row r="2405" spans="1:2" ht="18" customHeight="1">
      <c r="A2405" s="23"/>
      <c r="B2405" s="30"/>
    </row>
    <row r="2406" spans="1:2" ht="18" customHeight="1">
      <c r="A2406" s="23"/>
      <c r="B2406" s="30"/>
    </row>
    <row r="2407" spans="1:2" ht="18" customHeight="1">
      <c r="A2407" s="23"/>
      <c r="B2407" s="30"/>
    </row>
    <row r="2408" spans="1:2" ht="18" customHeight="1">
      <c r="A2408" s="23"/>
      <c r="B2408" s="30"/>
    </row>
    <row r="2409" spans="1:2" ht="18" customHeight="1">
      <c r="A2409" s="23"/>
      <c r="B2409" s="30"/>
    </row>
    <row r="2410" spans="1:2" ht="18" customHeight="1">
      <c r="A2410" s="23"/>
      <c r="B2410" s="30"/>
    </row>
    <row r="2411" spans="1:2" ht="18" customHeight="1">
      <c r="A2411" s="23"/>
      <c r="B2411" s="30"/>
    </row>
    <row r="2412" spans="1:2" ht="18" customHeight="1">
      <c r="A2412" s="23"/>
      <c r="B2412" s="30"/>
    </row>
    <row r="2413" spans="1:2" ht="18" customHeight="1">
      <c r="A2413" s="23"/>
      <c r="B2413" s="30"/>
    </row>
    <row r="2414" spans="1:2" ht="18" customHeight="1">
      <c r="A2414" s="23"/>
      <c r="B2414" s="30"/>
    </row>
    <row r="2415" spans="1:2" ht="18" customHeight="1">
      <c r="A2415" s="23"/>
      <c r="B2415" s="30"/>
    </row>
    <row r="2416" spans="1:2" ht="18" customHeight="1">
      <c r="A2416" s="23"/>
      <c r="B2416" s="30"/>
    </row>
    <row r="2417" spans="1:2" ht="18" customHeight="1">
      <c r="A2417" s="23"/>
      <c r="B2417" s="30"/>
    </row>
    <row r="2418" spans="1:2" ht="18" customHeight="1">
      <c r="A2418" s="23"/>
      <c r="B2418" s="30"/>
    </row>
    <row r="2419" spans="1:2" ht="18" customHeight="1">
      <c r="A2419" s="23"/>
      <c r="B2419" s="30"/>
    </row>
    <row r="2420" spans="1:2" ht="18" customHeight="1">
      <c r="A2420" s="23"/>
      <c r="B2420" s="30"/>
    </row>
    <row r="2421" spans="1:2" ht="18" customHeight="1">
      <c r="A2421" s="23"/>
      <c r="B2421" s="30"/>
    </row>
    <row r="2422" spans="1:2" ht="18" customHeight="1">
      <c r="A2422" s="23"/>
      <c r="B2422" s="30"/>
    </row>
    <row r="2423" spans="1:2" ht="18" customHeight="1">
      <c r="A2423" s="23"/>
      <c r="B2423" s="30"/>
    </row>
    <row r="2424" spans="1:2" ht="18" customHeight="1">
      <c r="A2424" s="23"/>
      <c r="B2424" s="30"/>
    </row>
    <row r="2425" spans="1:2" ht="18" customHeight="1">
      <c r="A2425" s="23"/>
      <c r="B2425" s="30"/>
    </row>
    <row r="2426" spans="1:2" ht="18" customHeight="1">
      <c r="A2426" s="23"/>
      <c r="B2426" s="30"/>
    </row>
    <row r="2427" spans="1:2" ht="18" customHeight="1">
      <c r="A2427" s="23"/>
      <c r="B2427" s="30"/>
    </row>
    <row r="2428" spans="1:2" ht="18" customHeight="1">
      <c r="A2428" s="23"/>
      <c r="B2428" s="30"/>
    </row>
    <row r="2429" spans="1:2" ht="18" customHeight="1">
      <c r="A2429" s="23"/>
      <c r="B2429" s="30"/>
    </row>
    <row r="2430" spans="1:2" ht="18" customHeight="1">
      <c r="A2430" s="23"/>
      <c r="B2430" s="30"/>
    </row>
    <row r="2431" spans="1:2" ht="18" customHeight="1">
      <c r="A2431" s="23"/>
      <c r="B2431" s="30"/>
    </row>
    <row r="2432" spans="1:2" ht="18" customHeight="1">
      <c r="A2432" s="23"/>
      <c r="B2432" s="30"/>
    </row>
    <row r="2433" spans="1:2" ht="18" customHeight="1">
      <c r="A2433" s="23"/>
      <c r="B2433" s="30"/>
    </row>
    <row r="2434" spans="1:2" ht="18" customHeight="1">
      <c r="A2434" s="23"/>
      <c r="B2434" s="30"/>
    </row>
    <row r="2435" spans="1:2" ht="18" customHeight="1">
      <c r="A2435" s="23"/>
      <c r="B2435" s="30"/>
    </row>
    <row r="2436" spans="1:2" ht="18" customHeight="1">
      <c r="A2436" s="23"/>
      <c r="B2436" s="30"/>
    </row>
    <row r="2437" spans="1:2" ht="18" customHeight="1">
      <c r="A2437" s="23"/>
      <c r="B2437" s="30"/>
    </row>
    <row r="2438" spans="1:2" ht="18" customHeight="1">
      <c r="A2438" s="23"/>
      <c r="B2438" s="30"/>
    </row>
    <row r="2439" spans="1:2" ht="18" customHeight="1">
      <c r="A2439" s="23"/>
      <c r="B2439" s="30"/>
    </row>
    <row r="2440" spans="1:2" ht="18" customHeight="1">
      <c r="A2440" s="23"/>
      <c r="B2440" s="30"/>
    </row>
    <row r="2441" spans="1:2" ht="18" customHeight="1">
      <c r="A2441" s="23"/>
      <c r="B2441" s="30"/>
    </row>
    <row r="2442" spans="1:2" ht="18" customHeight="1">
      <c r="A2442" s="23"/>
      <c r="B2442" s="30"/>
    </row>
    <row r="2443" spans="1:2" ht="18" customHeight="1">
      <c r="A2443" s="23"/>
      <c r="B2443" s="30"/>
    </row>
    <row r="2444" spans="1:2" ht="18" customHeight="1">
      <c r="A2444" s="23"/>
      <c r="B2444" s="30"/>
    </row>
    <row r="2445" spans="1:2" ht="18" customHeight="1">
      <c r="A2445" s="23"/>
      <c r="B2445" s="30"/>
    </row>
    <row r="2446" spans="1:2" ht="18" customHeight="1">
      <c r="A2446" s="23"/>
      <c r="B2446" s="30"/>
    </row>
    <row r="2447" spans="1:2" ht="18" customHeight="1">
      <c r="A2447" s="23"/>
      <c r="B2447" s="30"/>
    </row>
    <row r="2448" spans="1:2" ht="18" customHeight="1">
      <c r="A2448" s="23"/>
      <c r="B2448" s="30"/>
    </row>
    <row r="2449" spans="1:2" ht="18" customHeight="1">
      <c r="A2449" s="23"/>
      <c r="B2449" s="30"/>
    </row>
    <row r="2450" spans="1:2" ht="18" customHeight="1">
      <c r="A2450" s="23"/>
      <c r="B2450" s="30"/>
    </row>
    <row r="2451" spans="1:2" ht="18" customHeight="1">
      <c r="A2451" s="23"/>
      <c r="B2451" s="30"/>
    </row>
    <row r="2452" spans="1:2" ht="18" customHeight="1">
      <c r="A2452" s="23"/>
      <c r="B2452" s="30"/>
    </row>
    <row r="2453" spans="1:2" ht="18" customHeight="1">
      <c r="A2453" s="23"/>
      <c r="B2453" s="30"/>
    </row>
    <row r="2454" spans="1:2" ht="18" customHeight="1">
      <c r="A2454" s="23"/>
      <c r="B2454" s="30"/>
    </row>
    <row r="2455" spans="1:2" ht="18" customHeight="1">
      <c r="A2455" s="23"/>
      <c r="B2455" s="30"/>
    </row>
    <row r="2456" spans="1:2" ht="18" customHeight="1">
      <c r="A2456" s="23"/>
      <c r="B2456" s="30"/>
    </row>
    <row r="2457" spans="1:2" ht="18" customHeight="1">
      <c r="A2457" s="23"/>
      <c r="B2457" s="30"/>
    </row>
    <row r="2458" spans="1:2" ht="18" customHeight="1">
      <c r="A2458" s="23"/>
      <c r="B2458" s="30"/>
    </row>
    <row r="2459" spans="1:2" ht="18" customHeight="1">
      <c r="A2459" s="23"/>
      <c r="B2459" s="30"/>
    </row>
    <row r="2460" spans="1:2" ht="18" customHeight="1">
      <c r="A2460" s="23"/>
      <c r="B2460" s="30"/>
    </row>
    <row r="2461" spans="1:2" ht="18" customHeight="1">
      <c r="A2461" s="23"/>
      <c r="B2461" s="30"/>
    </row>
    <row r="2462" spans="1:2" ht="18" customHeight="1">
      <c r="A2462" s="23"/>
      <c r="B2462" s="30"/>
    </row>
    <row r="2463" spans="1:2" ht="18" customHeight="1">
      <c r="A2463" s="23"/>
      <c r="B2463" s="30"/>
    </row>
    <row r="2464" spans="1:2" ht="18" customHeight="1">
      <c r="A2464" s="23"/>
      <c r="B2464" s="30"/>
    </row>
    <row r="2465" spans="1:2" ht="18" customHeight="1">
      <c r="A2465" s="23"/>
      <c r="B2465" s="30"/>
    </row>
    <row r="2466" spans="1:2" ht="18" customHeight="1">
      <c r="A2466" s="23"/>
      <c r="B2466" s="30"/>
    </row>
    <row r="2467" spans="1:2" ht="18" customHeight="1">
      <c r="A2467" s="23"/>
      <c r="B2467" s="30"/>
    </row>
    <row r="2468" spans="1:2" ht="18" customHeight="1">
      <c r="A2468" s="23"/>
      <c r="B2468" s="30"/>
    </row>
    <row r="2469" spans="1:2" ht="18" customHeight="1">
      <c r="A2469" s="23"/>
      <c r="B2469" s="30"/>
    </row>
    <row r="2470" spans="1:2" ht="18" customHeight="1">
      <c r="A2470" s="23"/>
      <c r="B2470" s="30"/>
    </row>
    <row r="2471" spans="1:2" ht="18" customHeight="1">
      <c r="A2471" s="23"/>
      <c r="B2471" s="30"/>
    </row>
    <row r="2472" spans="1:2" ht="18" customHeight="1">
      <c r="A2472" s="23"/>
      <c r="B2472" s="30"/>
    </row>
    <row r="2473" spans="1:2" ht="18" customHeight="1">
      <c r="A2473" s="23"/>
      <c r="B2473" s="30"/>
    </row>
    <row r="2474" spans="1:2" ht="18" customHeight="1">
      <c r="A2474" s="23"/>
      <c r="B2474" s="30"/>
    </row>
    <row r="2475" spans="1:2" ht="18" customHeight="1">
      <c r="A2475" s="23"/>
      <c r="B2475" s="30"/>
    </row>
    <row r="2476" spans="1:2" ht="18" customHeight="1">
      <c r="A2476" s="23"/>
      <c r="B2476" s="30"/>
    </row>
    <row r="2477" spans="1:2" ht="18" customHeight="1">
      <c r="A2477" s="23"/>
      <c r="B2477" s="30"/>
    </row>
    <row r="2478" spans="1:2" ht="18" customHeight="1">
      <c r="A2478" s="23"/>
      <c r="B2478" s="30"/>
    </row>
    <row r="2479" spans="1:2" ht="18" customHeight="1">
      <c r="A2479" s="23"/>
      <c r="B2479" s="30"/>
    </row>
    <row r="2480" spans="1:2" ht="18" customHeight="1">
      <c r="A2480" s="23"/>
      <c r="B2480" s="30"/>
    </row>
    <row r="2481" spans="1:2" ht="18" customHeight="1">
      <c r="A2481" s="23"/>
      <c r="B2481" s="30"/>
    </row>
    <row r="2482" spans="1:2" ht="18" customHeight="1">
      <c r="A2482" s="23"/>
      <c r="B2482" s="30"/>
    </row>
    <row r="2483" spans="1:2" ht="18" customHeight="1">
      <c r="A2483" s="23"/>
      <c r="B2483" s="30"/>
    </row>
    <row r="2484" spans="1:2" ht="18" customHeight="1">
      <c r="A2484" s="23"/>
      <c r="B2484" s="30"/>
    </row>
    <row r="2485" spans="1:2" ht="18" customHeight="1">
      <c r="A2485" s="23"/>
      <c r="B2485" s="30"/>
    </row>
    <row r="2486" spans="1:2" ht="18" customHeight="1">
      <c r="A2486" s="23"/>
      <c r="B2486" s="30"/>
    </row>
    <row r="2487" spans="1:2" ht="18" customHeight="1">
      <c r="A2487" s="23"/>
      <c r="B2487" s="30"/>
    </row>
    <row r="2488" spans="1:2" ht="18" customHeight="1">
      <c r="A2488" s="23"/>
      <c r="B2488" s="30"/>
    </row>
    <row r="2489" spans="1:2" ht="18" customHeight="1">
      <c r="A2489" s="23"/>
      <c r="B2489" s="30"/>
    </row>
    <row r="2490" spans="1:2" ht="18" customHeight="1">
      <c r="A2490" s="23"/>
      <c r="B2490" s="30"/>
    </row>
    <row r="2491" spans="1:2" ht="18" customHeight="1">
      <c r="A2491" s="23"/>
      <c r="B2491" s="30"/>
    </row>
    <row r="2492" spans="1:2" ht="18" customHeight="1">
      <c r="A2492" s="23"/>
      <c r="B2492" s="30"/>
    </row>
    <row r="2493" spans="1:2" ht="18" customHeight="1">
      <c r="A2493" s="23"/>
      <c r="B2493" s="30"/>
    </row>
    <row r="2494" spans="1:2" ht="18" customHeight="1">
      <c r="A2494" s="23"/>
      <c r="B2494" s="30"/>
    </row>
    <row r="2495" spans="1:2" ht="18" customHeight="1">
      <c r="A2495" s="23"/>
      <c r="B2495" s="30"/>
    </row>
    <row r="2496" spans="1:2" ht="18" customHeight="1">
      <c r="A2496" s="23"/>
      <c r="B2496" s="30"/>
    </row>
    <row r="2497" spans="1:2" ht="18" customHeight="1">
      <c r="A2497" s="23"/>
      <c r="B2497" s="30"/>
    </row>
    <row r="2498" spans="1:2" ht="18" customHeight="1">
      <c r="A2498" s="23"/>
      <c r="B2498" s="30"/>
    </row>
    <row r="2499" spans="1:2" ht="18" customHeight="1">
      <c r="A2499" s="23"/>
      <c r="B2499" s="30"/>
    </row>
    <row r="2500" spans="1:2" ht="18" customHeight="1">
      <c r="A2500" s="23"/>
      <c r="B2500" s="30"/>
    </row>
    <row r="2501" spans="1:2" ht="18" customHeight="1">
      <c r="A2501" s="23"/>
      <c r="B2501" s="30"/>
    </row>
    <row r="2502" spans="1:2" ht="18" customHeight="1">
      <c r="A2502" s="23"/>
      <c r="B2502" s="30"/>
    </row>
    <row r="2503" spans="1:2" ht="18" customHeight="1">
      <c r="A2503" s="23"/>
      <c r="B2503" s="30"/>
    </row>
    <row r="2504" spans="1:2" ht="18" customHeight="1">
      <c r="A2504" s="23"/>
      <c r="B2504" s="30"/>
    </row>
    <row r="2505" spans="1:2" ht="18" customHeight="1">
      <c r="A2505" s="23"/>
      <c r="B2505" s="30"/>
    </row>
    <row r="2506" spans="1:2" ht="18" customHeight="1">
      <c r="A2506" s="23"/>
      <c r="B2506" s="30"/>
    </row>
    <row r="2507" spans="1:2" ht="18" customHeight="1">
      <c r="A2507" s="23"/>
      <c r="B2507" s="30"/>
    </row>
    <row r="2508" spans="1:2" ht="18" customHeight="1">
      <c r="A2508" s="23"/>
      <c r="B2508" s="30"/>
    </row>
    <row r="2509" spans="1:2" ht="18" customHeight="1">
      <c r="A2509" s="23"/>
      <c r="B2509" s="30"/>
    </row>
    <row r="2510" spans="1:2" ht="18" customHeight="1">
      <c r="A2510" s="23"/>
      <c r="B2510" s="30"/>
    </row>
    <row r="2511" spans="1:2" ht="18" customHeight="1">
      <c r="A2511" s="23"/>
      <c r="B2511" s="30"/>
    </row>
    <row r="2512" spans="1:2" ht="18" customHeight="1">
      <c r="A2512" s="23"/>
      <c r="B2512" s="30"/>
    </row>
    <row r="2513" spans="1:2" ht="18" customHeight="1">
      <c r="A2513" s="23"/>
      <c r="B2513" s="30"/>
    </row>
    <row r="2514" spans="1:2" ht="18" customHeight="1">
      <c r="A2514" s="23"/>
      <c r="B2514" s="30"/>
    </row>
    <row r="2515" spans="1:2" ht="18" customHeight="1">
      <c r="A2515" s="23"/>
      <c r="B2515" s="30"/>
    </row>
    <row r="2516" spans="1:2" ht="18" customHeight="1">
      <c r="A2516" s="23"/>
      <c r="B2516" s="30"/>
    </row>
    <row r="2517" spans="1:2" ht="18" customHeight="1">
      <c r="A2517" s="23"/>
      <c r="B2517" s="30"/>
    </row>
    <row r="2518" spans="1:2" ht="18" customHeight="1">
      <c r="A2518" s="23"/>
      <c r="B2518" s="30"/>
    </row>
    <row r="2519" spans="1:2" ht="18" customHeight="1">
      <c r="A2519" s="23"/>
      <c r="B2519" s="30"/>
    </row>
    <row r="2520" spans="1:2" ht="18" customHeight="1">
      <c r="A2520" s="23"/>
      <c r="B2520" s="30"/>
    </row>
    <row r="2521" spans="1:2" ht="18" customHeight="1">
      <c r="A2521" s="23"/>
      <c r="B2521" s="30"/>
    </row>
    <row r="2522" spans="1:2" ht="18" customHeight="1">
      <c r="A2522" s="23"/>
      <c r="B2522" s="30"/>
    </row>
    <row r="2523" spans="1:2" ht="18" customHeight="1">
      <c r="A2523" s="23"/>
      <c r="B2523" s="30"/>
    </row>
    <row r="2524" spans="1:2" ht="18" customHeight="1">
      <c r="A2524" s="23"/>
      <c r="B2524" s="30"/>
    </row>
    <row r="2525" spans="1:2" ht="18" customHeight="1">
      <c r="A2525" s="23"/>
      <c r="B2525" s="30"/>
    </row>
    <row r="2526" spans="1:2" ht="18" customHeight="1">
      <c r="A2526" s="23"/>
      <c r="B2526" s="30"/>
    </row>
    <row r="2527" spans="1:2" ht="18" customHeight="1">
      <c r="A2527" s="23"/>
      <c r="B2527" s="30"/>
    </row>
    <row r="2528" spans="1:2" ht="18" customHeight="1">
      <c r="A2528" s="23"/>
      <c r="B2528" s="30"/>
    </row>
    <row r="2529" spans="1:2" ht="18" customHeight="1">
      <c r="A2529" s="23"/>
      <c r="B2529" s="30"/>
    </row>
    <row r="2530" spans="1:2" ht="18" customHeight="1">
      <c r="A2530" s="23"/>
      <c r="B2530" s="30"/>
    </row>
    <row r="2531" spans="1:2" ht="18" customHeight="1">
      <c r="A2531" s="23"/>
      <c r="B2531" s="30"/>
    </row>
    <row r="2532" spans="1:2" ht="18" customHeight="1">
      <c r="A2532" s="23"/>
      <c r="B2532" s="30"/>
    </row>
    <row r="2533" spans="1:2" ht="18" customHeight="1">
      <c r="A2533" s="23"/>
      <c r="B2533" s="30"/>
    </row>
    <row r="2534" spans="1:2" ht="18" customHeight="1">
      <c r="A2534" s="23"/>
      <c r="B2534" s="30"/>
    </row>
    <row r="2535" spans="1:2" ht="18" customHeight="1">
      <c r="A2535" s="23"/>
      <c r="B2535" s="30"/>
    </row>
    <row r="2536" spans="1:2" ht="18" customHeight="1">
      <c r="A2536" s="23"/>
      <c r="B2536" s="30"/>
    </row>
    <row r="2537" spans="1:2" ht="18" customHeight="1">
      <c r="A2537" s="23"/>
      <c r="B2537" s="30"/>
    </row>
    <row r="2538" spans="1:2" ht="18" customHeight="1">
      <c r="A2538" s="23"/>
      <c r="B2538" s="30"/>
    </row>
    <row r="2539" spans="1:2" ht="18" customHeight="1">
      <c r="A2539" s="23"/>
      <c r="B2539" s="30"/>
    </row>
    <row r="2540" spans="1:2" ht="18" customHeight="1">
      <c r="A2540" s="23"/>
      <c r="B2540" s="30"/>
    </row>
    <row r="2541" spans="1:2" ht="18" customHeight="1">
      <c r="A2541" s="23"/>
      <c r="B2541" s="30"/>
    </row>
    <row r="2542" spans="1:2" ht="18" customHeight="1">
      <c r="A2542" s="23"/>
      <c r="B2542" s="30"/>
    </row>
    <row r="2543" spans="1:2" ht="18" customHeight="1">
      <c r="A2543" s="23"/>
      <c r="B2543" s="30"/>
    </row>
    <row r="2544" spans="1:2" ht="18" customHeight="1">
      <c r="A2544" s="23"/>
      <c r="B2544" s="30"/>
    </row>
    <row r="2545" spans="1:2" ht="18" customHeight="1">
      <c r="A2545" s="23"/>
      <c r="B2545" s="30"/>
    </row>
    <row r="2546" spans="1:2" ht="18" customHeight="1">
      <c r="A2546" s="23"/>
      <c r="B2546" s="30"/>
    </row>
    <row r="2547" spans="1:2" ht="18" customHeight="1">
      <c r="A2547" s="23"/>
      <c r="B2547" s="30"/>
    </row>
    <row r="2548" spans="1:2" ht="18" customHeight="1">
      <c r="A2548" s="23"/>
      <c r="B2548" s="30"/>
    </row>
    <row r="2549" spans="1:2" ht="18" customHeight="1">
      <c r="A2549" s="23"/>
      <c r="B2549" s="30"/>
    </row>
    <row r="2550" spans="1:2" ht="18" customHeight="1">
      <c r="A2550" s="23"/>
      <c r="B2550" s="30"/>
    </row>
    <row r="2551" spans="1:2" ht="18" customHeight="1">
      <c r="A2551" s="23"/>
      <c r="B2551" s="30"/>
    </row>
    <row r="2552" spans="1:2" ht="18" customHeight="1">
      <c r="A2552" s="23"/>
      <c r="B2552" s="30"/>
    </row>
    <row r="2553" spans="1:2" ht="18" customHeight="1">
      <c r="A2553" s="23"/>
      <c r="B2553" s="30"/>
    </row>
    <row r="2554" spans="1:2" ht="18" customHeight="1">
      <c r="A2554" s="23"/>
      <c r="B2554" s="30"/>
    </row>
    <row r="2555" spans="1:2" ht="18" customHeight="1">
      <c r="A2555" s="23"/>
      <c r="B2555" s="30"/>
    </row>
    <row r="2556" spans="1:2" ht="18" customHeight="1">
      <c r="A2556" s="23"/>
      <c r="B2556" s="30"/>
    </row>
    <row r="2557" spans="1:2" ht="18" customHeight="1">
      <c r="A2557" s="23"/>
      <c r="B2557" s="30"/>
    </row>
    <row r="2558" spans="1:2" ht="18" customHeight="1">
      <c r="A2558" s="23"/>
      <c r="B2558" s="30"/>
    </row>
    <row r="2559" spans="1:2" ht="18" customHeight="1">
      <c r="A2559" s="23"/>
      <c r="B2559" s="30"/>
    </row>
    <row r="2560" spans="1:2" ht="18" customHeight="1">
      <c r="A2560" s="23"/>
      <c r="B2560" s="30"/>
    </row>
    <row r="2561" spans="1:2" ht="18" customHeight="1">
      <c r="A2561" s="23"/>
      <c r="B2561" s="30"/>
    </row>
    <row r="2562" spans="1:2" ht="18" customHeight="1">
      <c r="A2562" s="23"/>
      <c r="B2562" s="30"/>
    </row>
    <row r="2563" spans="1:2" ht="18" customHeight="1">
      <c r="A2563" s="23"/>
      <c r="B2563" s="30"/>
    </row>
    <row r="2564" spans="1:2" ht="18" customHeight="1">
      <c r="A2564" s="23"/>
      <c r="B2564" s="30"/>
    </row>
    <row r="2565" spans="1:2" ht="18" customHeight="1">
      <c r="A2565" s="23"/>
      <c r="B2565" s="30"/>
    </row>
    <row r="2566" spans="1:2" ht="18" customHeight="1">
      <c r="A2566" s="23"/>
      <c r="B2566" s="30"/>
    </row>
    <row r="2567" spans="1:2" ht="18" customHeight="1">
      <c r="A2567" s="23"/>
      <c r="B2567" s="30"/>
    </row>
    <row r="2568" spans="1:2" ht="18" customHeight="1">
      <c r="A2568" s="23"/>
      <c r="B2568" s="30"/>
    </row>
    <row r="2569" spans="1:2" ht="18" customHeight="1">
      <c r="A2569" s="23"/>
      <c r="B2569" s="30"/>
    </row>
    <row r="2570" spans="1:2" ht="18" customHeight="1">
      <c r="A2570" s="23"/>
      <c r="B2570" s="30"/>
    </row>
    <row r="2571" spans="1:2" ht="18" customHeight="1">
      <c r="A2571" s="23"/>
      <c r="B2571" s="30"/>
    </row>
    <row r="2572" spans="1:2" ht="18" customHeight="1">
      <c r="A2572" s="23"/>
      <c r="B2572" s="30"/>
    </row>
    <row r="2573" spans="1:2" ht="18" customHeight="1">
      <c r="A2573" s="23"/>
      <c r="B2573" s="30"/>
    </row>
    <row r="2574" spans="1:2" ht="18" customHeight="1">
      <c r="A2574" s="23"/>
      <c r="B2574" s="30"/>
    </row>
    <row r="2575" spans="1:2" ht="18" customHeight="1">
      <c r="A2575" s="23"/>
      <c r="B2575" s="30"/>
    </row>
    <row r="2576" spans="1:2" ht="18" customHeight="1">
      <c r="A2576" s="23"/>
      <c r="B2576" s="30"/>
    </row>
    <row r="2577" spans="1:2" ht="18" customHeight="1">
      <c r="A2577" s="23"/>
      <c r="B2577" s="30"/>
    </row>
    <row r="2578" spans="1:2" ht="18" customHeight="1">
      <c r="A2578" s="23"/>
      <c r="B2578" s="30"/>
    </row>
    <row r="2579" spans="1:2" ht="18" customHeight="1">
      <c r="A2579" s="23"/>
      <c r="B2579" s="30"/>
    </row>
    <row r="2580" spans="1:2" ht="18" customHeight="1">
      <c r="A2580" s="23"/>
      <c r="B2580" s="30"/>
    </row>
    <row r="2581" spans="1:2" ht="18" customHeight="1">
      <c r="A2581" s="23"/>
      <c r="B2581" s="30"/>
    </row>
    <row r="2582" spans="1:2" ht="18" customHeight="1">
      <c r="A2582" s="23"/>
      <c r="B2582" s="30"/>
    </row>
    <row r="2583" spans="1:2" ht="18" customHeight="1">
      <c r="A2583" s="23"/>
      <c r="B2583" s="30"/>
    </row>
    <row r="2584" spans="1:2" ht="18" customHeight="1">
      <c r="A2584" s="23"/>
      <c r="B2584" s="30"/>
    </row>
    <row r="2585" spans="1:2" ht="18" customHeight="1">
      <c r="A2585" s="23"/>
      <c r="B2585" s="30"/>
    </row>
    <row r="2586" spans="1:2" ht="18" customHeight="1">
      <c r="A2586" s="23"/>
      <c r="B2586" s="30"/>
    </row>
    <row r="2587" spans="1:2" ht="18" customHeight="1">
      <c r="A2587" s="23"/>
      <c r="B2587" s="30"/>
    </row>
    <row r="2588" spans="1:2" ht="18" customHeight="1">
      <c r="A2588" s="23"/>
      <c r="B2588" s="30"/>
    </row>
    <row r="2589" spans="1:2" ht="18" customHeight="1">
      <c r="A2589" s="23"/>
      <c r="B2589" s="30"/>
    </row>
    <row r="2590" spans="1:2" ht="18" customHeight="1">
      <c r="A2590" s="23"/>
      <c r="B2590" s="30"/>
    </row>
    <row r="2591" spans="1:2" ht="18" customHeight="1">
      <c r="A2591" s="23"/>
      <c r="B2591" s="30"/>
    </row>
    <row r="2592" spans="1:2" ht="18" customHeight="1">
      <c r="A2592" s="23"/>
      <c r="B2592" s="30"/>
    </row>
    <row r="2593" spans="1:2" ht="18" customHeight="1">
      <c r="A2593" s="23"/>
      <c r="B2593" s="30"/>
    </row>
    <row r="2594" spans="1:2" ht="18" customHeight="1">
      <c r="A2594" s="23"/>
      <c r="B2594" s="30"/>
    </row>
    <row r="2595" spans="1:2" ht="18" customHeight="1">
      <c r="A2595" s="23"/>
      <c r="B2595" s="30"/>
    </row>
    <row r="2596" spans="1:2" ht="18" customHeight="1">
      <c r="A2596" s="23"/>
      <c r="B2596" s="30"/>
    </row>
    <row r="2597" spans="1:2" ht="18" customHeight="1">
      <c r="A2597" s="23"/>
      <c r="B2597" s="30"/>
    </row>
    <row r="2598" spans="1:2" ht="18" customHeight="1">
      <c r="A2598" s="23"/>
      <c r="B2598" s="30"/>
    </row>
    <row r="2599" spans="1:2" ht="18" customHeight="1">
      <c r="A2599" s="23"/>
      <c r="B2599" s="30"/>
    </row>
    <row r="2600" spans="1:2" ht="18" customHeight="1">
      <c r="A2600" s="23"/>
      <c r="B2600" s="30"/>
    </row>
    <row r="2601" spans="1:2" ht="18" customHeight="1">
      <c r="A2601" s="23"/>
      <c r="B2601" s="30"/>
    </row>
    <row r="2602" spans="1:2" ht="18" customHeight="1">
      <c r="A2602" s="23"/>
      <c r="B2602" s="30"/>
    </row>
    <row r="2603" spans="1:2" ht="18" customHeight="1">
      <c r="A2603" s="23"/>
      <c r="B2603" s="30"/>
    </row>
    <row r="2604" spans="1:2" ht="18" customHeight="1">
      <c r="A2604" s="23"/>
      <c r="B2604" s="30"/>
    </row>
    <row r="2605" spans="1:2" ht="18" customHeight="1">
      <c r="A2605" s="23"/>
      <c r="B2605" s="30"/>
    </row>
    <row r="2606" spans="1:2" ht="18" customHeight="1">
      <c r="A2606" s="23"/>
      <c r="B2606" s="30"/>
    </row>
    <row r="2607" spans="1:2" ht="18" customHeight="1">
      <c r="A2607" s="23"/>
      <c r="B2607" s="30"/>
    </row>
    <row r="2608" spans="1:2" ht="18" customHeight="1">
      <c r="A2608" s="23"/>
      <c r="B2608" s="30"/>
    </row>
    <row r="2609" spans="1:2" ht="18" customHeight="1">
      <c r="A2609" s="23"/>
      <c r="B2609" s="30"/>
    </row>
    <row r="2610" spans="1:2" ht="18" customHeight="1">
      <c r="A2610" s="23"/>
      <c r="B2610" s="30"/>
    </row>
    <row r="2611" spans="1:2" ht="18" customHeight="1">
      <c r="A2611" s="23"/>
      <c r="B2611" s="30"/>
    </row>
    <row r="2612" spans="1:2" ht="18" customHeight="1">
      <c r="A2612" s="23"/>
      <c r="B2612" s="30"/>
    </row>
    <row r="2613" spans="1:2" ht="18" customHeight="1">
      <c r="A2613" s="23"/>
      <c r="B2613" s="30"/>
    </row>
    <row r="2614" spans="1:2" ht="18" customHeight="1">
      <c r="A2614" s="23"/>
      <c r="B2614" s="30"/>
    </row>
    <row r="2615" spans="1:2" ht="18" customHeight="1">
      <c r="A2615" s="23"/>
      <c r="B2615" s="30"/>
    </row>
    <row r="2616" spans="1:2" ht="18" customHeight="1">
      <c r="A2616" s="23"/>
      <c r="B2616" s="30"/>
    </row>
    <row r="2617" spans="1:2" ht="18" customHeight="1">
      <c r="A2617" s="23"/>
      <c r="B2617" s="30"/>
    </row>
    <row r="2618" spans="1:2" ht="18" customHeight="1">
      <c r="A2618" s="23"/>
      <c r="B2618" s="30"/>
    </row>
    <row r="2619" spans="1:2" ht="18" customHeight="1">
      <c r="A2619" s="23"/>
      <c r="B2619" s="30"/>
    </row>
    <row r="2620" spans="1:2" ht="18" customHeight="1">
      <c r="A2620" s="23"/>
      <c r="B2620" s="30"/>
    </row>
    <row r="2621" spans="1:2" ht="18" customHeight="1">
      <c r="A2621" s="23"/>
      <c r="B2621" s="30"/>
    </row>
    <row r="2622" spans="1:2" ht="18" customHeight="1">
      <c r="A2622" s="23"/>
      <c r="B2622" s="30"/>
    </row>
    <row r="2623" spans="1:2" ht="18" customHeight="1">
      <c r="A2623" s="23"/>
      <c r="B2623" s="30"/>
    </row>
    <row r="2624" spans="1:2" ht="18" customHeight="1">
      <c r="A2624" s="23"/>
      <c r="B2624" s="30"/>
    </row>
    <row r="2625" spans="1:2" ht="18" customHeight="1">
      <c r="A2625" s="23"/>
      <c r="B2625" s="30"/>
    </row>
    <row r="2626" spans="1:2" ht="18" customHeight="1">
      <c r="A2626" s="23"/>
      <c r="B2626" s="30"/>
    </row>
    <row r="2627" spans="1:2" ht="18" customHeight="1">
      <c r="A2627" s="23"/>
      <c r="B2627" s="30"/>
    </row>
    <row r="2628" spans="1:2" ht="18" customHeight="1">
      <c r="A2628" s="23"/>
      <c r="B2628" s="30"/>
    </row>
    <row r="2629" spans="1:2" ht="18" customHeight="1">
      <c r="A2629" s="23"/>
      <c r="B2629" s="30"/>
    </row>
    <row r="2630" spans="1:2" ht="18" customHeight="1">
      <c r="A2630" s="23"/>
      <c r="B2630" s="30"/>
    </row>
    <row r="2631" spans="1:2" ht="18" customHeight="1">
      <c r="A2631" s="23"/>
      <c r="B2631" s="30"/>
    </row>
    <row r="2632" spans="1:2" ht="18" customHeight="1">
      <c r="A2632" s="23"/>
      <c r="B2632" s="30"/>
    </row>
    <row r="2633" spans="1:2" ht="18" customHeight="1">
      <c r="A2633" s="23"/>
      <c r="B2633" s="30"/>
    </row>
    <row r="2634" spans="1:2" ht="18" customHeight="1">
      <c r="A2634" s="23"/>
      <c r="B2634" s="30"/>
    </row>
    <row r="2635" spans="1:2" ht="18" customHeight="1">
      <c r="A2635" s="23"/>
      <c r="B2635" s="30"/>
    </row>
    <row r="2636" spans="1:2" ht="18" customHeight="1">
      <c r="A2636" s="23"/>
      <c r="B2636" s="30"/>
    </row>
    <row r="2637" spans="1:2" ht="18" customHeight="1">
      <c r="A2637" s="23"/>
      <c r="B2637" s="30"/>
    </row>
    <row r="2638" spans="1:2" ht="18" customHeight="1">
      <c r="A2638" s="23"/>
      <c r="B2638" s="30"/>
    </row>
    <row r="2639" spans="1:2" ht="18" customHeight="1">
      <c r="A2639" s="23"/>
      <c r="B2639" s="30"/>
    </row>
    <row r="2640" spans="1:2" ht="18" customHeight="1">
      <c r="A2640" s="23"/>
      <c r="B2640" s="30"/>
    </row>
    <row r="2641" spans="1:2" ht="18" customHeight="1">
      <c r="A2641" s="23"/>
      <c r="B2641" s="30"/>
    </row>
    <row r="2642" spans="1:2" ht="18" customHeight="1">
      <c r="A2642" s="23"/>
      <c r="B2642" s="30"/>
    </row>
    <row r="2643" spans="1:2" ht="18" customHeight="1">
      <c r="A2643" s="23"/>
      <c r="B2643" s="30"/>
    </row>
    <row r="2644" spans="1:2" ht="18" customHeight="1">
      <c r="A2644" s="23"/>
      <c r="B2644" s="30"/>
    </row>
    <row r="2645" spans="1:2" ht="18" customHeight="1">
      <c r="A2645" s="23"/>
      <c r="B2645" s="30"/>
    </row>
    <row r="2646" spans="1:2" ht="18" customHeight="1">
      <c r="A2646" s="23"/>
      <c r="B2646" s="30"/>
    </row>
    <row r="2647" spans="1:2" ht="18" customHeight="1">
      <c r="A2647" s="23"/>
      <c r="B2647" s="30"/>
    </row>
    <row r="2648" spans="1:2" ht="18" customHeight="1">
      <c r="A2648" s="23"/>
      <c r="B2648" s="30"/>
    </row>
    <row r="2649" spans="1:2" ht="18" customHeight="1">
      <c r="A2649" s="23"/>
      <c r="B2649" s="30"/>
    </row>
    <row r="2650" spans="1:2" ht="18" customHeight="1">
      <c r="A2650" s="23"/>
      <c r="B2650" s="30"/>
    </row>
    <row r="2651" spans="1:2" ht="18" customHeight="1">
      <c r="A2651" s="23"/>
      <c r="B2651" s="30"/>
    </row>
    <row r="2652" spans="1:2" ht="18" customHeight="1">
      <c r="A2652" s="23"/>
      <c r="B2652" s="30"/>
    </row>
    <row r="2653" spans="1:2" ht="18" customHeight="1">
      <c r="A2653" s="23"/>
      <c r="B2653" s="30"/>
    </row>
    <row r="2654" spans="1:2" ht="18" customHeight="1">
      <c r="A2654" s="23"/>
      <c r="B2654" s="30"/>
    </row>
    <row r="2655" spans="1:2" ht="18" customHeight="1">
      <c r="A2655" s="23"/>
      <c r="B2655" s="30"/>
    </row>
    <row r="2656" spans="1:2" ht="18" customHeight="1">
      <c r="A2656" s="23"/>
      <c r="B2656" s="30"/>
    </row>
    <row r="2657" spans="1:2" ht="18" customHeight="1">
      <c r="A2657" s="23"/>
      <c r="B2657" s="30"/>
    </row>
    <row r="2658" spans="1:2" ht="18" customHeight="1">
      <c r="A2658" s="23"/>
      <c r="B2658" s="30"/>
    </row>
    <row r="2659" spans="1:2" ht="18" customHeight="1">
      <c r="A2659" s="23"/>
      <c r="B2659" s="30"/>
    </row>
    <row r="2660" spans="1:2" ht="18" customHeight="1">
      <c r="A2660" s="23"/>
      <c r="B2660" s="30"/>
    </row>
    <row r="2661" spans="1:2" ht="18" customHeight="1">
      <c r="A2661" s="23"/>
      <c r="B2661" s="30"/>
    </row>
    <row r="2662" spans="1:2" ht="18" customHeight="1">
      <c r="A2662" s="23"/>
      <c r="B2662" s="30"/>
    </row>
    <row r="2663" spans="1:2" ht="18" customHeight="1">
      <c r="A2663" s="23"/>
      <c r="B2663" s="30"/>
    </row>
    <row r="2664" spans="1:2" ht="18" customHeight="1">
      <c r="A2664" s="23"/>
      <c r="B2664" s="30"/>
    </row>
    <row r="2665" spans="1:2" ht="18" customHeight="1">
      <c r="A2665" s="23"/>
      <c r="B2665" s="30"/>
    </row>
    <row r="2666" spans="1:2" ht="18" customHeight="1">
      <c r="A2666" s="23"/>
      <c r="B2666" s="30"/>
    </row>
    <row r="2667" spans="1:2" ht="18" customHeight="1">
      <c r="A2667" s="23"/>
      <c r="B2667" s="30"/>
    </row>
    <row r="2668" spans="1:2" ht="18" customHeight="1">
      <c r="A2668" s="23"/>
      <c r="B2668" s="30"/>
    </row>
    <row r="2669" spans="1:2" ht="18" customHeight="1">
      <c r="A2669" s="23"/>
      <c r="B2669" s="30"/>
    </row>
    <row r="2670" spans="1:2" ht="18" customHeight="1">
      <c r="A2670" s="23"/>
      <c r="B2670" s="30"/>
    </row>
    <row r="2671" spans="1:2" ht="18" customHeight="1">
      <c r="A2671" s="23"/>
      <c r="B2671" s="30"/>
    </row>
    <row r="2672" spans="1:2" ht="18" customHeight="1">
      <c r="A2672" s="23"/>
      <c r="B2672" s="30"/>
    </row>
    <row r="2673" spans="1:2" ht="18" customHeight="1">
      <c r="A2673" s="23"/>
      <c r="B2673" s="30"/>
    </row>
    <row r="2674" spans="1:2" ht="18" customHeight="1">
      <c r="A2674" s="23"/>
      <c r="B2674" s="30"/>
    </row>
    <row r="2675" spans="1:2" ht="18" customHeight="1">
      <c r="A2675" s="23"/>
      <c r="B2675" s="30"/>
    </row>
    <row r="2676" spans="1:2" ht="18" customHeight="1">
      <c r="A2676" s="23"/>
      <c r="B2676" s="30"/>
    </row>
    <row r="2677" spans="1:2" ht="18" customHeight="1">
      <c r="A2677" s="23"/>
      <c r="B2677" s="30"/>
    </row>
    <row r="2678" spans="1:2" ht="18" customHeight="1">
      <c r="A2678" s="23"/>
      <c r="B2678" s="30"/>
    </row>
    <row r="2679" spans="1:2" ht="18" customHeight="1">
      <c r="A2679" s="23"/>
      <c r="B2679" s="30"/>
    </row>
    <row r="2680" spans="1:2" ht="18" customHeight="1">
      <c r="A2680" s="23"/>
      <c r="B2680" s="30"/>
    </row>
    <row r="2681" spans="1:2" ht="18" customHeight="1">
      <c r="A2681" s="23"/>
      <c r="B2681" s="30"/>
    </row>
    <row r="2682" spans="1:2" ht="18" customHeight="1">
      <c r="A2682" s="23"/>
      <c r="B2682" s="30"/>
    </row>
    <row r="2683" spans="1:2" ht="18" customHeight="1">
      <c r="A2683" s="23"/>
      <c r="B2683" s="30"/>
    </row>
    <row r="2684" spans="1:2" ht="18" customHeight="1">
      <c r="A2684" s="23"/>
      <c r="B2684" s="30"/>
    </row>
    <row r="2685" spans="1:2" ht="18" customHeight="1">
      <c r="A2685" s="23"/>
      <c r="B2685" s="30"/>
    </row>
    <row r="2686" spans="1:2" ht="18" customHeight="1">
      <c r="A2686" s="23"/>
      <c r="B2686" s="30"/>
    </row>
    <row r="2687" spans="1:2" ht="18" customHeight="1">
      <c r="A2687" s="23"/>
      <c r="B2687" s="30"/>
    </row>
    <row r="2688" spans="1:2" ht="18" customHeight="1">
      <c r="A2688" s="23"/>
      <c r="B2688" s="30"/>
    </row>
    <row r="2689" spans="1:2" ht="18" customHeight="1">
      <c r="A2689" s="23"/>
      <c r="B2689" s="30"/>
    </row>
    <row r="2690" spans="1:2" ht="18" customHeight="1">
      <c r="A2690" s="23"/>
      <c r="B2690" s="30"/>
    </row>
    <row r="2691" spans="1:2" ht="18" customHeight="1">
      <c r="A2691" s="23"/>
      <c r="B2691" s="30"/>
    </row>
    <row r="2692" spans="1:2" ht="18" customHeight="1">
      <c r="A2692" s="23"/>
      <c r="B2692" s="30"/>
    </row>
    <row r="2693" spans="1:2" ht="18" customHeight="1">
      <c r="A2693" s="23"/>
      <c r="B2693" s="30"/>
    </row>
    <row r="2694" spans="1:2" ht="18" customHeight="1">
      <c r="A2694" s="23"/>
      <c r="B2694" s="30"/>
    </row>
    <row r="2695" spans="1:2" ht="18" customHeight="1">
      <c r="A2695" s="23"/>
      <c r="B2695" s="30"/>
    </row>
    <row r="2696" spans="1:2" ht="18" customHeight="1">
      <c r="A2696" s="23"/>
      <c r="B2696" s="30"/>
    </row>
    <row r="2697" spans="1:2" ht="18" customHeight="1">
      <c r="A2697" s="23"/>
      <c r="B2697" s="30"/>
    </row>
    <row r="2698" spans="1:2" ht="18" customHeight="1">
      <c r="A2698" s="23"/>
      <c r="B2698" s="30"/>
    </row>
    <row r="2699" spans="1:2" ht="18" customHeight="1">
      <c r="A2699" s="23"/>
      <c r="B2699" s="30"/>
    </row>
    <row r="2700" spans="1:2" ht="18" customHeight="1">
      <c r="A2700" s="23"/>
      <c r="B2700" s="30"/>
    </row>
    <row r="2701" spans="1:2" ht="18" customHeight="1">
      <c r="A2701" s="23"/>
      <c r="B2701" s="30"/>
    </row>
    <row r="2702" spans="1:2" ht="18" customHeight="1">
      <c r="A2702" s="23"/>
      <c r="B2702" s="30"/>
    </row>
    <row r="2703" spans="1:2" ht="18" customHeight="1">
      <c r="A2703" s="23"/>
      <c r="B2703" s="30"/>
    </row>
    <row r="2704" spans="1:2" ht="18" customHeight="1">
      <c r="A2704" s="23"/>
      <c r="B2704" s="30"/>
    </row>
    <row r="2705" spans="1:2" ht="18" customHeight="1">
      <c r="A2705" s="23"/>
      <c r="B2705" s="30"/>
    </row>
    <row r="2706" spans="1:2" ht="18" customHeight="1">
      <c r="A2706" s="23"/>
      <c r="B2706" s="30"/>
    </row>
    <row r="2707" spans="1:2" ht="18" customHeight="1">
      <c r="A2707" s="23"/>
      <c r="B2707" s="30"/>
    </row>
    <row r="2708" spans="1:2" ht="18" customHeight="1">
      <c r="A2708" s="23"/>
      <c r="B2708" s="30"/>
    </row>
    <row r="2709" spans="1:2" ht="18" customHeight="1">
      <c r="A2709" s="23"/>
      <c r="B2709" s="30"/>
    </row>
    <row r="2710" spans="1:2" ht="18" customHeight="1">
      <c r="A2710" s="23"/>
      <c r="B2710" s="30"/>
    </row>
    <row r="2711" spans="1:2" ht="18" customHeight="1">
      <c r="A2711" s="23"/>
      <c r="B2711" s="30"/>
    </row>
    <row r="2712" spans="1:2" ht="18" customHeight="1">
      <c r="A2712" s="23"/>
      <c r="B2712" s="30"/>
    </row>
    <row r="2713" spans="1:2" ht="18" customHeight="1">
      <c r="A2713" s="23"/>
      <c r="B2713" s="30"/>
    </row>
    <row r="2714" spans="1:2" ht="18" customHeight="1">
      <c r="A2714" s="23"/>
      <c r="B2714" s="30"/>
    </row>
    <row r="2715" spans="1:2" ht="18" customHeight="1">
      <c r="A2715" s="23"/>
      <c r="B2715" s="30"/>
    </row>
    <row r="2716" spans="1:2" ht="18" customHeight="1">
      <c r="A2716" s="23"/>
      <c r="B2716" s="30"/>
    </row>
    <row r="2717" spans="1:2" ht="18" customHeight="1">
      <c r="A2717" s="23"/>
      <c r="B2717" s="30"/>
    </row>
    <row r="2718" spans="1:2" ht="18" customHeight="1">
      <c r="A2718" s="23"/>
      <c r="B2718" s="30"/>
    </row>
    <row r="2719" spans="1:2" ht="18" customHeight="1">
      <c r="A2719" s="23"/>
      <c r="B2719" s="30"/>
    </row>
    <row r="2720" spans="1:2" ht="18" customHeight="1">
      <c r="A2720" s="23"/>
      <c r="B2720" s="30"/>
    </row>
    <row r="2721" spans="1:2" ht="18" customHeight="1">
      <c r="A2721" s="23"/>
      <c r="B2721" s="30"/>
    </row>
    <row r="2722" spans="1:2" ht="18" customHeight="1">
      <c r="A2722" s="23"/>
      <c r="B2722" s="30"/>
    </row>
    <row r="2723" spans="1:2" ht="18" customHeight="1">
      <c r="A2723" s="23"/>
      <c r="B2723" s="30"/>
    </row>
    <row r="2724" spans="1:2" ht="18" customHeight="1">
      <c r="A2724" s="23"/>
      <c r="B2724" s="30"/>
    </row>
    <row r="2725" spans="1:2" ht="18" customHeight="1">
      <c r="A2725" s="23"/>
      <c r="B2725" s="30"/>
    </row>
    <row r="2726" spans="1:2" ht="18" customHeight="1">
      <c r="A2726" s="23"/>
      <c r="B2726" s="30"/>
    </row>
    <row r="2727" spans="1:2" ht="18" customHeight="1">
      <c r="A2727" s="23"/>
      <c r="B2727" s="30"/>
    </row>
    <row r="2728" spans="1:2" ht="18" customHeight="1">
      <c r="A2728" s="23"/>
      <c r="B2728" s="30"/>
    </row>
    <row r="2729" spans="1:2" ht="18" customHeight="1">
      <c r="A2729" s="23"/>
      <c r="B2729" s="30"/>
    </row>
    <row r="2730" spans="1:2" ht="18" customHeight="1">
      <c r="A2730" s="23"/>
      <c r="B2730" s="30"/>
    </row>
    <row r="2731" spans="1:2" ht="18" customHeight="1">
      <c r="A2731" s="23"/>
      <c r="B2731" s="30"/>
    </row>
    <row r="2732" spans="1:2" ht="18" customHeight="1">
      <c r="A2732" s="23"/>
      <c r="B2732" s="30"/>
    </row>
    <row r="2733" spans="1:2" ht="18" customHeight="1">
      <c r="A2733" s="23"/>
      <c r="B2733" s="30"/>
    </row>
    <row r="2734" spans="1:2" ht="18" customHeight="1">
      <c r="A2734" s="23"/>
      <c r="B2734" s="30"/>
    </row>
    <row r="2735" spans="1:2" ht="18" customHeight="1">
      <c r="A2735" s="23"/>
      <c r="B2735" s="30"/>
    </row>
    <row r="2736" spans="1:2" ht="18" customHeight="1">
      <c r="A2736" s="23"/>
      <c r="B2736" s="30"/>
    </row>
    <row r="2737" spans="1:2" ht="18" customHeight="1">
      <c r="A2737" s="23"/>
      <c r="B2737" s="30"/>
    </row>
    <row r="2738" spans="1:2" ht="18" customHeight="1">
      <c r="A2738" s="23"/>
      <c r="B2738" s="30"/>
    </row>
    <row r="2739" spans="1:2" ht="18" customHeight="1">
      <c r="A2739" s="23"/>
      <c r="B2739" s="30"/>
    </row>
    <row r="2740" spans="1:2" ht="18" customHeight="1">
      <c r="A2740" s="23"/>
      <c r="B2740" s="30"/>
    </row>
    <row r="2741" spans="1:2" ht="18" customHeight="1">
      <c r="A2741" s="23"/>
      <c r="B2741" s="30"/>
    </row>
    <row r="2742" spans="1:2" ht="18" customHeight="1">
      <c r="A2742" s="23"/>
      <c r="B2742" s="30"/>
    </row>
    <row r="2743" spans="1:2" ht="18" customHeight="1">
      <c r="A2743" s="23"/>
      <c r="B2743" s="30"/>
    </row>
    <row r="2744" spans="1:2" ht="18" customHeight="1">
      <c r="A2744" s="23"/>
      <c r="B2744" s="30"/>
    </row>
    <row r="2745" spans="1:2" ht="18" customHeight="1">
      <c r="A2745" s="23"/>
      <c r="B2745" s="30"/>
    </row>
    <row r="2746" spans="1:2" ht="18" customHeight="1">
      <c r="A2746" s="23"/>
      <c r="B2746" s="30"/>
    </row>
    <row r="2747" spans="1:2" ht="18" customHeight="1">
      <c r="A2747" s="23"/>
      <c r="B2747" s="30"/>
    </row>
    <row r="2748" spans="1:2" ht="18" customHeight="1">
      <c r="A2748" s="23"/>
      <c r="B2748" s="30"/>
    </row>
    <row r="2749" spans="1:2" ht="18" customHeight="1">
      <c r="A2749" s="23"/>
      <c r="B2749" s="30"/>
    </row>
    <row r="2750" spans="1:2" ht="18" customHeight="1">
      <c r="A2750" s="23"/>
      <c r="B2750" s="30"/>
    </row>
    <row r="2751" spans="1:2" ht="18" customHeight="1">
      <c r="A2751" s="23"/>
      <c r="B2751" s="30"/>
    </row>
    <row r="2752" spans="1:2" ht="18" customHeight="1">
      <c r="A2752" s="23"/>
      <c r="B2752" s="30"/>
    </row>
    <row r="2753" spans="1:2" ht="18" customHeight="1">
      <c r="A2753" s="23"/>
      <c r="B2753" s="30"/>
    </row>
    <row r="2754" spans="1:2" ht="18" customHeight="1">
      <c r="A2754" s="23"/>
      <c r="B2754" s="30"/>
    </row>
    <row r="2755" spans="1:2" ht="18" customHeight="1">
      <c r="A2755" s="23"/>
      <c r="B2755" s="30"/>
    </row>
    <row r="2756" spans="1:2" ht="18" customHeight="1">
      <c r="A2756" s="23"/>
      <c r="B2756" s="30"/>
    </row>
    <row r="2757" spans="1:2" ht="18" customHeight="1">
      <c r="A2757" s="23"/>
      <c r="B2757" s="30"/>
    </row>
    <row r="2758" spans="1:2" ht="18" customHeight="1">
      <c r="A2758" s="23"/>
      <c r="B2758" s="30"/>
    </row>
    <row r="2759" spans="1:2" ht="18" customHeight="1">
      <c r="A2759" s="23"/>
      <c r="B2759" s="30"/>
    </row>
    <row r="2760" spans="1:2" ht="18" customHeight="1">
      <c r="A2760" s="23"/>
      <c r="B2760" s="30"/>
    </row>
    <row r="2761" spans="1:2" ht="18" customHeight="1">
      <c r="A2761" s="23"/>
      <c r="B2761" s="30"/>
    </row>
    <row r="2762" spans="1:2" ht="18" customHeight="1">
      <c r="A2762" s="23"/>
      <c r="B2762" s="30"/>
    </row>
    <row r="2763" spans="1:2" ht="18" customHeight="1">
      <c r="A2763" s="23"/>
      <c r="B2763" s="30"/>
    </row>
    <row r="2764" spans="1:2" ht="18" customHeight="1">
      <c r="A2764" s="23"/>
      <c r="B2764" s="30"/>
    </row>
    <row r="2765" spans="1:2" ht="18" customHeight="1">
      <c r="A2765" s="23"/>
      <c r="B2765" s="30"/>
    </row>
    <row r="2766" spans="1:2" ht="18" customHeight="1">
      <c r="A2766" s="23"/>
      <c r="B2766" s="30"/>
    </row>
    <row r="2767" spans="1:2" ht="18" customHeight="1">
      <c r="A2767" s="23"/>
      <c r="B2767" s="30"/>
    </row>
    <row r="2768" spans="1:2" ht="18" customHeight="1">
      <c r="A2768" s="23"/>
      <c r="B2768" s="30"/>
    </row>
    <row r="2769" spans="1:2" ht="18" customHeight="1">
      <c r="A2769" s="23"/>
      <c r="B2769" s="30"/>
    </row>
    <row r="2770" spans="1:2" ht="18" customHeight="1">
      <c r="A2770" s="23"/>
      <c r="B2770" s="30"/>
    </row>
    <row r="2771" spans="1:2" ht="18" customHeight="1">
      <c r="A2771" s="23"/>
      <c r="B2771" s="30"/>
    </row>
    <row r="2772" spans="1:2" ht="18" customHeight="1">
      <c r="A2772" s="23"/>
      <c r="B2772" s="30"/>
    </row>
    <row r="2773" spans="1:2" ht="18" customHeight="1">
      <c r="A2773" s="23"/>
      <c r="B2773" s="30"/>
    </row>
    <row r="2774" spans="1:2" ht="18" customHeight="1">
      <c r="A2774" s="23"/>
      <c r="B2774" s="30"/>
    </row>
    <row r="2775" spans="1:2" ht="18" customHeight="1">
      <c r="A2775" s="23"/>
      <c r="B2775" s="30"/>
    </row>
    <row r="2776" spans="1:2" ht="18" customHeight="1">
      <c r="A2776" s="23"/>
      <c r="B2776" s="30"/>
    </row>
    <row r="2777" spans="1:2" ht="18" customHeight="1">
      <c r="A2777" s="23"/>
      <c r="B2777" s="30"/>
    </row>
    <row r="2778" spans="1:2" ht="18" customHeight="1">
      <c r="A2778" s="23"/>
      <c r="B2778" s="30"/>
    </row>
    <row r="2779" spans="1:2" ht="18" customHeight="1">
      <c r="A2779" s="23"/>
      <c r="B2779" s="30"/>
    </row>
    <row r="2780" spans="1:2" ht="18" customHeight="1">
      <c r="A2780" s="23"/>
      <c r="B2780" s="30"/>
    </row>
    <row r="2781" spans="1:2" ht="18" customHeight="1">
      <c r="A2781" s="23"/>
      <c r="B2781" s="30"/>
    </row>
    <row r="2782" spans="1:2" ht="18" customHeight="1">
      <c r="A2782" s="23"/>
      <c r="B2782" s="30"/>
    </row>
    <row r="2783" spans="1:2" ht="18" customHeight="1">
      <c r="A2783" s="23"/>
      <c r="B2783" s="30"/>
    </row>
    <row r="2784" spans="1:2" ht="18" customHeight="1">
      <c r="A2784" s="23"/>
      <c r="B2784" s="30"/>
    </row>
    <row r="2785" spans="1:2" ht="18" customHeight="1">
      <c r="A2785" s="23"/>
      <c r="B2785" s="30"/>
    </row>
    <row r="2786" spans="1:2" ht="18" customHeight="1">
      <c r="A2786" s="23"/>
      <c r="B2786" s="30"/>
    </row>
    <row r="2787" spans="1:2" ht="18" customHeight="1">
      <c r="A2787" s="23"/>
      <c r="B2787" s="30"/>
    </row>
    <row r="2788" spans="1:2" ht="18" customHeight="1">
      <c r="A2788" s="23"/>
      <c r="B2788" s="30"/>
    </row>
    <row r="2789" spans="1:2" ht="18" customHeight="1">
      <c r="A2789" s="23"/>
      <c r="B2789" s="30"/>
    </row>
    <row r="2790" spans="1:2" ht="18" customHeight="1">
      <c r="A2790" s="23"/>
      <c r="B2790" s="30"/>
    </row>
    <row r="2791" spans="1:2" ht="18" customHeight="1">
      <c r="A2791" s="23"/>
      <c r="B2791" s="30"/>
    </row>
    <row r="2792" spans="1:2" ht="18" customHeight="1">
      <c r="A2792" s="23"/>
      <c r="B2792" s="30"/>
    </row>
    <row r="2793" spans="1:2" ht="18" customHeight="1">
      <c r="A2793" s="23"/>
      <c r="B2793" s="30"/>
    </row>
    <row r="2794" spans="1:2" ht="18" customHeight="1">
      <c r="A2794" s="23"/>
      <c r="B2794" s="30"/>
    </row>
    <row r="2795" spans="1:2" ht="18" customHeight="1">
      <c r="A2795" s="23"/>
      <c r="B2795" s="30"/>
    </row>
    <row r="2796" spans="1:2" ht="18" customHeight="1">
      <c r="A2796" s="23"/>
      <c r="B2796" s="30"/>
    </row>
    <row r="2797" spans="1:2" ht="18" customHeight="1">
      <c r="A2797" s="23"/>
      <c r="B2797" s="30"/>
    </row>
    <row r="2798" spans="1:2" ht="18" customHeight="1">
      <c r="A2798" s="23"/>
      <c r="B2798" s="30"/>
    </row>
    <row r="2799" spans="1:2" ht="18" customHeight="1">
      <c r="A2799" s="23"/>
      <c r="B2799" s="30"/>
    </row>
    <row r="2800" spans="1:2" ht="18" customHeight="1">
      <c r="A2800" s="23"/>
      <c r="B2800" s="30"/>
    </row>
    <row r="2801" spans="1:2" ht="18" customHeight="1">
      <c r="A2801" s="23"/>
      <c r="B2801" s="30"/>
    </row>
    <row r="2802" spans="1:2" ht="18" customHeight="1">
      <c r="A2802" s="23"/>
      <c r="B2802" s="30"/>
    </row>
    <row r="2803" spans="1:2" ht="18" customHeight="1">
      <c r="A2803" s="23"/>
      <c r="B2803" s="30"/>
    </row>
    <row r="2804" spans="1:2" ht="18" customHeight="1">
      <c r="A2804" s="23"/>
      <c r="B2804" s="30"/>
    </row>
    <row r="2805" spans="1:2" ht="18" customHeight="1">
      <c r="A2805" s="23"/>
      <c r="B2805" s="30"/>
    </row>
    <row r="2806" spans="1:2" ht="18" customHeight="1">
      <c r="A2806" s="23"/>
      <c r="B2806" s="30"/>
    </row>
    <row r="2807" spans="1:2" ht="18" customHeight="1">
      <c r="A2807" s="23"/>
      <c r="B2807" s="30"/>
    </row>
    <row r="2808" spans="1:2" ht="18" customHeight="1">
      <c r="A2808" s="23"/>
      <c r="B2808" s="30"/>
    </row>
    <row r="2809" spans="1:2" ht="18" customHeight="1">
      <c r="A2809" s="23"/>
      <c r="B2809" s="30"/>
    </row>
    <row r="2810" spans="1:2" ht="18" customHeight="1">
      <c r="A2810" s="23"/>
      <c r="B2810" s="30"/>
    </row>
    <row r="2811" spans="1:2" ht="18" customHeight="1">
      <c r="A2811" s="23"/>
      <c r="B2811" s="30"/>
    </row>
    <row r="2812" spans="1:2" ht="18" customHeight="1">
      <c r="A2812" s="23"/>
      <c r="B2812" s="30"/>
    </row>
    <row r="2813" spans="1:2" ht="18" customHeight="1">
      <c r="A2813" s="23"/>
      <c r="B2813" s="30"/>
    </row>
    <row r="2814" spans="1:2" ht="18" customHeight="1">
      <c r="A2814" s="23"/>
      <c r="B2814" s="30"/>
    </row>
    <row r="2815" spans="1:2" ht="18" customHeight="1">
      <c r="A2815" s="23"/>
      <c r="B2815" s="30"/>
    </row>
    <row r="2816" spans="1:2" ht="18" customHeight="1">
      <c r="A2816" s="23"/>
      <c r="B2816" s="30"/>
    </row>
    <row r="2817" spans="1:2" ht="18" customHeight="1">
      <c r="A2817" s="23"/>
      <c r="B2817" s="30"/>
    </row>
    <row r="2818" spans="1:2" ht="18" customHeight="1">
      <c r="A2818" s="23"/>
      <c r="B2818" s="30"/>
    </row>
    <row r="2819" spans="1:2" ht="18" customHeight="1">
      <c r="A2819" s="23"/>
      <c r="B2819" s="30"/>
    </row>
    <row r="2820" spans="1:2" ht="18" customHeight="1">
      <c r="A2820" s="23"/>
      <c r="B2820" s="30"/>
    </row>
    <row r="2821" spans="1:2" ht="18" customHeight="1">
      <c r="A2821" s="23"/>
      <c r="B2821" s="30"/>
    </row>
    <row r="2822" spans="1:2" ht="18" customHeight="1">
      <c r="A2822" s="23"/>
      <c r="B2822" s="30"/>
    </row>
    <row r="2823" spans="1:2" ht="18" customHeight="1">
      <c r="A2823" s="23"/>
      <c r="B2823" s="30"/>
    </row>
    <row r="2824" spans="1:2" ht="18" customHeight="1">
      <c r="A2824" s="23"/>
      <c r="B2824" s="30"/>
    </row>
    <row r="2825" spans="1:2" ht="18" customHeight="1">
      <c r="A2825" s="23"/>
      <c r="B2825" s="30"/>
    </row>
    <row r="2826" spans="1:2" ht="18" customHeight="1">
      <c r="A2826" s="23"/>
      <c r="B2826" s="30"/>
    </row>
    <row r="2827" spans="1:2" ht="18" customHeight="1">
      <c r="A2827" s="23"/>
      <c r="B2827" s="30"/>
    </row>
    <row r="2828" spans="1:2" ht="18" customHeight="1">
      <c r="A2828" s="23"/>
      <c r="B2828" s="30"/>
    </row>
    <row r="2829" spans="1:2" ht="18" customHeight="1">
      <c r="A2829" s="23"/>
      <c r="B2829" s="30"/>
    </row>
    <row r="2830" spans="1:2" ht="18" customHeight="1">
      <c r="A2830" s="23"/>
      <c r="B2830" s="30"/>
    </row>
    <row r="2831" spans="1:2" ht="18" customHeight="1">
      <c r="A2831" s="23"/>
      <c r="B2831" s="30"/>
    </row>
    <row r="2832" spans="1:2" ht="18" customHeight="1">
      <c r="A2832" s="23"/>
      <c r="B2832" s="30"/>
    </row>
    <row r="2833" spans="1:2" ht="18" customHeight="1">
      <c r="A2833" s="23"/>
      <c r="B2833" s="30"/>
    </row>
    <row r="2834" spans="1:2" ht="18" customHeight="1">
      <c r="A2834" s="23"/>
      <c r="B2834" s="30"/>
    </row>
    <row r="2835" spans="1:2" ht="18" customHeight="1">
      <c r="A2835" s="23"/>
      <c r="B2835" s="30"/>
    </row>
    <row r="2836" spans="1:2" ht="18" customHeight="1">
      <c r="A2836" s="23"/>
      <c r="B2836" s="30"/>
    </row>
    <row r="2837" spans="1:2" ht="18" customHeight="1">
      <c r="A2837" s="23"/>
      <c r="B2837" s="30"/>
    </row>
    <row r="2838" spans="1:2" ht="18" customHeight="1">
      <c r="A2838" s="23"/>
      <c r="B2838" s="30"/>
    </row>
    <row r="2839" spans="1:2" ht="18" customHeight="1">
      <c r="A2839" s="23"/>
      <c r="B2839" s="30"/>
    </row>
    <row r="2840" spans="1:2" ht="18" customHeight="1">
      <c r="A2840" s="23"/>
      <c r="B2840" s="30"/>
    </row>
    <row r="2841" spans="1:2" ht="18" customHeight="1">
      <c r="A2841" s="23"/>
      <c r="B2841" s="30"/>
    </row>
    <row r="2842" spans="1:2" ht="18" customHeight="1">
      <c r="A2842" s="23"/>
      <c r="B2842" s="30"/>
    </row>
    <row r="2843" spans="1:2" ht="18" customHeight="1">
      <c r="A2843" s="23"/>
      <c r="B2843" s="30"/>
    </row>
    <row r="2844" spans="1:2" ht="18" customHeight="1">
      <c r="A2844" s="23"/>
      <c r="B2844" s="30"/>
    </row>
    <row r="2845" spans="1:2" ht="18" customHeight="1">
      <c r="A2845" s="23"/>
      <c r="B2845" s="30"/>
    </row>
    <row r="2846" spans="1:2" ht="18" customHeight="1">
      <c r="A2846" s="23"/>
      <c r="B2846" s="30"/>
    </row>
    <row r="2847" spans="1:2" ht="18" customHeight="1">
      <c r="A2847" s="23"/>
      <c r="B2847" s="30"/>
    </row>
    <row r="2848" spans="1:2" ht="18" customHeight="1">
      <c r="A2848" s="23"/>
      <c r="B2848" s="30"/>
    </row>
    <row r="2849" spans="1:2" ht="18" customHeight="1">
      <c r="A2849" s="23"/>
      <c r="B2849" s="30"/>
    </row>
    <row r="2850" spans="1:2" ht="18" customHeight="1">
      <c r="A2850" s="23"/>
      <c r="B2850" s="30"/>
    </row>
    <row r="2851" spans="1:2" ht="18" customHeight="1">
      <c r="A2851" s="23"/>
      <c r="B2851" s="30"/>
    </row>
    <row r="2852" spans="1:2" ht="18" customHeight="1">
      <c r="A2852" s="23"/>
      <c r="B2852" s="30"/>
    </row>
    <row r="2853" spans="1:2" ht="18" customHeight="1">
      <c r="A2853" s="23"/>
      <c r="B2853" s="30"/>
    </row>
    <row r="2854" spans="1:2" ht="18" customHeight="1">
      <c r="A2854" s="23"/>
      <c r="B2854" s="30"/>
    </row>
    <row r="2855" spans="1:2" ht="18" customHeight="1">
      <c r="A2855" s="23"/>
      <c r="B2855" s="30"/>
    </row>
    <row r="2856" spans="1:2" ht="18" customHeight="1">
      <c r="A2856" s="23"/>
      <c r="B2856" s="30"/>
    </row>
    <row r="2857" spans="1:2" ht="18" customHeight="1">
      <c r="A2857" s="23"/>
      <c r="B2857" s="30"/>
    </row>
    <row r="2858" spans="1:2" ht="18" customHeight="1">
      <c r="A2858" s="23"/>
      <c r="B2858" s="30"/>
    </row>
    <row r="2859" spans="1:2" ht="18" customHeight="1">
      <c r="A2859" s="23"/>
      <c r="B2859" s="30"/>
    </row>
    <row r="2860" spans="1:2" ht="18" customHeight="1">
      <c r="A2860" s="23"/>
      <c r="B2860" s="30"/>
    </row>
    <row r="2861" spans="1:2" ht="18" customHeight="1">
      <c r="A2861" s="23"/>
      <c r="B2861" s="30"/>
    </row>
    <row r="2862" spans="1:2" ht="18" customHeight="1">
      <c r="A2862" s="23"/>
      <c r="B2862" s="30"/>
    </row>
    <row r="2863" spans="1:2" ht="18" customHeight="1">
      <c r="A2863" s="23"/>
      <c r="B2863" s="30"/>
    </row>
    <row r="2864" spans="1:2" ht="18" customHeight="1">
      <c r="A2864" s="23"/>
      <c r="B2864" s="30"/>
    </row>
    <row r="2865" spans="1:2" ht="18" customHeight="1">
      <c r="A2865" s="23"/>
      <c r="B2865" s="30"/>
    </row>
    <row r="2866" spans="1:2" ht="18" customHeight="1">
      <c r="A2866" s="23"/>
      <c r="B2866" s="30"/>
    </row>
    <row r="2867" spans="1:2" ht="18" customHeight="1">
      <c r="A2867" s="23"/>
      <c r="B2867" s="30"/>
    </row>
    <row r="2868" spans="1:2" ht="18" customHeight="1">
      <c r="A2868" s="23"/>
      <c r="B2868" s="30"/>
    </row>
    <row r="2869" spans="1:2" ht="18" customHeight="1">
      <c r="A2869" s="23"/>
      <c r="B2869" s="30"/>
    </row>
    <row r="2870" spans="1:2" ht="18" customHeight="1">
      <c r="A2870" s="23"/>
      <c r="B2870" s="30"/>
    </row>
    <row r="2871" spans="1:2" ht="18" customHeight="1">
      <c r="A2871" s="23"/>
      <c r="B2871" s="30"/>
    </row>
    <row r="2872" spans="1:2" ht="18" customHeight="1">
      <c r="A2872" s="23"/>
      <c r="B2872" s="30"/>
    </row>
    <row r="2873" spans="1:2" ht="18" customHeight="1">
      <c r="A2873" s="23"/>
      <c r="B2873" s="30"/>
    </row>
    <row r="2874" spans="1:2" ht="18" customHeight="1">
      <c r="A2874" s="23"/>
      <c r="B2874" s="30"/>
    </row>
    <row r="2875" spans="1:2" ht="18" customHeight="1">
      <c r="A2875" s="23"/>
      <c r="B2875" s="30"/>
    </row>
    <row r="2876" spans="1:2" ht="18" customHeight="1">
      <c r="A2876" s="23"/>
      <c r="B2876" s="30"/>
    </row>
    <row r="2877" spans="1:2" ht="18" customHeight="1">
      <c r="A2877" s="23"/>
      <c r="B2877" s="30"/>
    </row>
    <row r="2878" spans="1:2" ht="18" customHeight="1">
      <c r="A2878" s="23"/>
      <c r="B2878" s="30"/>
    </row>
    <row r="2879" spans="1:2" ht="18" customHeight="1">
      <c r="A2879" s="23"/>
      <c r="B2879" s="30"/>
    </row>
    <row r="2880" spans="1:2" ht="18" customHeight="1">
      <c r="A2880" s="23"/>
      <c r="B2880" s="30"/>
    </row>
    <row r="2881" spans="1:2" ht="18" customHeight="1">
      <c r="A2881" s="23"/>
      <c r="B2881" s="30"/>
    </row>
    <row r="2882" spans="1:2" ht="18" customHeight="1">
      <c r="A2882" s="23"/>
      <c r="B2882" s="30"/>
    </row>
    <row r="2883" spans="1:2" ht="18" customHeight="1">
      <c r="A2883" s="23"/>
      <c r="B2883" s="30"/>
    </row>
    <row r="2884" spans="1:2" ht="18" customHeight="1">
      <c r="A2884" s="23"/>
      <c r="B2884" s="30"/>
    </row>
    <row r="2885" spans="1:2" ht="18" customHeight="1">
      <c r="A2885" s="23"/>
      <c r="B2885" s="30"/>
    </row>
    <row r="2886" spans="1:2" ht="18" customHeight="1">
      <c r="A2886" s="23"/>
      <c r="B2886" s="30"/>
    </row>
    <row r="2887" spans="1:2" ht="18" customHeight="1">
      <c r="A2887" s="23"/>
      <c r="B2887" s="30"/>
    </row>
    <row r="2888" spans="1:2" ht="18" customHeight="1">
      <c r="A2888" s="23"/>
      <c r="B2888" s="30"/>
    </row>
    <row r="2889" spans="1:2" ht="18" customHeight="1">
      <c r="A2889" s="23"/>
      <c r="B2889" s="30"/>
    </row>
    <row r="2890" spans="1:2" ht="18" customHeight="1">
      <c r="A2890" s="23"/>
      <c r="B2890" s="30"/>
    </row>
    <row r="2891" spans="1:2" ht="18" customHeight="1">
      <c r="A2891" s="23"/>
      <c r="B2891" s="30"/>
    </row>
    <row r="2892" spans="1:2" ht="18" customHeight="1">
      <c r="A2892" s="23"/>
      <c r="B2892" s="30"/>
    </row>
    <row r="2893" spans="1:2" ht="18" customHeight="1">
      <c r="A2893" s="23"/>
      <c r="B2893" s="30"/>
    </row>
    <row r="2894" spans="1:2" ht="18" customHeight="1">
      <c r="A2894" s="23"/>
      <c r="B2894" s="30"/>
    </row>
    <row r="2895" spans="1:2" ht="18" customHeight="1">
      <c r="A2895" s="23"/>
      <c r="B2895" s="30"/>
    </row>
    <row r="2896" spans="1:2" ht="18" customHeight="1">
      <c r="A2896" s="23"/>
      <c r="B2896" s="30"/>
    </row>
    <row r="2897" spans="1:2" ht="18" customHeight="1">
      <c r="A2897" s="23"/>
      <c r="B2897" s="30"/>
    </row>
    <row r="2898" spans="1:2" ht="18" customHeight="1">
      <c r="A2898" s="23"/>
      <c r="B2898" s="30"/>
    </row>
    <row r="2899" spans="1:2" ht="18" customHeight="1">
      <c r="A2899" s="23"/>
      <c r="B2899" s="30"/>
    </row>
    <row r="2900" spans="1:2" ht="18" customHeight="1">
      <c r="A2900" s="23"/>
      <c r="B2900" s="30"/>
    </row>
    <row r="2901" spans="1:2" ht="18" customHeight="1">
      <c r="A2901" s="23"/>
      <c r="B2901" s="30"/>
    </row>
    <row r="2902" spans="1:2" ht="18" customHeight="1">
      <c r="A2902" s="23"/>
      <c r="B2902" s="30"/>
    </row>
    <row r="2903" spans="1:2" ht="18" customHeight="1">
      <c r="A2903" s="23"/>
      <c r="B2903" s="30"/>
    </row>
    <row r="2904" spans="1:2" ht="18" customHeight="1">
      <c r="A2904" s="23"/>
      <c r="B2904" s="30"/>
    </row>
    <row r="2905" spans="1:2" ht="18" customHeight="1">
      <c r="A2905" s="23"/>
      <c r="B2905" s="30"/>
    </row>
    <row r="2906" spans="1:2" ht="18" customHeight="1">
      <c r="A2906" s="23"/>
      <c r="B2906" s="30"/>
    </row>
    <row r="2907" spans="1:2" ht="18" customHeight="1">
      <c r="A2907" s="23"/>
      <c r="B2907" s="30"/>
    </row>
    <row r="2908" spans="1:2" ht="18" customHeight="1">
      <c r="A2908" s="23"/>
      <c r="B2908" s="30"/>
    </row>
    <row r="2909" spans="1:2" ht="18" customHeight="1">
      <c r="A2909" s="23"/>
      <c r="B2909" s="30"/>
    </row>
    <row r="2910" spans="1:2" ht="18" customHeight="1">
      <c r="A2910" s="23"/>
      <c r="B2910" s="30"/>
    </row>
    <row r="2911" spans="1:2" ht="18" customHeight="1">
      <c r="A2911" s="23"/>
      <c r="B2911" s="30"/>
    </row>
    <row r="2912" spans="1:2" ht="18" customHeight="1">
      <c r="A2912" s="23"/>
      <c r="B2912" s="30"/>
    </row>
    <row r="2913" spans="1:2" ht="18" customHeight="1">
      <c r="A2913" s="23"/>
      <c r="B2913" s="30"/>
    </row>
    <row r="2914" spans="1:2" ht="18" customHeight="1">
      <c r="A2914" s="23"/>
      <c r="B2914" s="30"/>
    </row>
    <row r="2915" spans="1:2" ht="18" customHeight="1">
      <c r="A2915" s="23"/>
      <c r="B2915" s="30"/>
    </row>
    <row r="2916" spans="1:2" ht="18" customHeight="1">
      <c r="A2916" s="23"/>
      <c r="B2916" s="30"/>
    </row>
    <row r="2917" spans="1:2" ht="18" customHeight="1">
      <c r="A2917" s="23"/>
      <c r="B2917" s="30"/>
    </row>
    <row r="2918" spans="1:2" ht="18" customHeight="1">
      <c r="A2918" s="23"/>
      <c r="B2918" s="30"/>
    </row>
    <row r="2919" spans="1:2" ht="18" customHeight="1">
      <c r="A2919" s="23"/>
      <c r="B2919" s="30"/>
    </row>
    <row r="2920" spans="1:2" ht="18" customHeight="1">
      <c r="A2920" s="23"/>
      <c r="B2920" s="30"/>
    </row>
    <row r="2921" spans="1:2" ht="18" customHeight="1">
      <c r="A2921" s="23"/>
      <c r="B2921" s="30"/>
    </row>
    <row r="2922" spans="1:2" ht="18" customHeight="1">
      <c r="A2922" s="23"/>
      <c r="B2922" s="30"/>
    </row>
    <row r="2923" spans="1:2" ht="18" customHeight="1">
      <c r="A2923" s="23"/>
      <c r="B2923" s="30"/>
    </row>
    <row r="2924" spans="1:2" ht="18" customHeight="1">
      <c r="A2924" s="23"/>
      <c r="B2924" s="30"/>
    </row>
    <row r="2925" spans="1:2" ht="18" customHeight="1">
      <c r="A2925" s="23"/>
      <c r="B2925" s="30"/>
    </row>
    <row r="2926" spans="1:2" ht="18" customHeight="1">
      <c r="A2926" s="23"/>
      <c r="B2926" s="30"/>
    </row>
    <row r="2927" spans="1:2" ht="18" customHeight="1">
      <c r="A2927" s="23"/>
      <c r="B2927" s="30"/>
    </row>
    <row r="2928" spans="1:2" ht="18" customHeight="1">
      <c r="A2928" s="23"/>
      <c r="B2928" s="30"/>
    </row>
    <row r="2929" spans="1:2" ht="18" customHeight="1">
      <c r="A2929" s="23"/>
      <c r="B2929" s="30"/>
    </row>
    <row r="2930" spans="1:2" ht="18" customHeight="1">
      <c r="A2930" s="23"/>
      <c r="B2930" s="30"/>
    </row>
    <row r="2931" spans="1:2" ht="18" customHeight="1">
      <c r="A2931" s="23"/>
      <c r="B2931" s="30"/>
    </row>
    <row r="2932" spans="1:2" ht="18" customHeight="1">
      <c r="A2932" s="23"/>
      <c r="B2932" s="30"/>
    </row>
    <row r="2933" spans="1:2" ht="18" customHeight="1">
      <c r="A2933" s="23"/>
      <c r="B2933" s="30"/>
    </row>
    <row r="2934" spans="1:2" ht="18" customHeight="1">
      <c r="A2934" s="23"/>
      <c r="B2934" s="30"/>
    </row>
    <row r="2935" spans="1:2" ht="18" customHeight="1">
      <c r="A2935" s="23"/>
      <c r="B2935" s="30"/>
    </row>
    <row r="2936" spans="1:2" ht="18" customHeight="1">
      <c r="A2936" s="23"/>
      <c r="B2936" s="30"/>
    </row>
    <row r="2937" spans="1:2" ht="18" customHeight="1">
      <c r="A2937" s="23"/>
      <c r="B2937" s="30"/>
    </row>
    <row r="2938" spans="1:2" ht="18" customHeight="1">
      <c r="A2938" s="23"/>
      <c r="B2938" s="30"/>
    </row>
    <row r="2939" spans="1:2" ht="18" customHeight="1">
      <c r="A2939" s="23"/>
      <c r="B2939" s="30"/>
    </row>
    <row r="2940" spans="1:2" ht="18" customHeight="1">
      <c r="A2940" s="23"/>
      <c r="B2940" s="30"/>
    </row>
    <row r="2941" spans="1:2" ht="18" customHeight="1">
      <c r="A2941" s="23"/>
      <c r="B2941" s="30"/>
    </row>
    <row r="2942" spans="1:2" ht="18" customHeight="1">
      <c r="A2942" s="23"/>
      <c r="B2942" s="30"/>
    </row>
    <row r="2943" spans="1:2" ht="18" customHeight="1">
      <c r="A2943" s="23"/>
      <c r="B2943" s="30"/>
    </row>
    <row r="2944" spans="1:2" ht="18" customHeight="1">
      <c r="A2944" s="23"/>
      <c r="B2944" s="30"/>
    </row>
    <row r="2945" spans="1:2" ht="18" customHeight="1">
      <c r="A2945" s="23"/>
      <c r="B2945" s="30"/>
    </row>
    <row r="2946" spans="1:2" ht="18" customHeight="1">
      <c r="A2946" s="23"/>
      <c r="B2946" s="30"/>
    </row>
    <row r="2947" spans="1:2" ht="18" customHeight="1">
      <c r="A2947" s="23"/>
      <c r="B2947" s="30"/>
    </row>
    <row r="2948" spans="1:2" ht="18" customHeight="1">
      <c r="A2948" s="23"/>
      <c r="B2948" s="30"/>
    </row>
    <row r="2949" spans="1:2" ht="18" customHeight="1">
      <c r="A2949" s="23"/>
      <c r="B2949" s="30"/>
    </row>
    <row r="2950" spans="1:2" ht="18" customHeight="1">
      <c r="A2950" s="23"/>
      <c r="B2950" s="30"/>
    </row>
    <row r="2951" spans="1:2" ht="18" customHeight="1">
      <c r="A2951" s="23"/>
      <c r="B2951" s="30"/>
    </row>
    <row r="2952" spans="1:2" ht="18" customHeight="1">
      <c r="A2952" s="23"/>
      <c r="B2952" s="30"/>
    </row>
    <row r="2953" spans="1:2" ht="18" customHeight="1">
      <c r="A2953" s="23"/>
      <c r="B2953" s="30"/>
    </row>
    <row r="2954" spans="1:2" ht="18" customHeight="1">
      <c r="A2954" s="23"/>
      <c r="B2954" s="30"/>
    </row>
    <row r="2955" spans="1:2" ht="18" customHeight="1">
      <c r="A2955" s="23"/>
      <c r="B2955" s="30"/>
    </row>
    <row r="2956" spans="1:2" ht="18" customHeight="1">
      <c r="A2956" s="23"/>
      <c r="B2956" s="30"/>
    </row>
    <row r="2957" spans="1:2" ht="18" customHeight="1">
      <c r="A2957" s="23"/>
      <c r="B2957" s="30"/>
    </row>
    <row r="2958" spans="1:2" ht="18" customHeight="1">
      <c r="A2958" s="23"/>
      <c r="B2958" s="30"/>
    </row>
    <row r="2959" spans="1:2" ht="18" customHeight="1">
      <c r="A2959" s="23"/>
      <c r="B2959" s="30"/>
    </row>
    <row r="2960" spans="1:2" ht="18" customHeight="1">
      <c r="A2960" s="23"/>
      <c r="B2960" s="30"/>
    </row>
    <row r="2961" spans="1:2" ht="18" customHeight="1">
      <c r="A2961" s="23"/>
      <c r="B2961" s="30"/>
    </row>
    <row r="2962" spans="1:2" ht="18" customHeight="1">
      <c r="A2962" s="23"/>
      <c r="B2962" s="30"/>
    </row>
    <row r="2963" spans="1:2" ht="18" customHeight="1">
      <c r="A2963" s="23"/>
      <c r="B2963" s="30"/>
    </row>
    <row r="2964" spans="1:2" ht="18" customHeight="1">
      <c r="A2964" s="23"/>
      <c r="B2964" s="30"/>
    </row>
    <row r="2965" spans="1:2" ht="18" customHeight="1">
      <c r="A2965" s="23"/>
      <c r="B2965" s="30"/>
    </row>
    <row r="2966" spans="1:2" ht="18" customHeight="1">
      <c r="A2966" s="23"/>
      <c r="B2966" s="30"/>
    </row>
    <row r="2967" spans="1:2" ht="18" customHeight="1">
      <c r="A2967" s="23"/>
      <c r="B2967" s="30"/>
    </row>
    <row r="2968" spans="1:2" ht="18" customHeight="1">
      <c r="A2968" s="23"/>
      <c r="B2968" s="30"/>
    </row>
    <row r="2969" spans="1:2" ht="18" customHeight="1">
      <c r="A2969" s="23"/>
      <c r="B2969" s="30"/>
    </row>
    <row r="2970" spans="1:2" ht="18" customHeight="1">
      <c r="A2970" s="23"/>
      <c r="B2970" s="30"/>
    </row>
    <row r="2971" spans="1:2" ht="18" customHeight="1">
      <c r="A2971" s="23"/>
      <c r="B2971" s="30"/>
    </row>
    <row r="2972" spans="1:2" ht="18" customHeight="1">
      <c r="A2972" s="23"/>
      <c r="B2972" s="30"/>
    </row>
    <row r="2973" spans="1:2" ht="18" customHeight="1">
      <c r="A2973" s="23"/>
      <c r="B2973" s="30"/>
    </row>
    <row r="2974" spans="1:2" ht="18" customHeight="1">
      <c r="A2974" s="23"/>
      <c r="B2974" s="30"/>
    </row>
    <row r="2975" spans="1:2" ht="18" customHeight="1">
      <c r="A2975" s="23"/>
      <c r="B2975" s="30"/>
    </row>
    <row r="2976" spans="1:2" ht="18" customHeight="1">
      <c r="A2976" s="23"/>
      <c r="B2976" s="30"/>
    </row>
    <row r="2977" spans="1:2" ht="18" customHeight="1">
      <c r="A2977" s="23"/>
      <c r="B2977" s="30"/>
    </row>
    <row r="2978" spans="1:2" ht="18" customHeight="1">
      <c r="A2978" s="23"/>
      <c r="B2978" s="30"/>
    </row>
    <row r="2979" spans="1:2" ht="18" customHeight="1">
      <c r="A2979" s="23"/>
      <c r="B2979" s="30"/>
    </row>
    <row r="2980" spans="1:2" ht="18" customHeight="1">
      <c r="A2980" s="23"/>
      <c r="B2980" s="30"/>
    </row>
    <row r="2981" spans="1:2" ht="18" customHeight="1">
      <c r="A2981" s="23"/>
      <c r="B2981" s="30"/>
    </row>
    <row r="2982" spans="1:2" ht="18" customHeight="1">
      <c r="A2982" s="23"/>
      <c r="B2982" s="30"/>
    </row>
    <row r="2983" spans="1:2" ht="18" customHeight="1">
      <c r="A2983" s="23"/>
      <c r="B2983" s="30"/>
    </row>
    <row r="2984" spans="1:2" ht="18" customHeight="1">
      <c r="A2984" s="23"/>
      <c r="B2984" s="30"/>
    </row>
    <row r="2985" spans="1:2" ht="18" customHeight="1">
      <c r="A2985" s="23"/>
      <c r="B2985" s="30"/>
    </row>
    <row r="2986" spans="1:2" ht="18" customHeight="1">
      <c r="A2986" s="23"/>
      <c r="B2986" s="30"/>
    </row>
    <row r="2987" spans="1:2" ht="18" customHeight="1">
      <c r="A2987" s="23"/>
      <c r="B2987" s="30"/>
    </row>
    <row r="2988" spans="1:2" ht="18" customHeight="1">
      <c r="A2988" s="23"/>
      <c r="B2988" s="30"/>
    </row>
    <row r="2989" spans="1:2" ht="18" customHeight="1">
      <c r="A2989" s="23"/>
      <c r="B2989" s="30"/>
    </row>
    <row r="2990" spans="1:2" ht="18" customHeight="1">
      <c r="A2990" s="23"/>
      <c r="B2990" s="30"/>
    </row>
    <row r="2991" spans="1:2" ht="18" customHeight="1">
      <c r="A2991" s="23"/>
      <c r="B2991" s="30"/>
    </row>
    <row r="2992" spans="1:2" ht="18" customHeight="1">
      <c r="A2992" s="23"/>
      <c r="B2992" s="30"/>
    </row>
    <row r="2993" spans="1:2" ht="18" customHeight="1">
      <c r="A2993" s="23"/>
      <c r="B2993" s="30"/>
    </row>
    <row r="2994" spans="1:2" ht="18" customHeight="1">
      <c r="A2994" s="23"/>
      <c r="B2994" s="30"/>
    </row>
    <row r="2995" spans="1:2" ht="18" customHeight="1">
      <c r="A2995" s="23"/>
      <c r="B2995" s="30"/>
    </row>
    <row r="2996" spans="1:2" ht="18" customHeight="1">
      <c r="A2996" s="23"/>
      <c r="B2996" s="30"/>
    </row>
    <row r="2997" spans="1:2" ht="18" customHeight="1">
      <c r="A2997" s="23"/>
      <c r="B2997" s="30"/>
    </row>
    <row r="2998" spans="1:2" ht="18" customHeight="1">
      <c r="A2998" s="23"/>
      <c r="B2998" s="30"/>
    </row>
    <row r="2999" spans="1:2" ht="18" customHeight="1">
      <c r="A2999" s="23"/>
      <c r="B2999" s="30"/>
    </row>
    <row r="3000" spans="1:2" ht="18" customHeight="1">
      <c r="A3000" s="23"/>
      <c r="B3000" s="30"/>
    </row>
    <row r="3001" spans="1:2" ht="18" customHeight="1">
      <c r="A3001" s="23"/>
      <c r="B3001" s="30"/>
    </row>
    <row r="3002" spans="1:2" ht="18" customHeight="1">
      <c r="A3002" s="23"/>
      <c r="B3002" s="30"/>
    </row>
    <row r="3003" spans="1:2" ht="18" customHeight="1">
      <c r="A3003" s="23"/>
      <c r="B3003" s="30"/>
    </row>
    <row r="3004" spans="1:2" ht="18" customHeight="1">
      <c r="A3004" s="23"/>
      <c r="B3004" s="30"/>
    </row>
    <row r="3005" spans="1:2" ht="18" customHeight="1">
      <c r="A3005" s="23"/>
      <c r="B3005" s="30"/>
    </row>
    <row r="3006" spans="1:2" ht="18" customHeight="1">
      <c r="A3006" s="23"/>
      <c r="B3006" s="30"/>
    </row>
    <row r="3007" spans="1:2" ht="18" customHeight="1">
      <c r="A3007" s="23"/>
      <c r="B3007" s="30"/>
    </row>
    <row r="3008" spans="1:2" ht="18" customHeight="1">
      <c r="A3008" s="23"/>
      <c r="B3008" s="30"/>
    </row>
    <row r="3009" spans="1:2" ht="18" customHeight="1">
      <c r="A3009" s="23"/>
      <c r="B3009" s="30"/>
    </row>
    <row r="3010" spans="1:2" ht="18" customHeight="1">
      <c r="A3010" s="23"/>
      <c r="B3010" s="30"/>
    </row>
    <row r="3011" spans="1:2" ht="18" customHeight="1">
      <c r="A3011" s="23"/>
      <c r="B3011" s="30"/>
    </row>
    <row r="3012" spans="1:2" ht="18" customHeight="1">
      <c r="A3012" s="23"/>
      <c r="B3012" s="30"/>
    </row>
    <row r="3013" spans="1:2" ht="18" customHeight="1">
      <c r="A3013" s="23"/>
      <c r="B3013" s="30"/>
    </row>
    <row r="3014" spans="1:2" ht="18" customHeight="1">
      <c r="A3014" s="23"/>
      <c r="B3014" s="30"/>
    </row>
    <row r="3015" spans="1:2" ht="18" customHeight="1">
      <c r="A3015" s="23"/>
      <c r="B3015" s="30"/>
    </row>
    <row r="3016" spans="1:2" ht="18" customHeight="1">
      <c r="A3016" s="23"/>
      <c r="B3016" s="30"/>
    </row>
    <row r="3017" spans="1:2" ht="18" customHeight="1">
      <c r="A3017" s="23"/>
      <c r="B3017" s="30"/>
    </row>
    <row r="3018" spans="1:2" ht="18" customHeight="1">
      <c r="A3018" s="23"/>
      <c r="B3018" s="30"/>
    </row>
    <row r="3019" spans="1:2" ht="18" customHeight="1">
      <c r="A3019" s="23"/>
      <c r="B3019" s="30"/>
    </row>
    <row r="3020" spans="1:2" ht="18" customHeight="1">
      <c r="A3020" s="23"/>
      <c r="B3020" s="30"/>
    </row>
    <row r="3021" spans="1:2" ht="18" customHeight="1">
      <c r="A3021" s="23"/>
      <c r="B3021" s="30"/>
    </row>
    <row r="3022" spans="1:2" ht="18" customHeight="1">
      <c r="A3022" s="23"/>
      <c r="B3022" s="30"/>
    </row>
    <row r="3023" spans="1:2" ht="18" customHeight="1">
      <c r="A3023" s="23"/>
      <c r="B3023" s="30"/>
    </row>
    <row r="3024" spans="1:2" ht="18" customHeight="1">
      <c r="A3024" s="23"/>
      <c r="B3024" s="30"/>
    </row>
    <row r="3025" spans="1:2" ht="18" customHeight="1">
      <c r="A3025" s="23"/>
      <c r="B3025" s="30"/>
    </row>
    <row r="3026" spans="1:2" ht="18" customHeight="1">
      <c r="A3026" s="23"/>
      <c r="B3026" s="30"/>
    </row>
    <row r="3027" spans="1:2" ht="18" customHeight="1">
      <c r="A3027" s="23"/>
      <c r="B3027" s="30"/>
    </row>
    <row r="3028" spans="1:2" ht="18" customHeight="1">
      <c r="A3028" s="23"/>
      <c r="B3028" s="30"/>
    </row>
    <row r="3029" spans="1:2" ht="18" customHeight="1">
      <c r="A3029" s="23"/>
      <c r="B3029" s="30"/>
    </row>
    <row r="3030" spans="1:2" ht="18" customHeight="1">
      <c r="A3030" s="23"/>
      <c r="B3030" s="30"/>
    </row>
    <row r="3031" spans="1:2" ht="18" customHeight="1">
      <c r="A3031" s="23"/>
      <c r="B3031" s="30"/>
    </row>
    <row r="3032" spans="1:2" ht="18" customHeight="1">
      <c r="A3032" s="23"/>
      <c r="B3032" s="30"/>
    </row>
    <row r="3033" spans="1:2" ht="18" customHeight="1">
      <c r="A3033" s="23"/>
      <c r="B3033" s="30"/>
    </row>
    <row r="3034" spans="1:2" ht="18" customHeight="1">
      <c r="A3034" s="23"/>
      <c r="B3034" s="30"/>
    </row>
    <row r="3035" spans="1:2" ht="18" customHeight="1">
      <c r="A3035" s="23"/>
      <c r="B3035" s="30"/>
    </row>
    <row r="3036" spans="1:2" ht="18" customHeight="1">
      <c r="A3036" s="23"/>
      <c r="B3036" s="30"/>
    </row>
    <row r="3037" spans="1:2" ht="18" customHeight="1">
      <c r="A3037" s="23"/>
      <c r="B3037" s="30"/>
    </row>
    <row r="3038" spans="1:2" ht="18" customHeight="1">
      <c r="A3038" s="23"/>
      <c r="B3038" s="30"/>
    </row>
    <row r="3039" spans="1:2" ht="18" customHeight="1">
      <c r="A3039" s="23"/>
      <c r="B3039" s="30"/>
    </row>
    <row r="3040" spans="1:2" ht="18" customHeight="1">
      <c r="A3040" s="23"/>
      <c r="B3040" s="30"/>
    </row>
    <row r="3041" spans="1:2" ht="18" customHeight="1">
      <c r="A3041" s="23"/>
      <c r="B3041" s="30"/>
    </row>
    <row r="3042" spans="1:2" ht="18" customHeight="1">
      <c r="A3042" s="23"/>
      <c r="B3042" s="30"/>
    </row>
    <row r="3043" spans="1:2" ht="18" customHeight="1">
      <c r="A3043" s="23"/>
      <c r="B3043" s="30"/>
    </row>
    <row r="3044" spans="1:2" ht="18" customHeight="1">
      <c r="A3044" s="23"/>
      <c r="B3044" s="30"/>
    </row>
    <row r="3045" spans="1:2" ht="18" customHeight="1">
      <c r="A3045" s="23"/>
      <c r="B3045" s="30"/>
    </row>
    <row r="3046" spans="1:2" ht="18" customHeight="1">
      <c r="A3046" s="23"/>
      <c r="B3046" s="30"/>
    </row>
    <row r="3047" spans="1:2" ht="18" customHeight="1">
      <c r="A3047" s="23"/>
      <c r="B3047" s="30"/>
    </row>
    <row r="3048" spans="1:2" ht="18" customHeight="1">
      <c r="A3048" s="23"/>
      <c r="B3048" s="30"/>
    </row>
    <row r="3049" spans="1:2" ht="18" customHeight="1">
      <c r="A3049" s="23"/>
      <c r="B3049" s="30"/>
    </row>
    <row r="3050" spans="1:2" ht="18" customHeight="1">
      <c r="A3050" s="23"/>
      <c r="B3050" s="30"/>
    </row>
    <row r="3051" spans="1:2" ht="18" customHeight="1">
      <c r="A3051" s="23"/>
      <c r="B3051" s="30"/>
    </row>
    <row r="3052" spans="1:2" ht="18" customHeight="1">
      <c r="A3052" s="23"/>
      <c r="B3052" s="30"/>
    </row>
    <row r="3053" spans="1:2" ht="18" customHeight="1">
      <c r="A3053" s="23"/>
      <c r="B3053" s="30"/>
    </row>
    <row r="3054" spans="1:2" ht="18" customHeight="1">
      <c r="A3054" s="23"/>
      <c r="B3054" s="30"/>
    </row>
    <row r="3055" spans="1:2" ht="18" customHeight="1">
      <c r="A3055" s="23"/>
      <c r="B3055" s="30"/>
    </row>
    <row r="3056" spans="1:2" ht="18" customHeight="1">
      <c r="A3056" s="23"/>
      <c r="B3056" s="30"/>
    </row>
    <row r="3057" spans="1:2" ht="18" customHeight="1">
      <c r="A3057" s="23"/>
      <c r="B3057" s="30"/>
    </row>
    <row r="3058" spans="1:2" ht="18" customHeight="1">
      <c r="A3058" s="23"/>
      <c r="B3058" s="30"/>
    </row>
    <row r="3059" spans="1:2" ht="18" customHeight="1">
      <c r="A3059" s="23"/>
      <c r="B3059" s="30"/>
    </row>
    <row r="3060" spans="1:2" ht="18" customHeight="1">
      <c r="A3060" s="23"/>
      <c r="B3060" s="30"/>
    </row>
    <row r="3061" spans="1:2" ht="18" customHeight="1">
      <c r="A3061" s="23"/>
      <c r="B3061" s="30"/>
    </row>
    <row r="3062" spans="1:2" ht="18" customHeight="1">
      <c r="A3062" s="23"/>
      <c r="B3062" s="30"/>
    </row>
    <row r="3063" spans="1:2" ht="18" customHeight="1">
      <c r="A3063" s="23"/>
      <c r="B3063" s="30"/>
    </row>
    <row r="3064" spans="1:2" ht="18" customHeight="1">
      <c r="A3064" s="23"/>
      <c r="B3064" s="30"/>
    </row>
    <row r="3065" spans="1:2" ht="18" customHeight="1">
      <c r="A3065" s="23"/>
      <c r="B3065" s="30"/>
    </row>
    <row r="3066" spans="1:2" ht="18" customHeight="1">
      <c r="A3066" s="23"/>
      <c r="B3066" s="30"/>
    </row>
    <row r="3067" spans="1:2" ht="18" customHeight="1">
      <c r="A3067" s="23"/>
      <c r="B3067" s="30"/>
    </row>
    <row r="3068" spans="1:2" ht="18" customHeight="1">
      <c r="A3068" s="23"/>
      <c r="B3068" s="30"/>
    </row>
    <row r="3069" spans="1:2" ht="18" customHeight="1">
      <c r="A3069" s="23"/>
      <c r="B3069" s="30"/>
    </row>
    <row r="3070" spans="1:2" ht="18" customHeight="1">
      <c r="A3070" s="23"/>
      <c r="B3070" s="30"/>
    </row>
    <row r="3071" spans="1:2" ht="18" customHeight="1">
      <c r="A3071" s="23"/>
      <c r="B3071" s="30"/>
    </row>
    <row r="3072" spans="1:2" ht="18" customHeight="1">
      <c r="A3072" s="23"/>
      <c r="B3072" s="30"/>
    </row>
    <row r="3073" spans="1:2" ht="18" customHeight="1">
      <c r="A3073" s="23"/>
      <c r="B3073" s="30"/>
    </row>
    <row r="3074" spans="1:2" ht="18" customHeight="1">
      <c r="A3074" s="23"/>
      <c r="B3074" s="30"/>
    </row>
    <row r="3075" spans="1:2" ht="18" customHeight="1">
      <c r="A3075" s="23"/>
      <c r="B3075" s="30"/>
    </row>
    <row r="3076" spans="1:2" ht="18" customHeight="1">
      <c r="A3076" s="23"/>
      <c r="B3076" s="30"/>
    </row>
    <row r="3077" spans="1:2" ht="18" customHeight="1">
      <c r="A3077" s="23"/>
      <c r="B3077" s="30"/>
    </row>
    <row r="3078" spans="1:2" ht="18" customHeight="1">
      <c r="A3078" s="23"/>
      <c r="B3078" s="30"/>
    </row>
    <row r="3079" spans="1:2" ht="18" customHeight="1">
      <c r="A3079" s="23"/>
      <c r="B3079" s="30"/>
    </row>
    <row r="3080" spans="1:2" ht="18" customHeight="1">
      <c r="A3080" s="23"/>
      <c r="B3080" s="30"/>
    </row>
    <row r="3081" spans="1:2" ht="18" customHeight="1">
      <c r="A3081" s="23"/>
      <c r="B3081" s="30"/>
    </row>
    <row r="3082" spans="1:2" ht="18" customHeight="1">
      <c r="A3082" s="23"/>
      <c r="B3082" s="30"/>
    </row>
    <row r="3083" spans="1:2" ht="18" customHeight="1">
      <c r="A3083" s="23"/>
      <c r="B3083" s="30"/>
    </row>
    <row r="3084" spans="1:2" ht="18" customHeight="1">
      <c r="A3084" s="23"/>
      <c r="B3084" s="30"/>
    </row>
    <row r="3085" spans="1:2" ht="18" customHeight="1">
      <c r="A3085" s="23"/>
      <c r="B3085" s="30"/>
    </row>
    <row r="3086" spans="1:2" ht="18" customHeight="1">
      <c r="A3086" s="23"/>
      <c r="B3086" s="30"/>
    </row>
    <row r="3087" spans="1:2" ht="18" customHeight="1">
      <c r="A3087" s="23"/>
      <c r="B3087" s="30"/>
    </row>
    <row r="3088" spans="1:2" ht="18" customHeight="1">
      <c r="A3088" s="23"/>
      <c r="B3088" s="30"/>
    </row>
    <row r="3089" spans="1:2" ht="18" customHeight="1">
      <c r="A3089" s="23"/>
      <c r="B3089" s="30"/>
    </row>
    <row r="3090" spans="1:2" ht="18" customHeight="1">
      <c r="A3090" s="23"/>
      <c r="B3090" s="30"/>
    </row>
    <row r="3091" spans="1:2" ht="18" customHeight="1">
      <c r="A3091" s="23"/>
      <c r="B3091" s="30"/>
    </row>
    <row r="3092" spans="1:2" ht="18" customHeight="1">
      <c r="A3092" s="23"/>
      <c r="B3092" s="30"/>
    </row>
    <row r="3093" spans="1:2" ht="18" customHeight="1">
      <c r="A3093" s="23"/>
      <c r="B3093" s="30"/>
    </row>
    <row r="3094" spans="1:2" ht="18" customHeight="1">
      <c r="A3094" s="23"/>
      <c r="B3094" s="30"/>
    </row>
    <row r="3095" spans="1:2" ht="18" customHeight="1">
      <c r="A3095" s="23"/>
      <c r="B3095" s="30"/>
    </row>
    <row r="3096" spans="1:2" ht="18" customHeight="1">
      <c r="A3096" s="23"/>
      <c r="B3096" s="30"/>
    </row>
    <row r="3097" spans="1:2" ht="18" customHeight="1">
      <c r="A3097" s="23"/>
      <c r="B3097" s="30"/>
    </row>
    <row r="3098" spans="1:2" ht="18" customHeight="1">
      <c r="A3098" s="23"/>
      <c r="B3098" s="30"/>
    </row>
    <row r="3099" spans="1:2" ht="18" customHeight="1">
      <c r="A3099" s="23"/>
      <c r="B3099" s="30"/>
    </row>
    <row r="3100" spans="1:2" ht="18" customHeight="1">
      <c r="A3100" s="23"/>
      <c r="B3100" s="30"/>
    </row>
    <row r="3101" spans="1:2" ht="18" customHeight="1">
      <c r="A3101" s="23"/>
      <c r="B3101" s="30"/>
    </row>
    <row r="3102" spans="1:2" ht="18" customHeight="1">
      <c r="A3102" s="23"/>
      <c r="B3102" s="30"/>
    </row>
    <row r="3103" spans="1:2" ht="18" customHeight="1">
      <c r="A3103" s="23"/>
      <c r="B3103" s="30"/>
    </row>
    <row r="3104" spans="1:2" ht="18" customHeight="1">
      <c r="A3104" s="23"/>
      <c r="B3104" s="30"/>
    </row>
    <row r="3105" spans="1:2" ht="18" customHeight="1">
      <c r="A3105" s="23"/>
      <c r="B3105" s="30"/>
    </row>
    <row r="3106" spans="1:2" ht="18" customHeight="1">
      <c r="A3106" s="23"/>
      <c r="B3106" s="30"/>
    </row>
    <row r="3107" spans="1:2" ht="18" customHeight="1">
      <c r="A3107" s="23"/>
      <c r="B3107" s="30"/>
    </row>
    <row r="3108" spans="1:2" ht="18" customHeight="1">
      <c r="A3108" s="23"/>
      <c r="B3108" s="30"/>
    </row>
    <row r="3109" spans="1:2" ht="18" customHeight="1">
      <c r="A3109" s="23"/>
      <c r="B3109" s="30"/>
    </row>
    <row r="3110" spans="1:2" ht="18" customHeight="1">
      <c r="A3110" s="23"/>
      <c r="B3110" s="30"/>
    </row>
    <row r="3111" spans="1:2" ht="18" customHeight="1">
      <c r="A3111" s="23"/>
      <c r="B3111" s="30"/>
    </row>
    <row r="3112" spans="1:2" ht="18" customHeight="1">
      <c r="A3112" s="23"/>
      <c r="B3112" s="30"/>
    </row>
    <row r="3113" spans="1:2" ht="18" customHeight="1">
      <c r="A3113" s="23"/>
      <c r="B3113" s="30"/>
    </row>
    <row r="3114" spans="1:2" ht="18" customHeight="1">
      <c r="A3114" s="23"/>
      <c r="B3114" s="30"/>
    </row>
    <row r="3115" spans="1:2" ht="18" customHeight="1">
      <c r="A3115" s="23"/>
      <c r="B3115" s="30"/>
    </row>
    <row r="3116" spans="1:2" ht="18" customHeight="1">
      <c r="A3116" s="23"/>
      <c r="B3116" s="30"/>
    </row>
    <row r="3117" spans="1:2" ht="18" customHeight="1">
      <c r="A3117" s="23"/>
      <c r="B3117" s="30"/>
    </row>
    <row r="3118" spans="1:2" ht="18" customHeight="1">
      <c r="A3118" s="23"/>
      <c r="B3118" s="30"/>
    </row>
    <row r="3119" spans="1:2" ht="18" customHeight="1">
      <c r="A3119" s="23"/>
      <c r="B3119" s="30"/>
    </row>
    <row r="3120" spans="1:2" ht="18" customHeight="1">
      <c r="A3120" s="23"/>
      <c r="B3120" s="30"/>
    </row>
    <row r="3121" spans="1:2" ht="18" customHeight="1">
      <c r="A3121" s="23"/>
      <c r="B3121" s="30"/>
    </row>
    <row r="3122" spans="1:2" ht="18" customHeight="1">
      <c r="A3122" s="23"/>
      <c r="B3122" s="30"/>
    </row>
    <row r="3123" spans="1:2" ht="18" customHeight="1">
      <c r="A3123" s="23"/>
      <c r="B3123" s="30"/>
    </row>
    <row r="3124" spans="1:2" ht="18" customHeight="1">
      <c r="A3124" s="23"/>
      <c r="B3124" s="30"/>
    </row>
    <row r="3125" spans="1:2" ht="18" customHeight="1">
      <c r="A3125" s="23"/>
      <c r="B3125" s="30"/>
    </row>
    <row r="3126" spans="1:2" ht="18" customHeight="1">
      <c r="A3126" s="23"/>
      <c r="B3126" s="30"/>
    </row>
    <row r="3127" spans="1:2" ht="18" customHeight="1">
      <c r="A3127" s="23"/>
      <c r="B3127" s="30"/>
    </row>
    <row r="3128" spans="1:2" ht="18" customHeight="1">
      <c r="A3128" s="23"/>
      <c r="B3128" s="30"/>
    </row>
    <row r="3129" spans="1:2" ht="18" customHeight="1">
      <c r="A3129" s="23"/>
      <c r="B3129" s="30"/>
    </row>
    <row r="3130" spans="1:2" ht="18" customHeight="1">
      <c r="A3130" s="23"/>
      <c r="B3130" s="30"/>
    </row>
    <row r="3131" spans="1:2" ht="18" customHeight="1">
      <c r="A3131" s="23"/>
      <c r="B3131" s="30"/>
    </row>
    <row r="3132" spans="1:2" ht="18" customHeight="1">
      <c r="A3132" s="23"/>
      <c r="B3132" s="30"/>
    </row>
    <row r="3133" spans="1:2" ht="18" customHeight="1">
      <c r="A3133" s="23"/>
      <c r="B3133" s="30"/>
    </row>
    <row r="3134" spans="1:2" ht="18" customHeight="1">
      <c r="A3134" s="23"/>
      <c r="B3134" s="30"/>
    </row>
    <row r="3135" spans="1:2" ht="18" customHeight="1">
      <c r="A3135" s="23"/>
      <c r="B3135" s="30"/>
    </row>
    <row r="3136" spans="1:2" ht="18" customHeight="1">
      <c r="A3136" s="23"/>
      <c r="B3136" s="30"/>
    </row>
    <row r="3137" spans="1:2" ht="18" customHeight="1">
      <c r="A3137" s="23"/>
      <c r="B3137" s="30"/>
    </row>
    <row r="3138" spans="1:2" ht="18" customHeight="1">
      <c r="A3138" s="23"/>
      <c r="B3138" s="30"/>
    </row>
    <row r="3139" spans="1:2" ht="18" customHeight="1">
      <c r="A3139" s="23"/>
      <c r="B3139" s="30"/>
    </row>
    <row r="3140" spans="1:2" ht="18" customHeight="1">
      <c r="A3140" s="23"/>
      <c r="B3140" s="30"/>
    </row>
    <row r="3141" spans="1:2" ht="18" customHeight="1">
      <c r="A3141" s="23"/>
      <c r="B3141" s="30"/>
    </row>
    <row r="3142" spans="1:2" ht="18" customHeight="1">
      <c r="A3142" s="23"/>
      <c r="B3142" s="30"/>
    </row>
    <row r="3143" spans="1:2" ht="18" customHeight="1">
      <c r="A3143" s="23"/>
      <c r="B3143" s="30"/>
    </row>
    <row r="3144" spans="1:2" ht="18" customHeight="1">
      <c r="A3144" s="23"/>
      <c r="B3144" s="30"/>
    </row>
    <row r="3145" spans="1:2" ht="18" customHeight="1">
      <c r="A3145" s="23"/>
      <c r="B3145" s="30"/>
    </row>
    <row r="3146" spans="1:2" ht="18" customHeight="1">
      <c r="A3146" s="23"/>
      <c r="B3146" s="30"/>
    </row>
    <row r="3147" spans="1:2" ht="18" customHeight="1">
      <c r="A3147" s="23"/>
      <c r="B3147" s="30"/>
    </row>
    <row r="3148" spans="1:2" ht="18" customHeight="1">
      <c r="A3148" s="23"/>
      <c r="B3148" s="30"/>
    </row>
    <row r="3149" spans="1:2" ht="18" customHeight="1">
      <c r="A3149" s="23"/>
      <c r="B3149" s="30"/>
    </row>
    <row r="3150" spans="1:2" ht="18" customHeight="1">
      <c r="A3150" s="23"/>
      <c r="B3150" s="30"/>
    </row>
    <row r="3151" spans="1:2" ht="18" customHeight="1">
      <c r="A3151" s="23"/>
      <c r="B3151" s="30"/>
    </row>
    <row r="3152" spans="1:2" ht="18" customHeight="1">
      <c r="A3152" s="23"/>
      <c r="B3152" s="30"/>
    </row>
    <row r="3153" spans="1:2" ht="18" customHeight="1">
      <c r="A3153" s="23"/>
      <c r="B3153" s="30"/>
    </row>
    <row r="3154" spans="1:2" ht="18" customHeight="1">
      <c r="A3154" s="23"/>
      <c r="B3154" s="30"/>
    </row>
    <row r="3155" spans="1:2" ht="18" customHeight="1">
      <c r="A3155" s="23"/>
      <c r="B3155" s="30"/>
    </row>
    <row r="3156" spans="1:2" ht="18" customHeight="1">
      <c r="A3156" s="23"/>
      <c r="B3156" s="30"/>
    </row>
    <row r="3157" spans="1:2" ht="18" customHeight="1">
      <c r="A3157" s="23"/>
      <c r="B3157" s="30"/>
    </row>
    <row r="3158" spans="1:2" ht="18" customHeight="1">
      <c r="A3158" s="23"/>
      <c r="B3158" s="30"/>
    </row>
    <row r="3159" spans="1:2" ht="18" customHeight="1">
      <c r="A3159" s="23"/>
      <c r="B3159" s="30"/>
    </row>
    <row r="3160" spans="1:2" ht="18" customHeight="1">
      <c r="A3160" s="23"/>
      <c r="B3160" s="30"/>
    </row>
    <row r="3161" spans="1:2" ht="18" customHeight="1">
      <c r="A3161" s="23"/>
      <c r="B3161" s="30"/>
    </row>
    <row r="3162" spans="1:2" ht="18" customHeight="1">
      <c r="A3162" s="23"/>
      <c r="B3162" s="30"/>
    </row>
    <row r="3163" spans="1:2" ht="18" customHeight="1">
      <c r="A3163" s="23"/>
      <c r="B3163" s="30"/>
    </row>
    <row r="3164" spans="1:2" ht="18" customHeight="1">
      <c r="A3164" s="23"/>
      <c r="B3164" s="30"/>
    </row>
    <row r="3165" spans="1:2" ht="18" customHeight="1">
      <c r="A3165" s="23"/>
      <c r="B3165" s="30"/>
    </row>
    <row r="3166" spans="1:2" ht="18" customHeight="1">
      <c r="A3166" s="23"/>
      <c r="B3166" s="30"/>
    </row>
    <row r="3167" spans="1:2" ht="18" customHeight="1">
      <c r="A3167" s="23"/>
      <c r="B3167" s="30"/>
    </row>
    <row r="3168" spans="1:2" ht="18" customHeight="1">
      <c r="A3168" s="23"/>
      <c r="B3168" s="30"/>
    </row>
    <row r="3169" spans="1:2" ht="18" customHeight="1">
      <c r="A3169" s="23"/>
      <c r="B3169" s="30"/>
    </row>
    <row r="3170" spans="1:2" ht="18" customHeight="1">
      <c r="A3170" s="23"/>
      <c r="B3170" s="30"/>
    </row>
    <row r="3171" spans="1:2" ht="18" customHeight="1">
      <c r="A3171" s="23"/>
      <c r="B3171" s="30"/>
    </row>
    <row r="3172" spans="1:2" ht="18" customHeight="1">
      <c r="A3172" s="23"/>
      <c r="B3172" s="30"/>
    </row>
    <row r="3173" spans="1:2" ht="18" customHeight="1">
      <c r="A3173" s="23"/>
      <c r="B3173" s="30"/>
    </row>
    <row r="3174" spans="1:2" ht="18" customHeight="1">
      <c r="A3174" s="23"/>
      <c r="B3174" s="30"/>
    </row>
    <row r="3175" spans="1:2" ht="18" customHeight="1">
      <c r="A3175" s="23"/>
      <c r="B3175" s="30"/>
    </row>
    <row r="3176" spans="1:2" ht="18" customHeight="1">
      <c r="A3176" s="23"/>
      <c r="B3176" s="30"/>
    </row>
    <row r="3177" spans="1:2" ht="18" customHeight="1">
      <c r="A3177" s="23"/>
      <c r="B3177" s="30"/>
    </row>
    <row r="3178" spans="1:2" ht="18" customHeight="1">
      <c r="A3178" s="23"/>
      <c r="B3178" s="30"/>
    </row>
    <row r="3179" spans="1:2" ht="18" customHeight="1">
      <c r="A3179" s="23"/>
      <c r="B3179" s="30"/>
    </row>
    <row r="3180" spans="1:2" ht="18" customHeight="1">
      <c r="A3180" s="23"/>
      <c r="B3180" s="30"/>
    </row>
    <row r="3181" spans="1:2" ht="18" customHeight="1">
      <c r="A3181" s="23"/>
      <c r="B3181" s="30"/>
    </row>
    <row r="3182" spans="1:2" ht="18" customHeight="1">
      <c r="A3182" s="23"/>
      <c r="B3182" s="30"/>
    </row>
    <row r="3183" spans="1:2" ht="18" customHeight="1">
      <c r="A3183" s="23"/>
      <c r="B3183" s="30"/>
    </row>
    <row r="3184" spans="1:2" ht="18" customHeight="1">
      <c r="A3184" s="23"/>
      <c r="B3184" s="30"/>
    </row>
    <row r="3185" spans="1:2" ht="18" customHeight="1">
      <c r="A3185" s="23"/>
      <c r="B3185" s="30"/>
    </row>
    <row r="3186" spans="1:2" ht="18" customHeight="1">
      <c r="A3186" s="23"/>
      <c r="B3186" s="30"/>
    </row>
    <row r="3187" spans="1:2" ht="18" customHeight="1">
      <c r="A3187" s="23"/>
      <c r="B3187" s="30"/>
    </row>
    <row r="3188" spans="1:2" ht="18" customHeight="1">
      <c r="A3188" s="23"/>
      <c r="B3188" s="30"/>
    </row>
    <row r="3189" spans="1:2" ht="18" customHeight="1">
      <c r="A3189" s="23"/>
      <c r="B3189" s="30"/>
    </row>
    <row r="3190" spans="1:2" ht="18" customHeight="1">
      <c r="A3190" s="23"/>
      <c r="B3190" s="30"/>
    </row>
    <row r="3191" spans="1:2" ht="18" customHeight="1">
      <c r="A3191" s="23"/>
      <c r="B3191" s="30"/>
    </row>
    <row r="3192" spans="1:2" ht="18" customHeight="1">
      <c r="A3192" s="23"/>
      <c r="B3192" s="30"/>
    </row>
    <row r="3193" spans="1:2" ht="18" customHeight="1">
      <c r="A3193" s="23"/>
      <c r="B3193" s="30"/>
    </row>
    <row r="3194" spans="1:2" ht="18" customHeight="1">
      <c r="A3194" s="23"/>
      <c r="B3194" s="30"/>
    </row>
    <row r="3195" spans="1:2" ht="18" customHeight="1">
      <c r="A3195" s="23"/>
      <c r="B3195" s="30"/>
    </row>
    <row r="3196" spans="1:2" ht="18" customHeight="1">
      <c r="A3196" s="23"/>
      <c r="B3196" s="30"/>
    </row>
    <row r="3197" spans="1:2" ht="18" customHeight="1">
      <c r="A3197" s="23"/>
      <c r="B3197" s="30"/>
    </row>
    <row r="3198" spans="1:2" ht="18" customHeight="1">
      <c r="A3198" s="23"/>
      <c r="B3198" s="30"/>
    </row>
    <row r="3199" spans="1:2" ht="18" customHeight="1">
      <c r="A3199" s="23"/>
      <c r="B3199" s="30"/>
    </row>
    <row r="3200" spans="1:2" ht="18" customHeight="1">
      <c r="A3200" s="23"/>
      <c r="B3200" s="30"/>
    </row>
    <row r="3201" spans="1:2" ht="18" customHeight="1">
      <c r="A3201" s="23"/>
      <c r="B3201" s="30"/>
    </row>
    <row r="3202" spans="1:2" ht="18" customHeight="1">
      <c r="A3202" s="23"/>
      <c r="B3202" s="30"/>
    </row>
    <row r="3203" spans="1:2" ht="18" customHeight="1">
      <c r="A3203" s="23"/>
      <c r="B3203" s="30"/>
    </row>
    <row r="3204" spans="1:2" ht="18" customHeight="1">
      <c r="A3204" s="23"/>
      <c r="B3204" s="30"/>
    </row>
    <row r="3205" spans="1:2" ht="18" customHeight="1">
      <c r="A3205" s="23"/>
      <c r="B3205" s="30"/>
    </row>
    <row r="3206" spans="1:2" ht="18" customHeight="1">
      <c r="A3206" s="23"/>
      <c r="B3206" s="30"/>
    </row>
    <row r="3207" spans="1:2" ht="18" customHeight="1">
      <c r="A3207" s="23"/>
      <c r="B3207" s="30"/>
    </row>
    <row r="3208" spans="1:2" ht="18" customHeight="1">
      <c r="A3208" s="23"/>
      <c r="B3208" s="30"/>
    </row>
    <row r="3209" spans="1:2" ht="18" customHeight="1">
      <c r="A3209" s="23"/>
      <c r="B3209" s="30"/>
    </row>
    <row r="3210" spans="1:2" ht="18" customHeight="1">
      <c r="A3210" s="23"/>
      <c r="B3210" s="30"/>
    </row>
    <row r="3211" spans="1:2" ht="18" customHeight="1">
      <c r="A3211" s="23"/>
      <c r="B3211" s="30"/>
    </row>
    <row r="3212" spans="1:2" ht="18" customHeight="1">
      <c r="A3212" s="23"/>
      <c r="B3212" s="30"/>
    </row>
    <row r="3213" spans="1:2" ht="18" customHeight="1">
      <c r="A3213" s="23"/>
      <c r="B3213" s="30"/>
    </row>
    <row r="3214" spans="1:2" ht="18" customHeight="1">
      <c r="A3214" s="23"/>
      <c r="B3214" s="30"/>
    </row>
    <row r="3215" spans="1:2" ht="18" customHeight="1">
      <c r="A3215" s="23"/>
      <c r="B3215" s="30"/>
    </row>
    <row r="3216" spans="1:2" ht="18" customHeight="1">
      <c r="A3216" s="23"/>
      <c r="B3216" s="30"/>
    </row>
    <row r="3217" spans="1:2" ht="18" customHeight="1">
      <c r="A3217" s="23"/>
      <c r="B3217" s="30"/>
    </row>
    <row r="3218" spans="1:2" ht="18" customHeight="1">
      <c r="A3218" s="23"/>
      <c r="B3218" s="30"/>
    </row>
    <row r="3219" spans="1:2" ht="18" customHeight="1">
      <c r="A3219" s="23"/>
      <c r="B3219" s="30"/>
    </row>
    <row r="3220" spans="1:2" ht="18" customHeight="1">
      <c r="A3220" s="23"/>
      <c r="B3220" s="30"/>
    </row>
    <row r="3221" spans="1:2" ht="18" customHeight="1">
      <c r="A3221" s="23"/>
      <c r="B3221" s="30"/>
    </row>
    <row r="3222" spans="1:2" ht="18" customHeight="1">
      <c r="A3222" s="23"/>
      <c r="B3222" s="30"/>
    </row>
    <row r="3223" spans="1:2" ht="18" customHeight="1">
      <c r="A3223" s="23"/>
      <c r="B3223" s="30"/>
    </row>
    <row r="3224" spans="1:2" ht="18" customHeight="1">
      <c r="A3224" s="23"/>
      <c r="B3224" s="30"/>
    </row>
    <row r="3225" spans="1:2" ht="18" customHeight="1">
      <c r="A3225" s="23"/>
      <c r="B3225" s="30"/>
    </row>
    <row r="3226" spans="1:2" ht="18" customHeight="1">
      <c r="A3226" s="23"/>
      <c r="B3226" s="30"/>
    </row>
    <row r="3227" spans="1:2" ht="18" customHeight="1">
      <c r="A3227" s="23"/>
      <c r="B3227" s="30"/>
    </row>
    <row r="3228" spans="1:2" ht="18" customHeight="1">
      <c r="A3228" s="23"/>
      <c r="B3228" s="30"/>
    </row>
    <row r="3229" spans="1:2" ht="18" customHeight="1">
      <c r="A3229" s="23"/>
      <c r="B3229" s="30"/>
    </row>
    <row r="3230" spans="1:2" ht="18" customHeight="1">
      <c r="A3230" s="23"/>
      <c r="B3230" s="30"/>
    </row>
    <row r="3231" spans="1:2" ht="18" customHeight="1">
      <c r="A3231" s="23"/>
      <c r="B3231" s="30"/>
    </row>
    <row r="3232" spans="1:2" ht="18" customHeight="1">
      <c r="A3232" s="23"/>
      <c r="B3232" s="30"/>
    </row>
    <row r="3233" spans="1:2" ht="18" customHeight="1">
      <c r="A3233" s="23"/>
      <c r="B3233" s="30"/>
    </row>
    <row r="3234" spans="1:2" ht="18" customHeight="1">
      <c r="A3234" s="23"/>
      <c r="B3234" s="30"/>
    </row>
    <row r="3235" spans="1:2" ht="18" customHeight="1">
      <c r="A3235" s="23"/>
      <c r="B3235" s="30"/>
    </row>
    <row r="3236" spans="1:2" ht="18" customHeight="1">
      <c r="A3236" s="23"/>
      <c r="B3236" s="30"/>
    </row>
    <row r="3237" spans="1:2" ht="18" customHeight="1">
      <c r="A3237" s="23"/>
      <c r="B3237" s="30"/>
    </row>
    <row r="3238" spans="1:2" ht="18" customHeight="1">
      <c r="A3238" s="23"/>
      <c r="B3238" s="30"/>
    </row>
    <row r="3239" spans="1:2" ht="18" customHeight="1">
      <c r="A3239" s="23"/>
      <c r="B3239" s="30"/>
    </row>
    <row r="3240" spans="1:2" ht="18" customHeight="1">
      <c r="A3240" s="23"/>
      <c r="B3240" s="30"/>
    </row>
    <row r="3241" spans="1:2" ht="18" customHeight="1">
      <c r="A3241" s="23"/>
      <c r="B3241" s="30"/>
    </row>
    <row r="3242" spans="1:2" ht="18" customHeight="1">
      <c r="A3242" s="23"/>
      <c r="B3242" s="30"/>
    </row>
    <row r="3243" spans="1:2" ht="18" customHeight="1">
      <c r="A3243" s="23"/>
      <c r="B3243" s="30"/>
    </row>
    <row r="3244" spans="1:2" ht="18" customHeight="1">
      <c r="A3244" s="23"/>
      <c r="B3244" s="30"/>
    </row>
    <row r="3245" spans="1:2" ht="18" customHeight="1">
      <c r="A3245" s="23"/>
      <c r="B3245" s="30"/>
    </row>
    <row r="3246" spans="1:2" ht="18" customHeight="1">
      <c r="A3246" s="23"/>
      <c r="B3246" s="30"/>
    </row>
    <row r="3247" spans="1:2" ht="18" customHeight="1">
      <c r="A3247" s="23"/>
      <c r="B3247" s="30"/>
    </row>
    <row r="3248" spans="1:2" ht="18" customHeight="1">
      <c r="A3248" s="23"/>
      <c r="B3248" s="30"/>
    </row>
    <row r="3249" spans="1:2" ht="18" customHeight="1">
      <c r="A3249" s="23"/>
      <c r="B3249" s="30"/>
    </row>
    <row r="3250" spans="1:2" ht="18" customHeight="1">
      <c r="A3250" s="23"/>
      <c r="B3250" s="30"/>
    </row>
    <row r="3251" spans="1:2" ht="18" customHeight="1">
      <c r="A3251" s="23"/>
      <c r="B3251" s="30"/>
    </row>
    <row r="3252" spans="1:2" ht="18" customHeight="1">
      <c r="A3252" s="23"/>
      <c r="B3252" s="30"/>
    </row>
    <row r="3253" spans="1:2" ht="18" customHeight="1">
      <c r="A3253" s="23"/>
      <c r="B3253" s="30"/>
    </row>
    <row r="3254" spans="1:2" ht="18" customHeight="1">
      <c r="A3254" s="23"/>
      <c r="B3254" s="30"/>
    </row>
    <row r="3255" spans="1:2" ht="18" customHeight="1">
      <c r="A3255" s="23"/>
      <c r="B3255" s="30"/>
    </row>
    <row r="3256" spans="1:2" ht="18" customHeight="1">
      <c r="A3256" s="23"/>
      <c r="B3256" s="30"/>
    </row>
    <row r="3257" spans="1:2" ht="18" customHeight="1">
      <c r="A3257" s="23"/>
      <c r="B3257" s="30"/>
    </row>
    <row r="3258" spans="1:2" ht="18" customHeight="1">
      <c r="A3258" s="23"/>
      <c r="B3258" s="30"/>
    </row>
    <row r="3259" spans="1:2" ht="18" customHeight="1">
      <c r="A3259" s="23"/>
      <c r="B3259" s="30"/>
    </row>
    <row r="3260" spans="1:2" ht="18" customHeight="1">
      <c r="A3260" s="23"/>
      <c r="B3260" s="30"/>
    </row>
    <row r="3261" spans="1:2" ht="18" customHeight="1">
      <c r="A3261" s="23"/>
      <c r="B3261" s="30"/>
    </row>
    <row r="3262" spans="1:2" ht="18" customHeight="1">
      <c r="A3262" s="23"/>
      <c r="B3262" s="30"/>
    </row>
    <row r="3263" spans="1:2" ht="18" customHeight="1">
      <c r="A3263" s="23"/>
      <c r="B3263" s="30"/>
    </row>
    <row r="3264" spans="1:2" ht="18" customHeight="1">
      <c r="A3264" s="23"/>
      <c r="B3264" s="30"/>
    </row>
    <row r="3265" spans="1:2" ht="18" customHeight="1">
      <c r="A3265" s="23"/>
      <c r="B3265" s="30"/>
    </row>
    <row r="3266" spans="1:2" ht="18" customHeight="1">
      <c r="A3266" s="23"/>
      <c r="B3266" s="30"/>
    </row>
    <row r="3267" spans="1:2" ht="18" customHeight="1">
      <c r="A3267" s="23"/>
      <c r="B3267" s="30"/>
    </row>
    <row r="3268" spans="1:2" ht="18" customHeight="1">
      <c r="A3268" s="23"/>
      <c r="B3268" s="30"/>
    </row>
    <row r="3269" spans="1:2" ht="18" customHeight="1">
      <c r="A3269" s="23"/>
      <c r="B3269" s="30"/>
    </row>
    <row r="3270" spans="1:2" ht="18" customHeight="1">
      <c r="A3270" s="23"/>
      <c r="B3270" s="30"/>
    </row>
    <row r="3271" spans="1:2" ht="18" customHeight="1">
      <c r="A3271" s="23"/>
      <c r="B3271" s="30"/>
    </row>
    <row r="3272" spans="1:2" ht="18" customHeight="1">
      <c r="A3272" s="23"/>
      <c r="B3272" s="30"/>
    </row>
    <row r="3273" spans="1:2" ht="18" customHeight="1">
      <c r="A3273" s="23"/>
      <c r="B3273" s="30"/>
    </row>
    <row r="3274" spans="1:2" ht="18" customHeight="1">
      <c r="A3274" s="23"/>
      <c r="B3274" s="30"/>
    </row>
    <row r="3275" spans="1:2" ht="18" customHeight="1">
      <c r="A3275" s="23"/>
      <c r="B3275" s="30"/>
    </row>
    <row r="3276" spans="1:2" ht="18" customHeight="1">
      <c r="A3276" s="23"/>
      <c r="B3276" s="30"/>
    </row>
    <row r="3277" spans="1:2" ht="18" customHeight="1">
      <c r="A3277" s="23"/>
      <c r="B3277" s="30"/>
    </row>
    <row r="3278" spans="1:2" ht="18" customHeight="1">
      <c r="A3278" s="23"/>
      <c r="B3278" s="30"/>
    </row>
    <row r="3279" spans="1:2" ht="18" customHeight="1">
      <c r="A3279" s="23"/>
      <c r="B3279" s="30"/>
    </row>
    <row r="3280" spans="1:2" ht="18" customHeight="1">
      <c r="A3280" s="23"/>
      <c r="B3280" s="30"/>
    </row>
    <row r="3281" spans="1:2" ht="18" customHeight="1">
      <c r="A3281" s="23"/>
      <c r="B3281" s="30"/>
    </row>
    <row r="3282" spans="1:2" ht="18" customHeight="1">
      <c r="A3282" s="23"/>
      <c r="B3282" s="30"/>
    </row>
    <row r="3283" spans="1:2" ht="18" customHeight="1">
      <c r="A3283" s="23"/>
      <c r="B3283" s="30"/>
    </row>
    <row r="3284" spans="1:2" ht="18" customHeight="1">
      <c r="A3284" s="23"/>
      <c r="B3284" s="30"/>
    </row>
    <row r="3285" spans="1:2" ht="18" customHeight="1">
      <c r="A3285" s="23"/>
      <c r="B3285" s="30"/>
    </row>
    <row r="3286" spans="1:2" ht="18" customHeight="1">
      <c r="A3286" s="23"/>
      <c r="B3286" s="30"/>
    </row>
    <row r="3287" spans="1:2" ht="18" customHeight="1">
      <c r="A3287" s="23"/>
      <c r="B3287" s="30"/>
    </row>
    <row r="3288" spans="1:2" ht="18" customHeight="1">
      <c r="A3288" s="23"/>
      <c r="B3288" s="30"/>
    </row>
    <row r="3289" spans="1:2" ht="18" customHeight="1">
      <c r="A3289" s="23"/>
      <c r="B3289" s="30"/>
    </row>
    <row r="3290" spans="1:2" ht="18" customHeight="1">
      <c r="A3290" s="23"/>
      <c r="B3290" s="30"/>
    </row>
    <row r="3291" spans="1:2" ht="18" customHeight="1">
      <c r="A3291" s="23"/>
      <c r="B3291" s="30"/>
    </row>
    <row r="3292" spans="1:2" ht="18" customHeight="1">
      <c r="A3292" s="23"/>
      <c r="B3292" s="30"/>
    </row>
    <row r="3293" spans="1:2" ht="18" customHeight="1">
      <c r="A3293" s="23"/>
      <c r="B3293" s="30"/>
    </row>
    <row r="3294" spans="1:2" ht="18" customHeight="1">
      <c r="A3294" s="23"/>
      <c r="B3294" s="30"/>
    </row>
    <row r="3295" spans="1:2" ht="18" customHeight="1">
      <c r="A3295" s="23"/>
      <c r="B3295" s="30"/>
    </row>
    <row r="3296" spans="1:2" ht="18" customHeight="1">
      <c r="A3296" s="23"/>
      <c r="B3296" s="30"/>
    </row>
    <row r="3297" spans="1:2" ht="18" customHeight="1">
      <c r="A3297" s="23"/>
      <c r="B3297" s="30"/>
    </row>
    <row r="3298" spans="1:2" ht="18" customHeight="1">
      <c r="A3298" s="23"/>
      <c r="B3298" s="30"/>
    </row>
    <row r="3299" spans="1:2" ht="18" customHeight="1">
      <c r="A3299" s="23"/>
      <c r="B3299" s="30"/>
    </row>
    <row r="3300" spans="1:2" ht="18" customHeight="1">
      <c r="A3300" s="23"/>
      <c r="B3300" s="30"/>
    </row>
    <row r="3301" spans="1:2" ht="18" customHeight="1">
      <c r="A3301" s="23"/>
      <c r="B3301" s="30"/>
    </row>
    <row r="3302" spans="1:2" ht="18" customHeight="1">
      <c r="A3302" s="23"/>
      <c r="B3302" s="30"/>
    </row>
    <row r="3303" spans="1:2" ht="18" customHeight="1">
      <c r="A3303" s="23"/>
      <c r="B3303" s="30"/>
    </row>
    <row r="3304" spans="1:2" ht="18" customHeight="1">
      <c r="A3304" s="23"/>
      <c r="B3304" s="30"/>
    </row>
    <row r="3305" spans="1:2" ht="18" customHeight="1">
      <c r="A3305" s="23"/>
      <c r="B3305" s="30"/>
    </row>
    <row r="3306" spans="1:2" ht="18" customHeight="1">
      <c r="A3306" s="23"/>
      <c r="B3306" s="30"/>
    </row>
    <row r="3307" spans="1:2" ht="18" customHeight="1">
      <c r="A3307" s="23"/>
      <c r="B3307" s="30"/>
    </row>
    <row r="3308" spans="1:2" ht="18" customHeight="1">
      <c r="A3308" s="23"/>
      <c r="B3308" s="30"/>
    </row>
    <row r="3309" spans="1:2" ht="18" customHeight="1">
      <c r="A3309" s="23"/>
      <c r="B3309" s="30"/>
    </row>
    <row r="3310" spans="1:2" ht="18" customHeight="1">
      <c r="A3310" s="23"/>
      <c r="B3310" s="30"/>
    </row>
    <row r="3311" spans="1:2" ht="18" customHeight="1">
      <c r="A3311" s="23"/>
      <c r="B3311" s="30"/>
    </row>
    <row r="3312" spans="1:2" ht="18" customHeight="1">
      <c r="A3312" s="23"/>
      <c r="B3312" s="30"/>
    </row>
    <row r="3313" spans="1:2" ht="18" customHeight="1">
      <c r="A3313" s="23"/>
      <c r="B3313" s="30"/>
    </row>
    <row r="3314" spans="1:2" ht="18" customHeight="1">
      <c r="A3314" s="23"/>
      <c r="B3314" s="30"/>
    </row>
    <row r="3315" spans="1:2" ht="18" customHeight="1">
      <c r="A3315" s="23"/>
      <c r="B3315" s="30"/>
    </row>
    <row r="3316" spans="1:2" ht="18" customHeight="1">
      <c r="A3316" s="23"/>
      <c r="B3316" s="30"/>
    </row>
    <row r="3317" spans="1:2" ht="18" customHeight="1">
      <c r="A3317" s="23"/>
      <c r="B3317" s="30"/>
    </row>
    <row r="3318" spans="1:2" ht="18" customHeight="1">
      <c r="A3318" s="23"/>
      <c r="B3318" s="30"/>
    </row>
    <row r="3319" spans="1:2" ht="18" customHeight="1">
      <c r="A3319" s="23"/>
      <c r="B3319" s="30"/>
    </row>
    <row r="3320" spans="1:2" ht="18" customHeight="1">
      <c r="A3320" s="23"/>
      <c r="B3320" s="30"/>
    </row>
    <row r="3321" spans="1:2" ht="18" customHeight="1">
      <c r="A3321" s="23"/>
      <c r="B3321" s="30"/>
    </row>
    <row r="3322" spans="1:2" ht="18" customHeight="1">
      <c r="A3322" s="23"/>
      <c r="B3322" s="30"/>
    </row>
    <row r="3323" spans="1:2" ht="18" customHeight="1">
      <c r="A3323" s="23"/>
      <c r="B3323" s="30"/>
    </row>
    <row r="3324" spans="1:2" ht="18" customHeight="1">
      <c r="A3324" s="23"/>
      <c r="B3324" s="30"/>
    </row>
    <row r="3325" spans="1:2" ht="18" customHeight="1">
      <c r="A3325" s="23"/>
      <c r="B3325" s="30"/>
    </row>
    <row r="3326" spans="1:2" ht="18" customHeight="1">
      <c r="A3326" s="23"/>
      <c r="B3326" s="30"/>
    </row>
    <row r="3327" spans="1:2" ht="18" customHeight="1">
      <c r="A3327" s="23"/>
      <c r="B3327" s="30"/>
    </row>
    <row r="3328" spans="1:2" ht="18" customHeight="1">
      <c r="A3328" s="23"/>
      <c r="B3328" s="30"/>
    </row>
    <row r="3329" spans="1:2" ht="18" customHeight="1">
      <c r="A3329" s="23"/>
      <c r="B3329" s="30"/>
    </row>
    <row r="3330" spans="1:2" ht="18" customHeight="1">
      <c r="A3330" s="23"/>
      <c r="B3330" s="30"/>
    </row>
    <row r="3331" spans="1:2" ht="18" customHeight="1">
      <c r="A3331" s="23"/>
      <c r="B3331" s="30"/>
    </row>
    <row r="3332" spans="1:2" ht="18" customHeight="1">
      <c r="A3332" s="23"/>
      <c r="B3332" s="30"/>
    </row>
    <row r="3333" spans="1:2" ht="18" customHeight="1">
      <c r="A3333" s="23"/>
      <c r="B3333" s="30"/>
    </row>
    <row r="3334" spans="1:2" ht="18" customHeight="1">
      <c r="A3334" s="23"/>
      <c r="B3334" s="30"/>
    </row>
    <row r="3335" spans="1:2" ht="18" customHeight="1">
      <c r="A3335" s="23"/>
      <c r="B3335" s="30"/>
    </row>
    <row r="3336" spans="1:2" ht="18" customHeight="1">
      <c r="A3336" s="23"/>
      <c r="B3336" s="30"/>
    </row>
    <row r="3337" spans="1:2" ht="18" customHeight="1">
      <c r="A3337" s="23"/>
      <c r="B3337" s="30"/>
    </row>
    <row r="3338" spans="1:2" ht="18" customHeight="1">
      <c r="A3338" s="23"/>
      <c r="B3338" s="30"/>
    </row>
    <row r="3339" spans="1:2" ht="18" customHeight="1">
      <c r="A3339" s="23"/>
      <c r="B3339" s="30"/>
    </row>
    <row r="3340" spans="1:2" ht="18" customHeight="1">
      <c r="A3340" s="23"/>
      <c r="B3340" s="30"/>
    </row>
    <row r="3341" spans="1:2" ht="18" customHeight="1">
      <c r="A3341" s="23"/>
      <c r="B3341" s="30"/>
    </row>
    <row r="3342" spans="1:2" ht="18" customHeight="1">
      <c r="A3342" s="23"/>
      <c r="B3342" s="30"/>
    </row>
    <row r="3343" spans="1:2" ht="18" customHeight="1">
      <c r="A3343" s="23"/>
      <c r="B3343" s="30"/>
    </row>
    <row r="3344" spans="1:2" ht="18" customHeight="1">
      <c r="A3344" s="23"/>
      <c r="B3344" s="30"/>
    </row>
    <row r="3345" spans="1:2" ht="18" customHeight="1">
      <c r="A3345" s="23"/>
      <c r="B3345" s="30"/>
    </row>
    <row r="3346" spans="1:2" ht="18" customHeight="1">
      <c r="A3346" s="23"/>
      <c r="B3346" s="30"/>
    </row>
    <row r="3347" spans="1:2" ht="18" customHeight="1">
      <c r="A3347" s="23"/>
      <c r="B3347" s="30"/>
    </row>
    <row r="3348" spans="1:2" ht="18" customHeight="1">
      <c r="A3348" s="23"/>
      <c r="B3348" s="30"/>
    </row>
    <row r="3349" spans="1:2" ht="18" customHeight="1">
      <c r="A3349" s="23"/>
      <c r="B3349" s="30"/>
    </row>
    <row r="3350" spans="1:2" ht="18" customHeight="1">
      <c r="A3350" s="23"/>
      <c r="B3350" s="30"/>
    </row>
    <row r="3351" spans="1:2" ht="18" customHeight="1">
      <c r="A3351" s="23"/>
      <c r="B3351" s="30"/>
    </row>
    <row r="3352" spans="1:2" ht="18" customHeight="1">
      <c r="A3352" s="23"/>
      <c r="B3352" s="30"/>
    </row>
    <row r="3353" spans="1:2" ht="18" customHeight="1">
      <c r="A3353" s="23"/>
      <c r="B3353" s="30"/>
    </row>
    <row r="3354" spans="1:2" ht="18" customHeight="1">
      <c r="A3354" s="23"/>
      <c r="B3354" s="30"/>
    </row>
    <row r="3355" spans="1:2" ht="18" customHeight="1">
      <c r="A3355" s="23"/>
      <c r="B3355" s="30"/>
    </row>
    <row r="3356" spans="1:2" ht="18" customHeight="1">
      <c r="A3356" s="23"/>
      <c r="B3356" s="30"/>
    </row>
    <row r="3357" spans="1:2" ht="18" customHeight="1">
      <c r="A3357" s="23"/>
      <c r="B3357" s="30"/>
    </row>
    <row r="3358" spans="1:2" ht="18" customHeight="1">
      <c r="A3358" s="23"/>
      <c r="B3358" s="30"/>
    </row>
    <row r="3359" spans="1:2" ht="18" customHeight="1">
      <c r="A3359" s="23"/>
      <c r="B3359" s="30"/>
    </row>
    <row r="3360" spans="1:2" ht="18" customHeight="1">
      <c r="A3360" s="23"/>
      <c r="B3360" s="30"/>
    </row>
    <row r="3361" spans="1:2" ht="18" customHeight="1">
      <c r="A3361" s="23"/>
      <c r="B3361" s="30"/>
    </row>
    <row r="3362" spans="1:2" ht="18" customHeight="1">
      <c r="A3362" s="23"/>
      <c r="B3362" s="30"/>
    </row>
    <row r="3363" spans="1:2" ht="18" customHeight="1">
      <c r="A3363" s="23"/>
      <c r="B3363" s="30"/>
    </row>
    <row r="3364" spans="1:2" ht="18" customHeight="1">
      <c r="A3364" s="23"/>
      <c r="B3364" s="30"/>
    </row>
    <row r="3365" spans="1:2" ht="18" customHeight="1">
      <c r="A3365" s="23"/>
      <c r="B3365" s="30"/>
    </row>
    <row r="3366" spans="1:2" ht="18" customHeight="1">
      <c r="A3366" s="23"/>
      <c r="B3366" s="30"/>
    </row>
    <row r="3367" spans="1:2" ht="18" customHeight="1">
      <c r="A3367" s="23"/>
      <c r="B3367" s="30"/>
    </row>
    <row r="3368" spans="1:2" ht="18" customHeight="1">
      <c r="A3368" s="23"/>
      <c r="B3368" s="30"/>
    </row>
    <row r="3369" spans="1:2" ht="18" customHeight="1">
      <c r="A3369" s="23"/>
      <c r="B3369" s="30"/>
    </row>
    <row r="3370" spans="1:2" ht="18" customHeight="1">
      <c r="A3370" s="23"/>
      <c r="B3370" s="30"/>
    </row>
    <row r="3371" spans="1:2" ht="18" customHeight="1">
      <c r="A3371" s="23"/>
      <c r="B3371" s="30"/>
    </row>
    <row r="3372" spans="1:2" ht="18" customHeight="1">
      <c r="A3372" s="23"/>
      <c r="B3372" s="30"/>
    </row>
    <row r="3373" spans="1:2" ht="18" customHeight="1">
      <c r="A3373" s="23"/>
      <c r="B3373" s="30"/>
    </row>
    <row r="3374" spans="1:2" ht="18" customHeight="1">
      <c r="A3374" s="23"/>
      <c r="B3374" s="30"/>
    </row>
    <row r="3375" spans="1:2" ht="18" customHeight="1">
      <c r="A3375" s="23"/>
      <c r="B3375" s="30"/>
    </row>
    <row r="3376" spans="1:2" ht="18" customHeight="1">
      <c r="A3376" s="23"/>
      <c r="B3376" s="30"/>
    </row>
    <row r="3377" spans="1:2" ht="18" customHeight="1">
      <c r="A3377" s="23"/>
      <c r="B3377" s="30"/>
    </row>
    <row r="3378" spans="1:2" ht="18" customHeight="1">
      <c r="A3378" s="23"/>
      <c r="B3378" s="30"/>
    </row>
    <row r="3379" spans="1:2" ht="18" customHeight="1">
      <c r="A3379" s="23"/>
      <c r="B3379" s="30"/>
    </row>
    <row r="3380" spans="1:2" ht="18" customHeight="1">
      <c r="A3380" s="23"/>
      <c r="B3380" s="30"/>
    </row>
    <row r="3381" spans="1:2" ht="18" customHeight="1">
      <c r="A3381" s="23"/>
      <c r="B3381" s="30"/>
    </row>
    <row r="3382" spans="1:2" ht="18" customHeight="1">
      <c r="A3382" s="23"/>
      <c r="B3382" s="30"/>
    </row>
    <row r="3383" spans="1:2" ht="18" customHeight="1">
      <c r="A3383" s="23"/>
      <c r="B3383" s="30"/>
    </row>
    <row r="3384" spans="1:2" ht="18" customHeight="1">
      <c r="A3384" s="23"/>
      <c r="B3384" s="30"/>
    </row>
    <row r="3385" spans="1:2" ht="18" customHeight="1">
      <c r="A3385" s="23"/>
      <c r="B3385" s="30"/>
    </row>
    <row r="3386" spans="1:2" ht="18" customHeight="1">
      <c r="A3386" s="23"/>
      <c r="B3386" s="30"/>
    </row>
    <row r="3387" spans="1:2" ht="18" customHeight="1">
      <c r="A3387" s="23"/>
      <c r="B3387" s="30"/>
    </row>
    <row r="3388" spans="1:2" ht="18" customHeight="1">
      <c r="A3388" s="23"/>
      <c r="B3388" s="30"/>
    </row>
    <row r="3389" spans="1:2" ht="18" customHeight="1">
      <c r="A3389" s="23"/>
      <c r="B3389" s="30"/>
    </row>
    <row r="3390" spans="1:2" ht="18" customHeight="1">
      <c r="A3390" s="23"/>
      <c r="B3390" s="30"/>
    </row>
    <row r="3391" spans="1:2" ht="18" customHeight="1">
      <c r="A3391" s="23"/>
      <c r="B3391" s="30"/>
    </row>
    <row r="3392" spans="1:2" ht="18" customHeight="1">
      <c r="A3392" s="23"/>
      <c r="B3392" s="30"/>
    </row>
    <row r="3393" spans="1:2" ht="18" customHeight="1">
      <c r="A3393" s="23"/>
      <c r="B3393" s="30"/>
    </row>
    <row r="3394" spans="1:2" ht="18" customHeight="1">
      <c r="A3394" s="23"/>
      <c r="B3394" s="30"/>
    </row>
    <row r="3395" spans="1:2" ht="18" customHeight="1">
      <c r="A3395" s="23"/>
      <c r="B3395" s="30"/>
    </row>
    <row r="3396" spans="1:2" ht="18" customHeight="1">
      <c r="A3396" s="23"/>
      <c r="B3396" s="30"/>
    </row>
    <row r="3397" spans="1:2" ht="18" customHeight="1">
      <c r="A3397" s="23"/>
      <c r="B3397" s="30"/>
    </row>
    <row r="3398" spans="1:2" ht="18" customHeight="1">
      <c r="A3398" s="23"/>
      <c r="B3398" s="30"/>
    </row>
    <row r="3399" spans="1:2" ht="18" customHeight="1">
      <c r="A3399" s="23"/>
      <c r="B3399" s="30"/>
    </row>
    <row r="3400" spans="1:2" ht="18" customHeight="1">
      <c r="A3400" s="23"/>
      <c r="B3400" s="30"/>
    </row>
    <row r="3401" spans="1:2" ht="18" customHeight="1">
      <c r="A3401" s="23"/>
      <c r="B3401" s="30"/>
    </row>
    <row r="3402" spans="1:2" ht="18" customHeight="1">
      <c r="A3402" s="23"/>
      <c r="B3402" s="30"/>
    </row>
    <row r="3403" spans="1:2" ht="18" customHeight="1">
      <c r="A3403" s="23"/>
      <c r="B3403" s="30"/>
    </row>
    <row r="3404" spans="1:2" ht="18" customHeight="1">
      <c r="A3404" s="23"/>
      <c r="B3404" s="30"/>
    </row>
    <row r="3405" spans="1:2" ht="18" customHeight="1">
      <c r="A3405" s="23"/>
      <c r="B3405" s="30"/>
    </row>
    <row r="3406" spans="1:2" ht="18" customHeight="1">
      <c r="A3406" s="23"/>
      <c r="B3406" s="30"/>
    </row>
    <row r="3407" spans="1:2" ht="18" customHeight="1">
      <c r="A3407" s="23"/>
      <c r="B3407" s="30"/>
    </row>
    <row r="3408" spans="1:2" ht="18" customHeight="1">
      <c r="A3408" s="23"/>
      <c r="B3408" s="30"/>
    </row>
    <row r="3409" spans="1:2" ht="18" customHeight="1">
      <c r="A3409" s="23"/>
      <c r="B3409" s="30"/>
    </row>
    <row r="3410" spans="1:2" ht="18" customHeight="1">
      <c r="A3410" s="23"/>
      <c r="B3410" s="30"/>
    </row>
    <row r="3411" spans="1:2" ht="18" customHeight="1">
      <c r="A3411" s="23"/>
      <c r="B3411" s="30"/>
    </row>
    <row r="3412" spans="1:2" ht="18" customHeight="1">
      <c r="A3412" s="23"/>
      <c r="B3412" s="30"/>
    </row>
    <row r="3413" spans="1:2" ht="18" customHeight="1">
      <c r="A3413" s="23"/>
      <c r="B3413" s="30"/>
    </row>
    <row r="3414" spans="1:2" ht="18" customHeight="1">
      <c r="A3414" s="23"/>
      <c r="B3414" s="30"/>
    </row>
    <row r="3415" spans="1:2" ht="18" customHeight="1">
      <c r="A3415" s="23"/>
      <c r="B3415" s="30"/>
    </row>
    <row r="3416" spans="1:2" ht="18" customHeight="1">
      <c r="A3416" s="23"/>
      <c r="B3416" s="30"/>
    </row>
    <row r="3417" spans="1:2" ht="18" customHeight="1">
      <c r="A3417" s="23"/>
      <c r="B3417" s="30"/>
    </row>
    <row r="3418" spans="1:2" ht="18" customHeight="1">
      <c r="A3418" s="23"/>
      <c r="B3418" s="30"/>
    </row>
    <row r="3419" spans="1:2" ht="18" customHeight="1">
      <c r="A3419" s="23"/>
      <c r="B3419" s="30"/>
    </row>
    <row r="3420" spans="1:2" ht="18" customHeight="1">
      <c r="A3420" s="23"/>
      <c r="B3420" s="30"/>
    </row>
    <row r="3421" spans="1:2" ht="18" customHeight="1">
      <c r="A3421" s="23"/>
      <c r="B3421" s="30"/>
    </row>
    <row r="3422" spans="1:2" ht="18" customHeight="1">
      <c r="A3422" s="23"/>
      <c r="B3422" s="30"/>
    </row>
    <row r="3423" spans="1:2" ht="18" customHeight="1">
      <c r="A3423" s="23"/>
      <c r="B3423" s="30"/>
    </row>
    <row r="3424" spans="1:2" ht="18" customHeight="1">
      <c r="A3424" s="23"/>
      <c r="B3424" s="30"/>
    </row>
    <row r="3425" spans="1:2" ht="18" customHeight="1">
      <c r="A3425" s="23"/>
      <c r="B3425" s="30"/>
    </row>
    <row r="3426" spans="1:2" ht="18" customHeight="1">
      <c r="A3426" s="23"/>
      <c r="B3426" s="30"/>
    </row>
    <row r="3427" spans="1:2" ht="18" customHeight="1">
      <c r="A3427" s="23"/>
      <c r="B3427" s="30"/>
    </row>
    <row r="3428" spans="1:2" ht="18" customHeight="1">
      <c r="A3428" s="23"/>
      <c r="B3428" s="30"/>
    </row>
    <row r="3429" spans="1:2" ht="18" customHeight="1">
      <c r="A3429" s="23"/>
      <c r="B3429" s="30"/>
    </row>
    <row r="3430" spans="1:2" ht="18" customHeight="1">
      <c r="A3430" s="23"/>
      <c r="B3430" s="30"/>
    </row>
    <row r="3431" spans="1:2" ht="18" customHeight="1">
      <c r="A3431" s="23"/>
      <c r="B3431" s="30"/>
    </row>
    <row r="3432" spans="1:2" ht="18" customHeight="1">
      <c r="A3432" s="23"/>
      <c r="B3432" s="30"/>
    </row>
    <row r="3433" spans="1:2" ht="18" customHeight="1">
      <c r="A3433" s="23"/>
      <c r="B3433" s="30"/>
    </row>
    <row r="3434" spans="1:2" ht="18" customHeight="1">
      <c r="A3434" s="23"/>
      <c r="B3434" s="30"/>
    </row>
    <row r="3435" spans="1:2" ht="18" customHeight="1">
      <c r="A3435" s="23"/>
      <c r="B3435" s="30"/>
    </row>
    <row r="3436" spans="1:2" ht="18" customHeight="1">
      <c r="A3436" s="23"/>
      <c r="B3436" s="30"/>
    </row>
    <row r="3437" spans="1:2" ht="18" customHeight="1">
      <c r="A3437" s="23"/>
      <c r="B3437" s="30"/>
    </row>
    <row r="3438" spans="1:2" ht="18" customHeight="1">
      <c r="A3438" s="23"/>
      <c r="B3438" s="30"/>
    </row>
    <row r="3439" spans="1:2" ht="18" customHeight="1">
      <c r="A3439" s="23"/>
      <c r="B3439" s="30"/>
    </row>
    <row r="3440" spans="1:2" ht="18" customHeight="1">
      <c r="A3440" s="23"/>
      <c r="B3440" s="30"/>
    </row>
    <row r="3441" spans="1:2" ht="18" customHeight="1">
      <c r="A3441" s="23"/>
      <c r="B3441" s="30"/>
    </row>
    <row r="3442" spans="1:2" ht="18" customHeight="1">
      <c r="A3442" s="23"/>
      <c r="B3442" s="30"/>
    </row>
    <row r="3443" spans="1:2" ht="18" customHeight="1">
      <c r="A3443" s="23"/>
      <c r="B3443" s="30"/>
    </row>
    <row r="3444" spans="1:2" ht="18" customHeight="1">
      <c r="A3444" s="23"/>
      <c r="B3444" s="30"/>
    </row>
    <row r="3445" spans="1:2" ht="18" customHeight="1">
      <c r="A3445" s="23"/>
      <c r="B3445" s="30"/>
    </row>
    <row r="3446" spans="1:2" ht="18" customHeight="1">
      <c r="A3446" s="23"/>
      <c r="B3446" s="30"/>
    </row>
    <row r="3447" spans="1:2" ht="18" customHeight="1">
      <c r="A3447" s="23"/>
      <c r="B3447" s="30"/>
    </row>
    <row r="3448" spans="1:2" ht="18" customHeight="1">
      <c r="A3448" s="23"/>
      <c r="B3448" s="30"/>
    </row>
    <row r="3449" spans="1:2" ht="18" customHeight="1">
      <c r="A3449" s="23"/>
      <c r="B3449" s="30"/>
    </row>
    <row r="3450" spans="1:2" ht="18" customHeight="1">
      <c r="A3450" s="23"/>
      <c r="B3450" s="30"/>
    </row>
    <row r="3451" spans="1:2" ht="18" customHeight="1">
      <c r="A3451" s="23"/>
      <c r="B3451" s="30"/>
    </row>
    <row r="3452" spans="1:2" ht="18" customHeight="1">
      <c r="A3452" s="23"/>
      <c r="B3452" s="30"/>
    </row>
    <row r="3453" spans="1:2" ht="18" customHeight="1">
      <c r="A3453" s="23"/>
      <c r="B3453" s="30"/>
    </row>
    <row r="3454" spans="1:2" ht="18" customHeight="1">
      <c r="A3454" s="23"/>
      <c r="B3454" s="30"/>
    </row>
    <row r="3455" spans="1:2" ht="18" customHeight="1">
      <c r="A3455" s="23"/>
      <c r="B3455" s="30"/>
    </row>
    <row r="3456" spans="1:2" ht="18" customHeight="1">
      <c r="A3456" s="23"/>
      <c r="B3456" s="30"/>
    </row>
    <row r="3457" spans="1:2" ht="18" customHeight="1">
      <c r="A3457" s="23"/>
      <c r="B3457" s="30"/>
    </row>
    <row r="3458" spans="1:2" ht="18" customHeight="1">
      <c r="A3458" s="23"/>
      <c r="B3458" s="30"/>
    </row>
    <row r="3459" spans="1:2" ht="18" customHeight="1">
      <c r="A3459" s="23"/>
      <c r="B3459" s="30"/>
    </row>
    <row r="3460" spans="1:2" ht="18" customHeight="1">
      <c r="A3460" s="23"/>
      <c r="B3460" s="30"/>
    </row>
    <row r="3461" spans="1:2" ht="18" customHeight="1">
      <c r="A3461" s="23"/>
      <c r="B3461" s="30"/>
    </row>
    <row r="3462" spans="1:2" ht="18" customHeight="1">
      <c r="A3462" s="23"/>
      <c r="B3462" s="30"/>
    </row>
    <row r="3463" spans="1:2" ht="18" customHeight="1">
      <c r="A3463" s="23"/>
      <c r="B3463" s="30"/>
    </row>
    <row r="3464" spans="1:2" ht="18" customHeight="1">
      <c r="A3464" s="23"/>
      <c r="B3464" s="30"/>
    </row>
    <row r="3465" spans="1:2" ht="18" customHeight="1">
      <c r="A3465" s="23"/>
      <c r="B3465" s="30"/>
    </row>
    <row r="3466" spans="1:2" ht="18" customHeight="1">
      <c r="A3466" s="23"/>
      <c r="B3466" s="30"/>
    </row>
    <row r="3467" spans="1:2" ht="18" customHeight="1">
      <c r="A3467" s="23"/>
      <c r="B3467" s="30"/>
    </row>
    <row r="3468" spans="1:2" ht="18" customHeight="1">
      <c r="A3468" s="23"/>
      <c r="B3468" s="30"/>
    </row>
    <row r="3469" spans="1:2" ht="18" customHeight="1">
      <c r="A3469" s="23"/>
      <c r="B3469" s="30"/>
    </row>
    <row r="3470" spans="1:2" ht="18" customHeight="1">
      <c r="A3470" s="23"/>
      <c r="B3470" s="30"/>
    </row>
    <row r="3471" spans="1:2" ht="18" customHeight="1">
      <c r="A3471" s="23"/>
      <c r="B3471" s="30"/>
    </row>
    <row r="3472" spans="1:2" ht="18" customHeight="1">
      <c r="A3472" s="23"/>
      <c r="B3472" s="30"/>
    </row>
    <row r="3473" spans="1:2" ht="18" customHeight="1">
      <c r="A3473" s="23"/>
      <c r="B3473" s="30"/>
    </row>
    <row r="3474" spans="1:2" ht="18" customHeight="1">
      <c r="A3474" s="23"/>
      <c r="B3474" s="30"/>
    </row>
    <row r="3475" spans="1:2" ht="18" customHeight="1">
      <c r="A3475" s="23"/>
      <c r="B3475" s="30"/>
    </row>
    <row r="3476" spans="1:2" ht="18" customHeight="1">
      <c r="A3476" s="23"/>
      <c r="B3476" s="30"/>
    </row>
    <row r="3477" spans="1:2" ht="18" customHeight="1">
      <c r="A3477" s="23"/>
      <c r="B3477" s="30"/>
    </row>
    <row r="3478" spans="1:2" ht="18" customHeight="1">
      <c r="A3478" s="23"/>
      <c r="B3478" s="30"/>
    </row>
    <row r="3479" spans="1:2" ht="18" customHeight="1">
      <c r="A3479" s="23"/>
      <c r="B3479" s="30"/>
    </row>
    <row r="3480" spans="1:2" ht="18" customHeight="1">
      <c r="A3480" s="23"/>
      <c r="B3480" s="30"/>
    </row>
    <row r="3481" spans="1:2" ht="18" customHeight="1">
      <c r="A3481" s="23"/>
      <c r="B3481" s="30"/>
    </row>
    <row r="3482" spans="1:2" ht="18" customHeight="1">
      <c r="A3482" s="23"/>
      <c r="B3482" s="30"/>
    </row>
    <row r="3483" spans="1:2" ht="18" customHeight="1">
      <c r="A3483" s="23"/>
      <c r="B3483" s="30"/>
    </row>
    <row r="3484" spans="1:2" ht="18" customHeight="1">
      <c r="A3484" s="23"/>
      <c r="B3484" s="30"/>
    </row>
    <row r="3485" spans="1:2" ht="18" customHeight="1">
      <c r="A3485" s="23"/>
      <c r="B3485" s="30"/>
    </row>
    <row r="3486" spans="1:2" ht="18" customHeight="1">
      <c r="A3486" s="23"/>
      <c r="B3486" s="30"/>
    </row>
    <row r="3487" spans="1:2" ht="18" customHeight="1">
      <c r="A3487" s="23"/>
      <c r="B3487" s="30"/>
    </row>
    <row r="3488" spans="1:2" ht="18" customHeight="1">
      <c r="A3488" s="23"/>
      <c r="B3488" s="30"/>
    </row>
    <row r="3489" spans="1:2" ht="18" customHeight="1">
      <c r="A3489" s="23"/>
      <c r="B3489" s="30"/>
    </row>
    <row r="3490" spans="1:2" ht="18" customHeight="1">
      <c r="A3490" s="23"/>
      <c r="B3490" s="30"/>
    </row>
    <row r="3491" spans="1:2" ht="18" customHeight="1">
      <c r="A3491" s="23"/>
      <c r="B3491" s="30"/>
    </row>
    <row r="3492" spans="1:2" ht="18" customHeight="1">
      <c r="A3492" s="23"/>
      <c r="B3492" s="30"/>
    </row>
    <row r="3493" spans="1:2" ht="18" customHeight="1">
      <c r="A3493" s="23"/>
      <c r="B3493" s="30"/>
    </row>
    <row r="3494" spans="1:2" ht="18" customHeight="1">
      <c r="A3494" s="23"/>
      <c r="B3494" s="30"/>
    </row>
    <row r="3495" spans="1:2" ht="18" customHeight="1">
      <c r="A3495" s="23"/>
      <c r="B3495" s="30"/>
    </row>
    <row r="3496" spans="1:2" ht="18" customHeight="1">
      <c r="A3496" s="23"/>
      <c r="B3496" s="30"/>
    </row>
    <row r="3497" spans="1:2" ht="18" customHeight="1">
      <c r="A3497" s="23"/>
      <c r="B3497" s="30"/>
    </row>
    <row r="3498" spans="1:2" ht="18" customHeight="1">
      <c r="A3498" s="23"/>
      <c r="B3498" s="30"/>
    </row>
    <row r="3499" spans="1:2" ht="18" customHeight="1">
      <c r="A3499" s="23"/>
      <c r="B3499" s="30"/>
    </row>
    <row r="3500" spans="1:2" ht="18" customHeight="1">
      <c r="A3500" s="23"/>
      <c r="B3500" s="30"/>
    </row>
    <row r="3501" spans="1:2" ht="18" customHeight="1">
      <c r="A3501" s="23"/>
      <c r="B3501" s="30"/>
    </row>
    <row r="3502" spans="1:2" ht="18" customHeight="1">
      <c r="A3502" s="23"/>
      <c r="B3502" s="30"/>
    </row>
    <row r="3503" spans="1:2" ht="18" customHeight="1">
      <c r="A3503" s="23"/>
      <c r="B3503" s="30"/>
    </row>
    <row r="3504" spans="1:2" ht="18" customHeight="1">
      <c r="A3504" s="23"/>
      <c r="B3504" s="30"/>
    </row>
    <row r="3505" spans="1:2" ht="18" customHeight="1">
      <c r="A3505" s="23"/>
      <c r="B3505" s="30"/>
    </row>
    <row r="3506" spans="1:2" ht="18" customHeight="1">
      <c r="A3506" s="23"/>
      <c r="B3506" s="30"/>
    </row>
    <row r="3507" spans="1:2" ht="18" customHeight="1">
      <c r="A3507" s="23"/>
      <c r="B3507" s="30"/>
    </row>
    <row r="3508" spans="1:2" ht="18" customHeight="1">
      <c r="A3508" s="23"/>
      <c r="B3508" s="30"/>
    </row>
    <row r="3509" spans="1:2" ht="18" customHeight="1">
      <c r="A3509" s="23"/>
      <c r="B3509" s="30"/>
    </row>
    <row r="3510" spans="1:2" ht="18" customHeight="1">
      <c r="A3510" s="23"/>
      <c r="B3510" s="30"/>
    </row>
    <row r="3511" spans="1:2" ht="18" customHeight="1">
      <c r="A3511" s="23"/>
      <c r="B3511" s="30"/>
    </row>
    <row r="3512" spans="1:2" ht="18" customHeight="1">
      <c r="A3512" s="23"/>
      <c r="B3512" s="30"/>
    </row>
    <row r="3513" spans="1:2" ht="18" customHeight="1">
      <c r="A3513" s="23"/>
      <c r="B3513" s="30"/>
    </row>
    <row r="3514" spans="1:2" ht="18" customHeight="1">
      <c r="A3514" s="23"/>
      <c r="B3514" s="30"/>
    </row>
    <row r="3515" spans="1:2" ht="18" customHeight="1">
      <c r="A3515" s="23"/>
      <c r="B3515" s="30"/>
    </row>
    <row r="3516" spans="1:2" ht="18" customHeight="1">
      <c r="A3516" s="23"/>
      <c r="B3516" s="30"/>
    </row>
    <row r="3517" spans="1:2" ht="18" customHeight="1">
      <c r="A3517" s="23"/>
      <c r="B3517" s="30"/>
    </row>
    <row r="3518" spans="1:2" ht="18" customHeight="1">
      <c r="A3518" s="23"/>
      <c r="B3518" s="30"/>
    </row>
    <row r="3519" spans="1:2" ht="18" customHeight="1">
      <c r="A3519" s="23"/>
      <c r="B3519" s="30"/>
    </row>
    <row r="3520" spans="1:2" ht="18" customHeight="1">
      <c r="A3520" s="23"/>
      <c r="B3520" s="30"/>
    </row>
    <row r="3521" spans="1:2" ht="18" customHeight="1">
      <c r="A3521" s="23"/>
      <c r="B3521" s="30"/>
    </row>
    <row r="3522" spans="1:2" ht="18" customHeight="1">
      <c r="A3522" s="23"/>
      <c r="B3522" s="30"/>
    </row>
    <row r="3523" spans="1:2" ht="18" customHeight="1">
      <c r="A3523" s="23"/>
      <c r="B3523" s="30"/>
    </row>
    <row r="3524" spans="1:2" ht="18" customHeight="1">
      <c r="A3524" s="23"/>
      <c r="B3524" s="30"/>
    </row>
    <row r="3525" spans="1:2" ht="18" customHeight="1">
      <c r="A3525" s="23"/>
      <c r="B3525" s="30"/>
    </row>
    <row r="3526" spans="1:2" ht="18" customHeight="1">
      <c r="A3526" s="23"/>
      <c r="B3526" s="30"/>
    </row>
    <row r="3527" spans="1:2" ht="18" customHeight="1">
      <c r="A3527" s="23"/>
      <c r="B3527" s="30"/>
    </row>
    <row r="3528" spans="1:2" ht="18" customHeight="1">
      <c r="A3528" s="23"/>
      <c r="B3528" s="30"/>
    </row>
    <row r="3529" spans="1:2" ht="18" customHeight="1">
      <c r="A3529" s="23"/>
      <c r="B3529" s="30"/>
    </row>
    <row r="3530" spans="1:2" ht="18" customHeight="1">
      <c r="A3530" s="23"/>
      <c r="B3530" s="30"/>
    </row>
    <row r="3531" spans="1:2" ht="18" customHeight="1">
      <c r="A3531" s="23"/>
      <c r="B3531" s="30"/>
    </row>
    <row r="3532" spans="1:2" ht="18" customHeight="1">
      <c r="A3532" s="23"/>
      <c r="B3532" s="30"/>
    </row>
    <row r="3533" spans="1:2" ht="18" customHeight="1">
      <c r="A3533" s="23"/>
      <c r="B3533" s="30"/>
    </row>
    <row r="3534" spans="1:2" ht="18" customHeight="1">
      <c r="A3534" s="23"/>
      <c r="B3534" s="30"/>
    </row>
    <row r="3535" spans="1:2" ht="18" customHeight="1">
      <c r="A3535" s="23"/>
      <c r="B3535" s="30"/>
    </row>
    <row r="3536" spans="1:2" ht="18" customHeight="1">
      <c r="A3536" s="23"/>
      <c r="B3536" s="30"/>
    </row>
    <row r="3537" spans="1:2" ht="18" customHeight="1">
      <c r="A3537" s="23"/>
      <c r="B3537" s="30"/>
    </row>
    <row r="3538" spans="1:2" ht="18" customHeight="1">
      <c r="A3538" s="23"/>
      <c r="B3538" s="30"/>
    </row>
    <row r="3539" spans="1:2" ht="18" customHeight="1">
      <c r="A3539" s="23"/>
      <c r="B3539" s="30"/>
    </row>
    <row r="3540" spans="1:2" ht="18" customHeight="1">
      <c r="A3540" s="23"/>
      <c r="B3540" s="30"/>
    </row>
    <row r="3541" spans="1:2" ht="18" customHeight="1">
      <c r="A3541" s="23"/>
      <c r="B3541" s="30"/>
    </row>
    <row r="3542" spans="1:2" ht="18" customHeight="1">
      <c r="A3542" s="23"/>
      <c r="B3542" s="30"/>
    </row>
    <row r="3543" spans="1:2" ht="18" customHeight="1">
      <c r="A3543" s="23"/>
      <c r="B3543" s="30"/>
    </row>
    <row r="3544" spans="1:2" ht="18" customHeight="1">
      <c r="A3544" s="23"/>
      <c r="B3544" s="30"/>
    </row>
    <row r="3545" spans="1:2" ht="18" customHeight="1">
      <c r="A3545" s="23"/>
      <c r="B3545" s="30"/>
    </row>
    <row r="3546" spans="1:2" ht="18" customHeight="1">
      <c r="A3546" s="23"/>
      <c r="B3546" s="30"/>
    </row>
    <row r="3547" spans="1:2" ht="18" customHeight="1">
      <c r="A3547" s="23"/>
      <c r="B3547" s="30"/>
    </row>
    <row r="3548" spans="1:2" ht="18" customHeight="1">
      <c r="A3548" s="23"/>
      <c r="B3548" s="30"/>
    </row>
    <row r="3549" spans="1:2" ht="18" customHeight="1">
      <c r="A3549" s="23"/>
      <c r="B3549" s="30"/>
    </row>
    <row r="3550" spans="1:2" ht="18" customHeight="1">
      <c r="A3550" s="23"/>
      <c r="B3550" s="30"/>
    </row>
    <row r="3551" spans="1:2" ht="18" customHeight="1">
      <c r="A3551" s="23"/>
      <c r="B3551" s="30"/>
    </row>
    <row r="3552" spans="1:2" ht="18" customHeight="1">
      <c r="A3552" s="23"/>
      <c r="B3552" s="30"/>
    </row>
    <row r="3553" spans="1:2" ht="18" customHeight="1">
      <c r="A3553" s="23"/>
      <c r="B3553" s="30"/>
    </row>
    <row r="3554" spans="1:2" ht="18" customHeight="1">
      <c r="A3554" s="23"/>
      <c r="B3554" s="30"/>
    </row>
    <row r="3555" spans="1:2" ht="18" customHeight="1">
      <c r="A3555" s="23"/>
      <c r="B3555" s="30"/>
    </row>
    <row r="3556" spans="1:2" ht="18" customHeight="1">
      <c r="A3556" s="23"/>
      <c r="B3556" s="30"/>
    </row>
    <row r="3557" spans="1:2" ht="18" customHeight="1">
      <c r="A3557" s="23"/>
      <c r="B3557" s="30"/>
    </row>
    <row r="3558" spans="1:2" ht="18" customHeight="1">
      <c r="A3558" s="23"/>
      <c r="B3558" s="30"/>
    </row>
    <row r="3559" spans="1:2" ht="18" customHeight="1">
      <c r="A3559" s="23"/>
      <c r="B3559" s="30"/>
    </row>
    <row r="3560" spans="1:2" ht="18" customHeight="1">
      <c r="A3560" s="23"/>
      <c r="B3560" s="30"/>
    </row>
    <row r="3561" spans="1:2" ht="18" customHeight="1">
      <c r="A3561" s="23"/>
      <c r="B3561" s="30"/>
    </row>
    <row r="3562" spans="1:2" ht="18" customHeight="1">
      <c r="A3562" s="23"/>
      <c r="B3562" s="30"/>
    </row>
    <row r="3563" spans="1:2" ht="18" customHeight="1">
      <c r="A3563" s="23"/>
      <c r="B3563" s="30"/>
    </row>
    <row r="3564" spans="1:2" ht="18" customHeight="1">
      <c r="A3564" s="23"/>
      <c r="B3564" s="30"/>
    </row>
    <row r="3565" spans="1:2" ht="18" customHeight="1">
      <c r="A3565" s="23"/>
      <c r="B3565" s="30"/>
    </row>
    <row r="3566" spans="1:2" ht="18" customHeight="1">
      <c r="A3566" s="23"/>
      <c r="B3566" s="30"/>
    </row>
    <row r="3567" spans="1:2" ht="18" customHeight="1">
      <c r="A3567" s="23"/>
      <c r="B3567" s="30"/>
    </row>
    <row r="3568" spans="1:2" ht="18" customHeight="1">
      <c r="A3568" s="23"/>
      <c r="B3568" s="30"/>
    </row>
    <row r="3569" spans="1:2" ht="18" customHeight="1">
      <c r="A3569" s="23"/>
      <c r="B3569" s="30"/>
    </row>
    <row r="3570" spans="1:2" ht="18" customHeight="1">
      <c r="A3570" s="23"/>
      <c r="B3570" s="30"/>
    </row>
    <row r="3571" spans="1:2" ht="18" customHeight="1">
      <c r="A3571" s="23"/>
      <c r="B3571" s="30"/>
    </row>
    <row r="3572" spans="1:2" ht="18" customHeight="1">
      <c r="A3572" s="23"/>
      <c r="B3572" s="30"/>
    </row>
    <row r="3573" spans="1:2" ht="18" customHeight="1">
      <c r="A3573" s="23"/>
      <c r="B3573" s="30"/>
    </row>
    <row r="3574" spans="1:2" ht="18" customHeight="1">
      <c r="A3574" s="23"/>
      <c r="B3574" s="30"/>
    </row>
    <row r="3575" spans="1:2" ht="18" customHeight="1">
      <c r="A3575" s="23"/>
      <c r="B3575" s="30"/>
    </row>
    <row r="3576" spans="1:2" ht="18" customHeight="1">
      <c r="A3576" s="23"/>
      <c r="B3576" s="30"/>
    </row>
    <row r="3577" spans="1:2" ht="18" customHeight="1">
      <c r="A3577" s="23"/>
      <c r="B3577" s="30"/>
    </row>
    <row r="3578" spans="1:2" ht="18" customHeight="1">
      <c r="A3578" s="23"/>
      <c r="B3578" s="30"/>
    </row>
    <row r="3579" spans="1:2" ht="18" customHeight="1">
      <c r="A3579" s="23"/>
      <c r="B3579" s="30"/>
    </row>
    <row r="3580" spans="1:2" ht="18" customHeight="1">
      <c r="A3580" s="23"/>
      <c r="B3580" s="30"/>
    </row>
    <row r="3581" spans="1:2" ht="18" customHeight="1">
      <c r="A3581" s="23"/>
      <c r="B3581" s="30"/>
    </row>
    <row r="3582" spans="1:2" ht="18" customHeight="1">
      <c r="A3582" s="23"/>
      <c r="B3582" s="30"/>
    </row>
    <row r="3583" spans="1:2" ht="18" customHeight="1">
      <c r="A3583" s="23"/>
      <c r="B3583" s="30"/>
    </row>
    <row r="3584" spans="1:2" ht="18" customHeight="1">
      <c r="A3584" s="23"/>
      <c r="B3584" s="30"/>
    </row>
    <row r="3585" spans="1:2" ht="18" customHeight="1">
      <c r="A3585" s="23"/>
      <c r="B3585" s="30"/>
    </row>
    <row r="3586" spans="1:2" ht="18" customHeight="1">
      <c r="A3586" s="23"/>
      <c r="B3586" s="30"/>
    </row>
    <row r="3587" spans="1:2" ht="18" customHeight="1">
      <c r="A3587" s="23"/>
      <c r="B3587" s="30"/>
    </row>
    <row r="3588" spans="1:2" ht="18" customHeight="1">
      <c r="A3588" s="23"/>
      <c r="B3588" s="30"/>
    </row>
    <row r="3589" spans="1:2" ht="18" customHeight="1">
      <c r="A3589" s="23"/>
      <c r="B3589" s="30"/>
    </row>
    <row r="3590" spans="1:2" ht="18" customHeight="1">
      <c r="A3590" s="23"/>
      <c r="B3590" s="30"/>
    </row>
    <row r="3591" spans="1:2" ht="18" customHeight="1">
      <c r="A3591" s="23"/>
      <c r="B3591" s="30"/>
    </row>
    <row r="3592" spans="1:2" ht="18" customHeight="1">
      <c r="A3592" s="23"/>
      <c r="B3592" s="30"/>
    </row>
    <row r="3593" spans="1:2" ht="18" customHeight="1">
      <c r="A3593" s="23"/>
      <c r="B3593" s="30"/>
    </row>
    <row r="3594" spans="1:2" ht="18" customHeight="1">
      <c r="A3594" s="23"/>
      <c r="B3594" s="30"/>
    </row>
    <row r="3595" spans="1:2" ht="18" customHeight="1">
      <c r="A3595" s="23"/>
      <c r="B3595" s="30"/>
    </row>
    <row r="3596" spans="1:2" ht="18" customHeight="1">
      <c r="A3596" s="23"/>
      <c r="B3596" s="30"/>
    </row>
    <row r="3597" spans="1:2" ht="18" customHeight="1">
      <c r="A3597" s="23"/>
      <c r="B3597" s="30"/>
    </row>
    <row r="3598" spans="1:2" ht="18" customHeight="1">
      <c r="A3598" s="23"/>
      <c r="B3598" s="30"/>
    </row>
    <row r="3599" spans="1:2" ht="18" customHeight="1">
      <c r="A3599" s="23"/>
      <c r="B3599" s="30"/>
    </row>
    <row r="3600" spans="1:2" ht="18" customHeight="1">
      <c r="A3600" s="23"/>
      <c r="B3600" s="30"/>
    </row>
    <row r="3601" spans="1:2" ht="18" customHeight="1">
      <c r="A3601" s="23"/>
      <c r="B3601" s="30"/>
    </row>
    <row r="3602" spans="1:2" ht="18" customHeight="1">
      <c r="A3602" s="23"/>
      <c r="B3602" s="30"/>
    </row>
    <row r="3603" spans="1:2" ht="18" customHeight="1">
      <c r="A3603" s="23"/>
      <c r="B3603" s="30"/>
    </row>
    <row r="3604" spans="1:2" ht="18" customHeight="1">
      <c r="A3604" s="23"/>
      <c r="B3604" s="30"/>
    </row>
    <row r="3605" spans="1:2" ht="18" customHeight="1">
      <c r="A3605" s="23"/>
      <c r="B3605" s="30"/>
    </row>
    <row r="3606" spans="1:2" ht="18" customHeight="1">
      <c r="A3606" s="23"/>
      <c r="B3606" s="30"/>
    </row>
    <row r="3607" spans="1:2" ht="18" customHeight="1">
      <c r="A3607" s="23"/>
      <c r="B3607" s="30"/>
    </row>
    <row r="3608" spans="1:2" ht="18" customHeight="1">
      <c r="A3608" s="23"/>
      <c r="B3608" s="30"/>
    </row>
    <row r="3609" spans="1:2" ht="18" customHeight="1">
      <c r="A3609" s="23"/>
      <c r="B3609" s="30"/>
    </row>
    <row r="3610" spans="1:2" ht="18" customHeight="1">
      <c r="A3610" s="23"/>
      <c r="B3610" s="30"/>
    </row>
    <row r="3611" spans="1:2" ht="18" customHeight="1">
      <c r="A3611" s="23"/>
      <c r="B3611" s="30"/>
    </row>
    <row r="3612" spans="1:2" ht="18" customHeight="1">
      <c r="A3612" s="23"/>
      <c r="B3612" s="30"/>
    </row>
    <row r="3613" spans="1:2" ht="18" customHeight="1">
      <c r="A3613" s="23"/>
      <c r="B3613" s="30"/>
    </row>
    <row r="3614" spans="1:2" ht="18" customHeight="1">
      <c r="A3614" s="23"/>
      <c r="B3614" s="30"/>
    </row>
    <row r="3615" spans="1:2" ht="18" customHeight="1">
      <c r="A3615" s="23"/>
      <c r="B3615" s="30"/>
    </row>
    <row r="3616" spans="1:2" ht="18" customHeight="1">
      <c r="A3616" s="23"/>
      <c r="B3616" s="30"/>
    </row>
    <row r="3617" spans="1:2" ht="18" customHeight="1">
      <c r="A3617" s="23"/>
      <c r="B3617" s="30"/>
    </row>
    <row r="3618" spans="1:2" ht="18" customHeight="1">
      <c r="A3618" s="23"/>
      <c r="B3618" s="30"/>
    </row>
    <row r="3619" spans="1:2" ht="18" customHeight="1">
      <c r="A3619" s="23"/>
      <c r="B3619" s="30"/>
    </row>
    <row r="3620" spans="1:2" ht="18" customHeight="1">
      <c r="A3620" s="23"/>
      <c r="B3620" s="30"/>
    </row>
    <row r="3621" spans="1:2" ht="18" customHeight="1">
      <c r="A3621" s="23"/>
      <c r="B3621" s="30"/>
    </row>
    <row r="3622" spans="1:2" ht="18" customHeight="1">
      <c r="A3622" s="23"/>
      <c r="B3622" s="30"/>
    </row>
    <row r="3623" spans="1:2" ht="18" customHeight="1">
      <c r="A3623" s="23"/>
      <c r="B3623" s="30"/>
    </row>
    <row r="3624" spans="1:2" ht="18" customHeight="1">
      <c r="A3624" s="23"/>
      <c r="B3624" s="30"/>
    </row>
    <row r="3625" spans="1:2" ht="18" customHeight="1">
      <c r="A3625" s="23"/>
      <c r="B3625" s="30"/>
    </row>
    <row r="3626" spans="1:2" ht="18" customHeight="1">
      <c r="A3626" s="23"/>
      <c r="B3626" s="30"/>
    </row>
    <row r="3627" spans="1:2" ht="18" customHeight="1">
      <c r="A3627" s="23"/>
      <c r="B3627" s="30"/>
    </row>
    <row r="3628" spans="1:2" ht="18" customHeight="1">
      <c r="A3628" s="23"/>
      <c r="B3628" s="30"/>
    </row>
    <row r="3629" spans="1:2" ht="18" customHeight="1">
      <c r="A3629" s="23"/>
      <c r="B3629" s="30"/>
    </row>
    <row r="3630" spans="1:2" ht="18" customHeight="1">
      <c r="A3630" s="23"/>
      <c r="B3630" s="30"/>
    </row>
    <row r="3631" spans="1:2" ht="18" customHeight="1">
      <c r="A3631" s="23"/>
      <c r="B3631" s="30"/>
    </row>
    <row r="3632" spans="1:2" ht="18" customHeight="1">
      <c r="A3632" s="23"/>
      <c r="B3632" s="30"/>
    </row>
    <row r="3633" spans="1:2" ht="18" customHeight="1">
      <c r="A3633" s="23"/>
      <c r="B3633" s="30"/>
    </row>
    <row r="3634" spans="1:2" ht="18" customHeight="1">
      <c r="A3634" s="23"/>
      <c r="B3634" s="30"/>
    </row>
    <row r="3635" spans="1:2" ht="18" customHeight="1">
      <c r="A3635" s="23"/>
      <c r="B3635" s="30"/>
    </row>
    <row r="3636" spans="1:2" ht="18" customHeight="1">
      <c r="A3636" s="23"/>
      <c r="B3636" s="30"/>
    </row>
    <row r="3637" spans="1:2" ht="18" customHeight="1">
      <c r="A3637" s="23"/>
      <c r="B3637" s="30"/>
    </row>
    <row r="3638" spans="1:2" ht="18" customHeight="1">
      <c r="A3638" s="23"/>
      <c r="B3638" s="30"/>
    </row>
    <row r="3639" spans="1:2" ht="18" customHeight="1">
      <c r="A3639" s="23"/>
      <c r="B3639" s="30"/>
    </row>
    <row r="3640" spans="1:2" ht="18" customHeight="1">
      <c r="A3640" s="23"/>
      <c r="B3640" s="30"/>
    </row>
    <row r="3641" spans="1:2" ht="18" customHeight="1">
      <c r="A3641" s="23"/>
      <c r="B3641" s="30"/>
    </row>
    <row r="3642" spans="1:2" ht="18" customHeight="1">
      <c r="A3642" s="23"/>
      <c r="B3642" s="30"/>
    </row>
    <row r="3643" spans="1:2" ht="18" customHeight="1">
      <c r="A3643" s="23"/>
      <c r="B3643" s="30"/>
    </row>
    <row r="3644" spans="1:2" ht="18" customHeight="1">
      <c r="A3644" s="23"/>
      <c r="B3644" s="30"/>
    </row>
    <row r="3645" spans="1:2" ht="18" customHeight="1">
      <c r="A3645" s="23"/>
      <c r="B3645" s="30"/>
    </row>
    <row r="3646" spans="1:2" ht="18" customHeight="1">
      <c r="A3646" s="23"/>
      <c r="B3646" s="30"/>
    </row>
    <row r="3647" spans="1:2" ht="18" customHeight="1">
      <c r="A3647" s="23"/>
      <c r="B3647" s="30"/>
    </row>
    <row r="3648" spans="1:2" ht="18" customHeight="1">
      <c r="A3648" s="23"/>
      <c r="B3648" s="30"/>
    </row>
    <row r="3649" spans="1:2" ht="18" customHeight="1">
      <c r="A3649" s="23"/>
      <c r="B3649" s="30"/>
    </row>
    <row r="3650" spans="1:2" ht="18" customHeight="1">
      <c r="A3650" s="23"/>
      <c r="B3650" s="30"/>
    </row>
    <row r="3651" spans="1:2" ht="18" customHeight="1">
      <c r="A3651" s="23"/>
      <c r="B3651" s="30"/>
    </row>
    <row r="3652" spans="1:2" ht="18" customHeight="1">
      <c r="A3652" s="23"/>
      <c r="B3652" s="30"/>
    </row>
    <row r="3653" spans="1:2" ht="18" customHeight="1">
      <c r="A3653" s="23"/>
      <c r="B3653" s="30"/>
    </row>
    <row r="3654" spans="1:2" ht="18" customHeight="1">
      <c r="A3654" s="23"/>
      <c r="B3654" s="30"/>
    </row>
    <row r="3655" spans="1:2" ht="18" customHeight="1">
      <c r="A3655" s="23"/>
      <c r="B3655" s="30"/>
    </row>
    <row r="3656" spans="1:2" ht="18" customHeight="1">
      <c r="A3656" s="23"/>
      <c r="B3656" s="30"/>
    </row>
    <row r="3657" spans="1:2" ht="18" customHeight="1">
      <c r="A3657" s="23"/>
      <c r="B3657" s="30"/>
    </row>
    <row r="3658" spans="1:2" ht="18" customHeight="1">
      <c r="A3658" s="23"/>
      <c r="B3658" s="30"/>
    </row>
    <row r="3659" spans="1:2" ht="18" customHeight="1">
      <c r="A3659" s="23"/>
      <c r="B3659" s="30"/>
    </row>
    <row r="3660" spans="1:2" ht="18" customHeight="1">
      <c r="A3660" s="23"/>
      <c r="B3660" s="30"/>
    </row>
    <row r="3661" spans="1:2" ht="18" customHeight="1">
      <c r="A3661" s="23"/>
      <c r="B3661" s="30"/>
    </row>
    <row r="3662" spans="1:2" ht="18" customHeight="1">
      <c r="A3662" s="23"/>
      <c r="B3662" s="30"/>
    </row>
    <row r="3663" spans="1:2" ht="18" customHeight="1">
      <c r="A3663" s="23"/>
      <c r="B3663" s="30"/>
    </row>
    <row r="3664" spans="1:2" ht="18" customHeight="1">
      <c r="A3664" s="23"/>
      <c r="B3664" s="30"/>
    </row>
    <row r="3665" spans="1:2" ht="18" customHeight="1">
      <c r="A3665" s="23"/>
      <c r="B3665" s="30"/>
    </row>
    <row r="3666" spans="1:2" ht="18" customHeight="1">
      <c r="A3666" s="23"/>
      <c r="B3666" s="30"/>
    </row>
    <row r="3667" spans="1:2" ht="18" customHeight="1">
      <c r="A3667" s="23"/>
      <c r="B3667" s="30"/>
    </row>
    <row r="3668" spans="1:2" ht="18" customHeight="1">
      <c r="A3668" s="23"/>
      <c r="B3668" s="30"/>
    </row>
    <row r="3669" spans="1:2" ht="18" customHeight="1">
      <c r="A3669" s="23"/>
      <c r="B3669" s="30"/>
    </row>
    <row r="3670" spans="1:2" ht="18" customHeight="1">
      <c r="A3670" s="23"/>
      <c r="B3670" s="30"/>
    </row>
    <row r="3671" spans="1:2" ht="18" customHeight="1">
      <c r="A3671" s="23"/>
      <c r="B3671" s="30"/>
    </row>
    <row r="3672" spans="1:2" ht="18" customHeight="1">
      <c r="A3672" s="23"/>
      <c r="B3672" s="30"/>
    </row>
    <row r="3673" spans="1:2" ht="18" customHeight="1">
      <c r="A3673" s="23"/>
      <c r="B3673" s="30"/>
    </row>
    <row r="3674" spans="1:2" ht="18" customHeight="1">
      <c r="A3674" s="23"/>
      <c r="B3674" s="30"/>
    </row>
    <row r="3675" spans="1:2" ht="18" customHeight="1">
      <c r="A3675" s="23"/>
      <c r="B3675" s="30"/>
    </row>
    <row r="3676" spans="1:2" ht="18" customHeight="1">
      <c r="A3676" s="23"/>
      <c r="B3676" s="30"/>
    </row>
    <row r="3677" spans="1:2" ht="18" customHeight="1">
      <c r="A3677" s="23"/>
      <c r="B3677" s="30"/>
    </row>
    <row r="3678" spans="1:2" ht="18" customHeight="1">
      <c r="A3678" s="23"/>
      <c r="B3678" s="30"/>
    </row>
    <row r="3679" spans="1:2" ht="18" customHeight="1">
      <c r="A3679" s="23"/>
      <c r="B3679" s="30"/>
    </row>
    <row r="3680" spans="1:2" ht="18" customHeight="1">
      <c r="A3680" s="23"/>
      <c r="B3680" s="30"/>
    </row>
    <row r="3681" spans="1:2" ht="18" customHeight="1">
      <c r="A3681" s="23"/>
      <c r="B3681" s="30"/>
    </row>
    <row r="3682" spans="1:2" ht="18" customHeight="1">
      <c r="A3682" s="23"/>
      <c r="B3682" s="30"/>
    </row>
    <row r="3683" spans="1:2" ht="18" customHeight="1">
      <c r="A3683" s="23"/>
      <c r="B3683" s="30"/>
    </row>
    <row r="3684" spans="1:2" ht="18" customHeight="1">
      <c r="A3684" s="23"/>
      <c r="B3684" s="30"/>
    </row>
    <row r="3685" spans="1:2" ht="18" customHeight="1">
      <c r="A3685" s="23"/>
      <c r="B3685" s="30"/>
    </row>
    <row r="3686" spans="1:2" ht="18" customHeight="1">
      <c r="A3686" s="23"/>
      <c r="B3686" s="30"/>
    </row>
    <row r="3687" spans="1:2" ht="18" customHeight="1">
      <c r="A3687" s="23"/>
      <c r="B3687" s="30"/>
    </row>
    <row r="3688" spans="1:2" ht="18" customHeight="1">
      <c r="A3688" s="23"/>
      <c r="B3688" s="30"/>
    </row>
    <row r="3689" spans="1:2" ht="18" customHeight="1">
      <c r="A3689" s="23"/>
      <c r="B3689" s="30"/>
    </row>
    <row r="3690" spans="1:2" ht="18" customHeight="1">
      <c r="A3690" s="23"/>
      <c r="B3690" s="30"/>
    </row>
    <row r="3691" spans="1:2" ht="18" customHeight="1">
      <c r="A3691" s="23"/>
      <c r="B3691" s="30"/>
    </row>
    <row r="3692" spans="1:2" ht="18" customHeight="1">
      <c r="A3692" s="23"/>
      <c r="B3692" s="30"/>
    </row>
    <row r="3693" spans="1:2" ht="18" customHeight="1">
      <c r="A3693" s="23"/>
      <c r="B3693" s="30"/>
    </row>
    <row r="3694" spans="1:2" ht="18" customHeight="1">
      <c r="A3694" s="23"/>
      <c r="B3694" s="30"/>
    </row>
    <row r="3695" spans="1:2" ht="18" customHeight="1">
      <c r="A3695" s="23"/>
      <c r="B3695" s="30"/>
    </row>
    <row r="3696" spans="1:2" ht="18" customHeight="1">
      <c r="A3696" s="23"/>
      <c r="B3696" s="30"/>
    </row>
    <row r="3697" spans="1:2" ht="18" customHeight="1">
      <c r="A3697" s="23"/>
      <c r="B3697" s="30"/>
    </row>
    <row r="3698" spans="1:2" ht="18" customHeight="1">
      <c r="A3698" s="23"/>
      <c r="B3698" s="30"/>
    </row>
    <row r="3699" spans="1:2" ht="18" customHeight="1">
      <c r="A3699" s="23"/>
      <c r="B3699" s="30"/>
    </row>
    <row r="3700" spans="1:2" ht="18" customHeight="1">
      <c r="A3700" s="23"/>
      <c r="B3700" s="30"/>
    </row>
    <row r="3701" spans="1:2" ht="18" customHeight="1">
      <c r="A3701" s="23"/>
      <c r="B3701" s="30"/>
    </row>
    <row r="3702" spans="1:2" ht="18" customHeight="1">
      <c r="A3702" s="23"/>
      <c r="B3702" s="30"/>
    </row>
    <row r="3703" spans="1:2" ht="18" customHeight="1">
      <c r="A3703" s="23"/>
      <c r="B3703" s="30"/>
    </row>
    <row r="3704" spans="1:2" ht="18" customHeight="1">
      <c r="A3704" s="23"/>
      <c r="B3704" s="30"/>
    </row>
    <row r="3705" spans="1:2" ht="18" customHeight="1">
      <c r="A3705" s="23"/>
      <c r="B3705" s="30"/>
    </row>
    <row r="3706" spans="1:2" ht="18" customHeight="1">
      <c r="A3706" s="23"/>
      <c r="B3706" s="30"/>
    </row>
    <row r="3707" spans="1:2" ht="18" customHeight="1">
      <c r="A3707" s="23"/>
      <c r="B3707" s="30"/>
    </row>
    <row r="3708" spans="1:2" ht="18" customHeight="1">
      <c r="A3708" s="23"/>
      <c r="B3708" s="30"/>
    </row>
    <row r="3709" spans="1:2" ht="18" customHeight="1">
      <c r="A3709" s="23"/>
      <c r="B3709" s="30"/>
    </row>
    <row r="3710" spans="1:2" ht="18" customHeight="1">
      <c r="A3710" s="23"/>
      <c r="B3710" s="30"/>
    </row>
    <row r="3711" spans="1:2" ht="18" customHeight="1">
      <c r="A3711" s="23"/>
      <c r="B3711" s="30"/>
    </row>
    <row r="3712" spans="1:2" ht="18" customHeight="1">
      <c r="A3712" s="23"/>
      <c r="B3712" s="30"/>
    </row>
    <row r="3713" spans="1:2" ht="18" customHeight="1">
      <c r="A3713" s="23"/>
      <c r="B3713" s="30"/>
    </row>
    <row r="3714" spans="1:2" ht="18" customHeight="1">
      <c r="A3714" s="23"/>
      <c r="B3714" s="30"/>
    </row>
    <row r="3715" spans="1:2" ht="18" customHeight="1">
      <c r="A3715" s="23"/>
      <c r="B3715" s="30"/>
    </row>
    <row r="3716" spans="1:2" ht="18" customHeight="1">
      <c r="A3716" s="23"/>
      <c r="B3716" s="30"/>
    </row>
    <row r="3717" spans="1:2" ht="18" customHeight="1">
      <c r="A3717" s="23"/>
      <c r="B3717" s="30"/>
    </row>
    <row r="3718" spans="1:2" ht="18" customHeight="1">
      <c r="A3718" s="23"/>
      <c r="B3718" s="30"/>
    </row>
    <row r="3719" spans="1:2" ht="18" customHeight="1">
      <c r="A3719" s="23"/>
      <c r="B3719" s="30"/>
    </row>
    <row r="3720" spans="1:2" ht="18" customHeight="1">
      <c r="A3720" s="23"/>
      <c r="B3720" s="30"/>
    </row>
    <row r="3721" spans="1:2" ht="18" customHeight="1">
      <c r="A3721" s="23"/>
      <c r="B3721" s="30"/>
    </row>
    <row r="3722" spans="1:2" ht="18" customHeight="1">
      <c r="A3722" s="23"/>
      <c r="B3722" s="30"/>
    </row>
    <row r="3723" spans="1:2" ht="18" customHeight="1">
      <c r="A3723" s="23"/>
      <c r="B3723" s="30"/>
    </row>
    <row r="3724" spans="1:2" ht="18" customHeight="1">
      <c r="A3724" s="23"/>
      <c r="B3724" s="30"/>
    </row>
    <row r="3725" spans="1:2" ht="18" customHeight="1">
      <c r="A3725" s="23"/>
      <c r="B3725" s="30"/>
    </row>
    <row r="3726" spans="1:2" ht="18" customHeight="1">
      <c r="A3726" s="23"/>
      <c r="B3726" s="30"/>
    </row>
    <row r="3727" spans="1:2" ht="18" customHeight="1">
      <c r="A3727" s="23"/>
      <c r="B3727" s="30"/>
    </row>
    <row r="3728" spans="1:2" ht="18" customHeight="1">
      <c r="A3728" s="23"/>
      <c r="B3728" s="30"/>
    </row>
    <row r="3729" spans="1:2" ht="18" customHeight="1">
      <c r="A3729" s="23"/>
      <c r="B3729" s="30"/>
    </row>
    <row r="3730" spans="1:2" ht="18" customHeight="1">
      <c r="A3730" s="23"/>
      <c r="B3730" s="30"/>
    </row>
    <row r="3731" spans="1:2" ht="18" customHeight="1">
      <c r="A3731" s="23"/>
      <c r="B3731" s="30"/>
    </row>
    <row r="3732" spans="1:2" ht="18" customHeight="1">
      <c r="A3732" s="23"/>
      <c r="B3732" s="30"/>
    </row>
    <row r="3733" spans="1:2" ht="18" customHeight="1">
      <c r="A3733" s="23"/>
      <c r="B3733" s="30"/>
    </row>
    <row r="3734" spans="1:2" ht="18" customHeight="1">
      <c r="A3734" s="23"/>
      <c r="B3734" s="30"/>
    </row>
    <row r="3735" spans="1:2" ht="18" customHeight="1">
      <c r="A3735" s="23"/>
      <c r="B3735" s="30"/>
    </row>
    <row r="3736" spans="1:2" ht="18" customHeight="1">
      <c r="A3736" s="23"/>
      <c r="B3736" s="30"/>
    </row>
    <row r="3737" spans="1:2" ht="18" customHeight="1">
      <c r="A3737" s="23"/>
      <c r="B3737" s="30"/>
    </row>
    <row r="3738" spans="1:2" ht="18" customHeight="1">
      <c r="A3738" s="23"/>
      <c r="B3738" s="30"/>
    </row>
    <row r="3739" spans="1:2" ht="18" customHeight="1">
      <c r="A3739" s="23"/>
      <c r="B3739" s="30"/>
    </row>
    <row r="3740" spans="1:2" ht="18" customHeight="1">
      <c r="A3740" s="23"/>
      <c r="B3740" s="30"/>
    </row>
    <row r="3741" spans="1:2" ht="18" customHeight="1">
      <c r="A3741" s="23"/>
      <c r="B3741" s="30"/>
    </row>
    <row r="3742" spans="1:2" ht="18" customHeight="1">
      <c r="A3742" s="23"/>
      <c r="B3742" s="30"/>
    </row>
    <row r="3743" spans="1:2" ht="18" customHeight="1">
      <c r="A3743" s="23"/>
      <c r="B3743" s="30"/>
    </row>
    <row r="3744" spans="1:2" ht="18" customHeight="1">
      <c r="A3744" s="23"/>
      <c r="B3744" s="30"/>
    </row>
    <row r="3745" spans="1:2" ht="18" customHeight="1">
      <c r="A3745" s="23"/>
      <c r="B3745" s="30"/>
    </row>
    <row r="3746" spans="1:2" ht="18" customHeight="1">
      <c r="A3746" s="23"/>
      <c r="B3746" s="30"/>
    </row>
    <row r="3747" spans="1:2" ht="18" customHeight="1">
      <c r="A3747" s="23"/>
      <c r="B3747" s="30"/>
    </row>
    <row r="3748" spans="1:2" ht="18" customHeight="1">
      <c r="A3748" s="23"/>
      <c r="B3748" s="30"/>
    </row>
    <row r="3749" spans="1:2" ht="18" customHeight="1">
      <c r="A3749" s="23"/>
      <c r="B3749" s="30"/>
    </row>
    <row r="3750" spans="1:2" ht="18" customHeight="1">
      <c r="A3750" s="23"/>
      <c r="B3750" s="30"/>
    </row>
    <row r="3751" spans="1:2" ht="18" customHeight="1">
      <c r="A3751" s="23"/>
      <c r="B3751" s="30"/>
    </row>
    <row r="3752" spans="1:2" ht="18" customHeight="1">
      <c r="A3752" s="23"/>
      <c r="B3752" s="30"/>
    </row>
    <row r="3753" spans="1:2" ht="18" customHeight="1">
      <c r="A3753" s="23"/>
      <c r="B3753" s="30"/>
    </row>
    <row r="3754" spans="1:2" ht="18" customHeight="1">
      <c r="A3754" s="23"/>
      <c r="B3754" s="30"/>
    </row>
    <row r="3755" spans="1:2" ht="18" customHeight="1">
      <c r="A3755" s="23"/>
      <c r="B3755" s="30"/>
    </row>
    <row r="3756" spans="1:2" ht="18" customHeight="1">
      <c r="A3756" s="23"/>
      <c r="B3756" s="30"/>
    </row>
    <row r="3757" spans="1:2" ht="18" customHeight="1">
      <c r="A3757" s="23"/>
      <c r="B3757" s="30"/>
    </row>
    <row r="3758" spans="1:2" ht="18" customHeight="1">
      <c r="A3758" s="23"/>
      <c r="B3758" s="30"/>
    </row>
    <row r="3759" spans="1:2" ht="18" customHeight="1">
      <c r="A3759" s="23"/>
      <c r="B3759" s="30"/>
    </row>
    <row r="3760" spans="1:2" ht="18" customHeight="1">
      <c r="A3760" s="23"/>
      <c r="B3760" s="30"/>
    </row>
    <row r="3761" spans="1:2" ht="18" customHeight="1">
      <c r="A3761" s="23"/>
      <c r="B3761" s="30"/>
    </row>
    <row r="3762" spans="1:2" ht="18" customHeight="1">
      <c r="A3762" s="23"/>
      <c r="B3762" s="30"/>
    </row>
    <row r="3763" spans="1:2" ht="18" customHeight="1">
      <c r="A3763" s="23"/>
      <c r="B3763" s="30"/>
    </row>
    <row r="3764" spans="1:2" ht="18" customHeight="1">
      <c r="A3764" s="23"/>
      <c r="B3764" s="30"/>
    </row>
    <row r="3765" spans="1:2" ht="18" customHeight="1">
      <c r="A3765" s="23"/>
      <c r="B3765" s="30"/>
    </row>
    <row r="3766" spans="1:2" ht="18" customHeight="1">
      <c r="A3766" s="23"/>
      <c r="B3766" s="30"/>
    </row>
    <row r="3767" spans="1:2" ht="18" customHeight="1">
      <c r="A3767" s="23"/>
      <c r="B3767" s="30"/>
    </row>
    <row r="3768" spans="1:2" ht="18" customHeight="1">
      <c r="A3768" s="23"/>
      <c r="B3768" s="30"/>
    </row>
    <row r="3769" spans="1:2" ht="18" customHeight="1">
      <c r="A3769" s="23"/>
      <c r="B3769" s="30"/>
    </row>
    <row r="3770" spans="1:2" ht="18" customHeight="1">
      <c r="A3770" s="23"/>
      <c r="B3770" s="30"/>
    </row>
    <row r="3771" spans="1:2" ht="18" customHeight="1">
      <c r="A3771" s="23"/>
      <c r="B3771" s="30"/>
    </row>
    <row r="3772" spans="1:2" ht="18" customHeight="1">
      <c r="A3772" s="23"/>
      <c r="B3772" s="30"/>
    </row>
    <row r="3773" spans="1:2" ht="18" customHeight="1">
      <c r="A3773" s="23"/>
      <c r="B3773" s="30"/>
    </row>
    <row r="3774" spans="1:2" ht="18" customHeight="1">
      <c r="A3774" s="23"/>
      <c r="B3774" s="30"/>
    </row>
    <row r="3775" spans="1:2" ht="18" customHeight="1">
      <c r="A3775" s="23"/>
      <c r="B3775" s="30"/>
    </row>
    <row r="3776" spans="1:2" ht="18" customHeight="1">
      <c r="A3776" s="23"/>
      <c r="B3776" s="30"/>
    </row>
    <row r="3777" spans="1:2" ht="18" customHeight="1">
      <c r="A3777" s="23"/>
      <c r="B3777" s="30"/>
    </row>
    <row r="3778" spans="1:2" ht="18" customHeight="1">
      <c r="A3778" s="23"/>
      <c r="B3778" s="30"/>
    </row>
    <row r="3779" spans="1:2" ht="18" customHeight="1">
      <c r="A3779" s="23"/>
      <c r="B3779" s="30"/>
    </row>
    <row r="3780" spans="1:2" ht="18" customHeight="1">
      <c r="A3780" s="23"/>
      <c r="B3780" s="30"/>
    </row>
    <row r="3781" spans="1:2" ht="18" customHeight="1">
      <c r="A3781" s="23"/>
      <c r="B3781" s="30"/>
    </row>
    <row r="3782" spans="1:2" ht="18" customHeight="1">
      <c r="A3782" s="23"/>
      <c r="B3782" s="30"/>
    </row>
    <row r="3783" spans="1:2" ht="18" customHeight="1">
      <c r="A3783" s="23"/>
      <c r="B3783" s="30"/>
    </row>
    <row r="3784" spans="1:2" ht="18" customHeight="1">
      <c r="A3784" s="23"/>
      <c r="B3784" s="30"/>
    </row>
    <row r="3785" spans="1:2" ht="18" customHeight="1">
      <c r="A3785" s="23"/>
      <c r="B3785" s="30"/>
    </row>
    <row r="3786" spans="1:2" ht="18" customHeight="1">
      <c r="A3786" s="23"/>
      <c r="B3786" s="30"/>
    </row>
    <row r="3787" spans="1:2" ht="18" customHeight="1">
      <c r="A3787" s="23"/>
      <c r="B3787" s="30"/>
    </row>
    <row r="3788" spans="1:2" ht="18" customHeight="1">
      <c r="A3788" s="23"/>
      <c r="B3788" s="30"/>
    </row>
    <row r="3789" spans="1:2" ht="18" customHeight="1">
      <c r="A3789" s="23"/>
      <c r="B3789" s="30"/>
    </row>
    <row r="3790" spans="1:2" ht="18" customHeight="1">
      <c r="A3790" s="23"/>
      <c r="B3790" s="30"/>
    </row>
    <row r="3791" spans="1:2" ht="18" customHeight="1">
      <c r="A3791" s="23"/>
      <c r="B3791" s="30"/>
    </row>
    <row r="3792" spans="1:2" ht="18" customHeight="1">
      <c r="A3792" s="23"/>
      <c r="B3792" s="30"/>
    </row>
    <row r="3793" spans="1:2" ht="18" customHeight="1">
      <c r="A3793" s="23"/>
      <c r="B3793" s="30"/>
    </row>
    <row r="3794" spans="1:2" ht="18" customHeight="1">
      <c r="A3794" s="23"/>
      <c r="B3794" s="30"/>
    </row>
    <row r="3795" spans="1:2" ht="18" customHeight="1">
      <c r="A3795" s="23"/>
      <c r="B3795" s="30"/>
    </row>
    <row r="3796" spans="1:2" ht="18" customHeight="1">
      <c r="A3796" s="23"/>
      <c r="B3796" s="30"/>
    </row>
    <row r="3797" spans="1:2" ht="18" customHeight="1">
      <c r="A3797" s="23"/>
      <c r="B3797" s="30"/>
    </row>
    <row r="3798" spans="1:2" ht="18" customHeight="1">
      <c r="A3798" s="23"/>
      <c r="B3798" s="30"/>
    </row>
    <row r="3799" spans="1:2" ht="18" customHeight="1">
      <c r="A3799" s="23"/>
      <c r="B3799" s="30"/>
    </row>
    <row r="3800" spans="1:2" ht="18" customHeight="1">
      <c r="A3800" s="23"/>
      <c r="B3800" s="30"/>
    </row>
    <row r="3801" spans="1:2" ht="18" customHeight="1">
      <c r="A3801" s="23"/>
      <c r="B3801" s="30"/>
    </row>
    <row r="3802" spans="1:2" ht="18" customHeight="1">
      <c r="A3802" s="23"/>
      <c r="B3802" s="30"/>
    </row>
    <row r="3803" spans="1:2" ht="18" customHeight="1">
      <c r="A3803" s="23"/>
      <c r="B3803" s="30"/>
    </row>
    <row r="3804" spans="1:2" ht="18" customHeight="1">
      <c r="A3804" s="23"/>
      <c r="B3804" s="30"/>
    </row>
    <row r="3805" spans="1:2" ht="18" customHeight="1">
      <c r="A3805" s="23"/>
      <c r="B3805" s="30"/>
    </row>
    <row r="3806" spans="1:2" ht="18" customHeight="1">
      <c r="A3806" s="23"/>
      <c r="B3806" s="30"/>
    </row>
    <row r="3807" spans="1:2" ht="18" customHeight="1">
      <c r="A3807" s="23"/>
      <c r="B3807" s="30"/>
    </row>
    <row r="3808" spans="1:2" ht="18" customHeight="1">
      <c r="A3808" s="23"/>
      <c r="B3808" s="30"/>
    </row>
    <row r="3809" spans="1:2" ht="18" customHeight="1">
      <c r="A3809" s="23"/>
      <c r="B3809" s="30"/>
    </row>
    <row r="3810" spans="1:2" ht="18" customHeight="1">
      <c r="A3810" s="23"/>
      <c r="B3810" s="30"/>
    </row>
    <row r="3811" spans="1:2" ht="18" customHeight="1">
      <c r="A3811" s="23"/>
      <c r="B3811" s="30"/>
    </row>
    <row r="3812" spans="1:2" ht="18" customHeight="1">
      <c r="A3812" s="23"/>
      <c r="B3812" s="30"/>
    </row>
    <row r="3813" spans="1:2" ht="18" customHeight="1">
      <c r="A3813" s="23"/>
      <c r="B3813" s="30"/>
    </row>
    <row r="3814" spans="1:2" ht="18" customHeight="1">
      <c r="A3814" s="23"/>
      <c r="B3814" s="30"/>
    </row>
    <row r="3815" spans="1:2" ht="18" customHeight="1">
      <c r="A3815" s="23"/>
      <c r="B3815" s="30"/>
    </row>
    <row r="3816" spans="1:2" ht="18" customHeight="1">
      <c r="A3816" s="23"/>
      <c r="B3816" s="30"/>
    </row>
    <row r="3817" spans="1:2" ht="18" customHeight="1">
      <c r="A3817" s="23"/>
      <c r="B3817" s="30"/>
    </row>
    <row r="3818" spans="1:2" ht="18" customHeight="1">
      <c r="A3818" s="23"/>
      <c r="B3818" s="30"/>
    </row>
    <row r="3819" spans="1:2" ht="18" customHeight="1">
      <c r="A3819" s="23"/>
      <c r="B3819" s="30"/>
    </row>
    <row r="3820" spans="1:2" ht="18" customHeight="1">
      <c r="A3820" s="23"/>
      <c r="B3820" s="30"/>
    </row>
    <row r="3821" spans="1:2" ht="18" customHeight="1">
      <c r="A3821" s="23"/>
      <c r="B3821" s="30"/>
    </row>
    <row r="3822" spans="1:2" ht="18" customHeight="1">
      <c r="A3822" s="23"/>
      <c r="B3822" s="30"/>
    </row>
    <row r="3823" spans="1:2" ht="18" customHeight="1">
      <c r="A3823" s="23"/>
      <c r="B3823" s="30"/>
    </row>
    <row r="3824" spans="1:2" ht="18" customHeight="1">
      <c r="A3824" s="23"/>
      <c r="B3824" s="30"/>
    </row>
    <row r="3825" spans="1:2" ht="18" customHeight="1">
      <c r="A3825" s="23"/>
      <c r="B3825" s="30"/>
    </row>
    <row r="3826" spans="1:2" ht="18" customHeight="1">
      <c r="A3826" s="23"/>
      <c r="B3826" s="30"/>
    </row>
    <row r="3827" spans="1:2" ht="18" customHeight="1">
      <c r="A3827" s="23"/>
      <c r="B3827" s="30"/>
    </row>
    <row r="3828" spans="1:2" ht="18" customHeight="1">
      <c r="A3828" s="23"/>
      <c r="B3828" s="30"/>
    </row>
    <row r="3829" spans="1:2" ht="18" customHeight="1">
      <c r="A3829" s="23"/>
      <c r="B3829" s="30"/>
    </row>
    <row r="3830" spans="1:2" ht="18" customHeight="1">
      <c r="A3830" s="23"/>
      <c r="B3830" s="30"/>
    </row>
    <row r="3831" spans="1:2" ht="18" customHeight="1">
      <c r="A3831" s="23"/>
      <c r="B3831" s="30"/>
    </row>
    <row r="3832" spans="1:2" ht="18" customHeight="1">
      <c r="A3832" s="23"/>
      <c r="B3832" s="30"/>
    </row>
    <row r="3833" spans="1:2" ht="18" customHeight="1">
      <c r="A3833" s="23"/>
      <c r="B3833" s="30"/>
    </row>
    <row r="3834" spans="1:2" ht="18" customHeight="1">
      <c r="A3834" s="23"/>
      <c r="B3834" s="30"/>
    </row>
    <row r="3835" spans="1:2" ht="18" customHeight="1">
      <c r="A3835" s="23"/>
      <c r="B3835" s="30"/>
    </row>
    <row r="3836" spans="1:2" ht="18" customHeight="1">
      <c r="A3836" s="23"/>
      <c r="B3836" s="30"/>
    </row>
    <row r="3837" spans="1:2" ht="18" customHeight="1">
      <c r="A3837" s="23"/>
      <c r="B3837" s="30"/>
    </row>
    <row r="3838" spans="1:2" ht="18" customHeight="1">
      <c r="A3838" s="23"/>
      <c r="B3838" s="30"/>
    </row>
    <row r="3839" spans="1:2" ht="18" customHeight="1">
      <c r="A3839" s="23"/>
      <c r="B3839" s="30"/>
    </row>
    <row r="3840" spans="1:2" ht="18" customHeight="1">
      <c r="A3840" s="23"/>
      <c r="B3840" s="30"/>
    </row>
    <row r="3841" spans="1:2" ht="18" customHeight="1">
      <c r="A3841" s="23"/>
      <c r="B3841" s="30"/>
    </row>
    <row r="3842" spans="1:2" ht="18" customHeight="1">
      <c r="A3842" s="23"/>
      <c r="B3842" s="30"/>
    </row>
    <row r="3843" spans="1:2" ht="18" customHeight="1">
      <c r="A3843" s="23"/>
      <c r="B3843" s="30"/>
    </row>
    <row r="3844" spans="1:2" ht="18" customHeight="1">
      <c r="A3844" s="23"/>
      <c r="B3844" s="30"/>
    </row>
    <row r="3845" spans="1:2" ht="18" customHeight="1">
      <c r="A3845" s="23"/>
      <c r="B3845" s="30"/>
    </row>
    <row r="3846" spans="1:2" ht="18" customHeight="1">
      <c r="A3846" s="23"/>
      <c r="B3846" s="30"/>
    </row>
    <row r="3847" spans="1:2" ht="18" customHeight="1">
      <c r="A3847" s="23"/>
      <c r="B3847" s="30"/>
    </row>
    <row r="3848" spans="1:2" ht="18" customHeight="1">
      <c r="A3848" s="23"/>
      <c r="B3848" s="30"/>
    </row>
    <row r="3849" spans="1:2" ht="18" customHeight="1">
      <c r="A3849" s="23"/>
      <c r="B3849" s="30"/>
    </row>
    <row r="3850" spans="1:2" ht="18" customHeight="1">
      <c r="A3850" s="23"/>
      <c r="B3850" s="30"/>
    </row>
    <row r="3851" spans="1:2" ht="18" customHeight="1">
      <c r="A3851" s="23"/>
      <c r="B3851" s="30"/>
    </row>
    <row r="3852" spans="1:2" ht="18" customHeight="1">
      <c r="A3852" s="23"/>
      <c r="B3852" s="30"/>
    </row>
    <row r="3853" spans="1:2" ht="18" customHeight="1">
      <c r="A3853" s="23"/>
      <c r="B3853" s="30"/>
    </row>
    <row r="3854" spans="1:2" ht="18" customHeight="1">
      <c r="A3854" s="23"/>
      <c r="B3854" s="30"/>
    </row>
    <row r="3855" spans="1:2" ht="18" customHeight="1">
      <c r="A3855" s="23"/>
      <c r="B3855" s="30"/>
    </row>
    <row r="3856" spans="1:2" ht="18" customHeight="1">
      <c r="A3856" s="23"/>
      <c r="B3856" s="30"/>
    </row>
    <row r="3857" spans="1:2" ht="18" customHeight="1">
      <c r="A3857" s="23"/>
      <c r="B3857" s="30"/>
    </row>
    <row r="3858" spans="1:2" ht="18" customHeight="1">
      <c r="A3858" s="23"/>
      <c r="B3858" s="30"/>
    </row>
    <row r="3859" spans="1:2" ht="18" customHeight="1">
      <c r="A3859" s="23"/>
      <c r="B3859" s="30"/>
    </row>
    <row r="3860" spans="1:2" ht="18" customHeight="1">
      <c r="A3860" s="23"/>
      <c r="B3860" s="30"/>
    </row>
    <row r="3861" spans="1:2" ht="18" customHeight="1">
      <c r="A3861" s="23"/>
      <c r="B3861" s="30"/>
    </row>
    <row r="3862" spans="1:2" ht="18" customHeight="1">
      <c r="A3862" s="23"/>
      <c r="B3862" s="30"/>
    </row>
    <row r="3863" spans="1:2" ht="18" customHeight="1">
      <c r="A3863" s="23"/>
      <c r="B3863" s="30"/>
    </row>
    <row r="3864" spans="1:2" ht="18" customHeight="1">
      <c r="A3864" s="23"/>
      <c r="B3864" s="30"/>
    </row>
    <row r="3865" spans="1:2" ht="18" customHeight="1">
      <c r="A3865" s="23"/>
      <c r="B3865" s="30"/>
    </row>
    <row r="3866" spans="1:2" ht="18" customHeight="1">
      <c r="A3866" s="23"/>
      <c r="B3866" s="30"/>
    </row>
    <row r="3867" spans="1:2" ht="18" customHeight="1">
      <c r="A3867" s="23"/>
      <c r="B3867" s="30"/>
    </row>
    <row r="3868" spans="1:2" ht="18" customHeight="1">
      <c r="A3868" s="23"/>
      <c r="B3868" s="30"/>
    </row>
    <row r="3869" spans="1:2" ht="18" customHeight="1">
      <c r="A3869" s="23"/>
      <c r="B3869" s="30"/>
    </row>
    <row r="3870" spans="1:2" ht="18" customHeight="1">
      <c r="A3870" s="23"/>
      <c r="B3870" s="30"/>
    </row>
    <row r="3871" spans="1:2" ht="18" customHeight="1">
      <c r="A3871" s="23"/>
      <c r="B3871" s="30"/>
    </row>
    <row r="3872" spans="1:2" ht="18" customHeight="1">
      <c r="A3872" s="23"/>
      <c r="B3872" s="30"/>
    </row>
    <row r="3873" spans="1:2" ht="18" customHeight="1">
      <c r="A3873" s="23"/>
      <c r="B3873" s="30"/>
    </row>
    <row r="3874" spans="1:2" ht="18" customHeight="1">
      <c r="A3874" s="23"/>
      <c r="B3874" s="30"/>
    </row>
    <row r="3875" spans="1:2" ht="18" customHeight="1">
      <c r="A3875" s="23"/>
      <c r="B3875" s="30"/>
    </row>
    <row r="3876" spans="1:2" ht="18" customHeight="1">
      <c r="A3876" s="23"/>
      <c r="B3876" s="30"/>
    </row>
    <row r="3877" spans="1:2" ht="18" customHeight="1">
      <c r="A3877" s="23"/>
      <c r="B3877" s="30"/>
    </row>
    <row r="3878" spans="1:2" ht="18" customHeight="1">
      <c r="A3878" s="23"/>
      <c r="B3878" s="30"/>
    </row>
    <row r="3879" spans="1:2" ht="18" customHeight="1">
      <c r="A3879" s="23"/>
      <c r="B3879" s="30"/>
    </row>
    <row r="3880" spans="1:2" ht="18" customHeight="1">
      <c r="A3880" s="23"/>
      <c r="B3880" s="30"/>
    </row>
    <row r="3881" spans="1:2" ht="18" customHeight="1">
      <c r="A3881" s="23"/>
      <c r="B3881" s="30"/>
    </row>
    <row r="3882" spans="1:2" ht="18" customHeight="1">
      <c r="A3882" s="23"/>
      <c r="B3882" s="30"/>
    </row>
    <row r="3883" spans="1:2" ht="18" customHeight="1">
      <c r="A3883" s="23"/>
      <c r="B3883" s="30"/>
    </row>
    <row r="3884" spans="1:2" ht="18" customHeight="1">
      <c r="A3884" s="23"/>
      <c r="B3884" s="30"/>
    </row>
    <row r="3885" spans="1:2" ht="18" customHeight="1">
      <c r="A3885" s="23"/>
      <c r="B3885" s="30"/>
    </row>
    <row r="3886" spans="1:2" ht="18" customHeight="1">
      <c r="A3886" s="23"/>
      <c r="B3886" s="30"/>
    </row>
    <row r="3887" spans="1:2" ht="18" customHeight="1">
      <c r="A3887" s="23"/>
      <c r="B3887" s="30"/>
    </row>
    <row r="3888" spans="1:2" ht="18" customHeight="1">
      <c r="A3888" s="23"/>
      <c r="B3888" s="30"/>
    </row>
    <row r="3889" spans="1:2" ht="18" customHeight="1">
      <c r="A3889" s="23"/>
      <c r="B3889" s="30"/>
    </row>
    <row r="3890" spans="1:2" ht="18" customHeight="1">
      <c r="A3890" s="23"/>
      <c r="B3890" s="30"/>
    </row>
    <row r="3891" spans="1:2" ht="18" customHeight="1">
      <c r="A3891" s="23"/>
      <c r="B3891" s="30"/>
    </row>
    <row r="3892" spans="1:2" ht="18" customHeight="1">
      <c r="A3892" s="23"/>
      <c r="B3892" s="30"/>
    </row>
    <row r="3893" spans="1:2" ht="18" customHeight="1">
      <c r="A3893" s="23"/>
      <c r="B3893" s="30"/>
    </row>
    <row r="3894" spans="1:2" ht="18" customHeight="1">
      <c r="A3894" s="23"/>
      <c r="B3894" s="30"/>
    </row>
    <row r="3895" spans="1:2" ht="18" customHeight="1">
      <c r="A3895" s="23"/>
      <c r="B3895" s="30"/>
    </row>
    <row r="3896" spans="1:2" ht="18" customHeight="1">
      <c r="A3896" s="23"/>
      <c r="B3896" s="30"/>
    </row>
    <row r="3897" spans="1:2" ht="18" customHeight="1">
      <c r="A3897" s="23"/>
      <c r="B3897" s="30"/>
    </row>
    <row r="3898" spans="1:2" ht="18" customHeight="1">
      <c r="A3898" s="23"/>
      <c r="B3898" s="30"/>
    </row>
    <row r="3899" spans="1:2" ht="18" customHeight="1">
      <c r="A3899" s="23"/>
      <c r="B3899" s="30"/>
    </row>
    <row r="3900" spans="1:2" ht="18" customHeight="1">
      <c r="A3900" s="23"/>
      <c r="B3900" s="30"/>
    </row>
    <row r="3901" spans="1:2" ht="18" customHeight="1">
      <c r="A3901" s="23"/>
      <c r="B3901" s="30"/>
    </row>
    <row r="3902" spans="1:2" ht="18" customHeight="1">
      <c r="A3902" s="23"/>
      <c r="B3902" s="30"/>
    </row>
    <row r="3903" spans="1:2" ht="18" customHeight="1">
      <c r="A3903" s="23"/>
      <c r="B3903" s="30"/>
    </row>
    <row r="3904" spans="1:2" ht="18" customHeight="1">
      <c r="A3904" s="23"/>
      <c r="B3904" s="30"/>
    </row>
    <row r="3905" spans="1:2" ht="18" customHeight="1">
      <c r="A3905" s="23"/>
      <c r="B3905" s="30"/>
    </row>
    <row r="3906" spans="1:2" ht="18" customHeight="1">
      <c r="A3906" s="23"/>
      <c r="B3906" s="30"/>
    </row>
    <row r="3907" spans="1:2" ht="18" customHeight="1">
      <c r="A3907" s="23"/>
      <c r="B3907" s="30"/>
    </row>
    <row r="3908" spans="1:2" ht="18" customHeight="1">
      <c r="A3908" s="23"/>
      <c r="B3908" s="30"/>
    </row>
    <row r="3909" spans="1:2" ht="18" customHeight="1">
      <c r="A3909" s="23"/>
      <c r="B3909" s="30"/>
    </row>
    <row r="3910" spans="1:2" ht="18" customHeight="1">
      <c r="A3910" s="23"/>
      <c r="B3910" s="30"/>
    </row>
    <row r="3911" spans="1:2" ht="18" customHeight="1">
      <c r="A3911" s="23"/>
      <c r="B3911" s="30"/>
    </row>
    <row r="3912" spans="1:2" ht="18" customHeight="1">
      <c r="A3912" s="23"/>
      <c r="B3912" s="30"/>
    </row>
    <row r="3913" spans="1:2" ht="18" customHeight="1">
      <c r="A3913" s="23"/>
      <c r="B3913" s="30"/>
    </row>
    <row r="3914" spans="1:2" ht="18" customHeight="1">
      <c r="A3914" s="23"/>
      <c r="B3914" s="30"/>
    </row>
    <row r="3915" spans="1:2" ht="18" customHeight="1">
      <c r="A3915" s="23"/>
      <c r="B3915" s="30"/>
    </row>
    <row r="3916" spans="1:2" ht="18" customHeight="1">
      <c r="A3916" s="23"/>
      <c r="B3916" s="30"/>
    </row>
    <row r="3917" spans="1:2" ht="18" customHeight="1">
      <c r="A3917" s="23"/>
      <c r="B3917" s="30"/>
    </row>
    <row r="3918" spans="1:2" ht="18" customHeight="1">
      <c r="A3918" s="23"/>
      <c r="B3918" s="30"/>
    </row>
    <row r="3919" spans="1:2" ht="18" customHeight="1">
      <c r="A3919" s="23"/>
      <c r="B3919" s="30"/>
    </row>
    <row r="3920" spans="1:2" ht="18" customHeight="1">
      <c r="A3920" s="23"/>
      <c r="B3920" s="30"/>
    </row>
    <row r="3921" spans="1:2" ht="18" customHeight="1">
      <c r="A3921" s="23"/>
      <c r="B3921" s="30"/>
    </row>
    <row r="3922" spans="1:2" ht="18" customHeight="1">
      <c r="A3922" s="23"/>
      <c r="B3922" s="30"/>
    </row>
    <row r="3923" spans="1:2" ht="18" customHeight="1">
      <c r="A3923" s="23"/>
      <c r="B3923" s="30"/>
    </row>
    <row r="3924" spans="1:2" ht="18" customHeight="1">
      <c r="A3924" s="23"/>
      <c r="B3924" s="30"/>
    </row>
    <row r="3925" spans="1:2" ht="18" customHeight="1">
      <c r="A3925" s="23"/>
      <c r="B3925" s="30"/>
    </row>
    <row r="3926" spans="1:2" ht="18" customHeight="1">
      <c r="A3926" s="23"/>
      <c r="B3926" s="30"/>
    </row>
    <row r="3927" spans="1:2" ht="18" customHeight="1">
      <c r="A3927" s="23"/>
      <c r="B3927" s="30"/>
    </row>
    <row r="3928" spans="1:2" ht="18" customHeight="1">
      <c r="A3928" s="23"/>
      <c r="B3928" s="30"/>
    </row>
    <row r="3929" spans="1:2" ht="18" customHeight="1">
      <c r="A3929" s="23"/>
      <c r="B3929" s="30"/>
    </row>
    <row r="3930" spans="1:2" ht="18" customHeight="1">
      <c r="A3930" s="23"/>
      <c r="B3930" s="30"/>
    </row>
    <row r="3931" spans="1:2" ht="18" customHeight="1">
      <c r="A3931" s="23"/>
      <c r="B3931" s="30"/>
    </row>
    <row r="3932" spans="1:2" ht="18" customHeight="1">
      <c r="A3932" s="23"/>
      <c r="B3932" s="30"/>
    </row>
    <row r="3933" spans="1:2" ht="18" customHeight="1">
      <c r="A3933" s="23"/>
      <c r="B3933" s="30"/>
    </row>
    <row r="3934" spans="1:2" ht="18" customHeight="1">
      <c r="A3934" s="23"/>
      <c r="B3934" s="30"/>
    </row>
    <row r="3935" spans="1:2" ht="18" customHeight="1">
      <c r="A3935" s="23"/>
      <c r="B3935" s="30"/>
    </row>
    <row r="3936" spans="1:2" ht="18" customHeight="1">
      <c r="A3936" s="23"/>
      <c r="B3936" s="30"/>
    </row>
    <row r="3937" spans="1:2" ht="18" customHeight="1">
      <c r="A3937" s="23"/>
      <c r="B3937" s="30"/>
    </row>
    <row r="3938" spans="1:2" ht="18" customHeight="1">
      <c r="A3938" s="23"/>
      <c r="B3938" s="30"/>
    </row>
    <row r="3939" spans="1:2" ht="18" customHeight="1">
      <c r="A3939" s="23"/>
      <c r="B3939" s="30"/>
    </row>
    <row r="3940" spans="1:2" ht="18" customHeight="1">
      <c r="A3940" s="23"/>
      <c r="B3940" s="30"/>
    </row>
    <row r="3941" spans="1:2" ht="18" customHeight="1">
      <c r="A3941" s="23"/>
      <c r="B3941" s="30"/>
    </row>
    <row r="3942" spans="1:2" ht="18" customHeight="1">
      <c r="A3942" s="23"/>
      <c r="B3942" s="30"/>
    </row>
    <row r="3943" spans="1:2" ht="18" customHeight="1">
      <c r="A3943" s="23"/>
      <c r="B3943" s="30"/>
    </row>
    <row r="3944" spans="1:2" ht="18" customHeight="1">
      <c r="A3944" s="23"/>
      <c r="B3944" s="30"/>
    </row>
    <row r="3945" spans="1:2" ht="18" customHeight="1">
      <c r="A3945" s="23"/>
      <c r="B3945" s="30"/>
    </row>
    <row r="3946" spans="1:2" ht="18" customHeight="1">
      <c r="A3946" s="23"/>
      <c r="B3946" s="30"/>
    </row>
    <row r="3947" spans="1:2" ht="18" customHeight="1">
      <c r="A3947" s="23"/>
      <c r="B3947" s="30"/>
    </row>
    <row r="3948" spans="1:2" ht="18" customHeight="1">
      <c r="A3948" s="23"/>
      <c r="B3948" s="30"/>
    </row>
    <row r="3949" spans="1:2" ht="18" customHeight="1">
      <c r="A3949" s="23"/>
      <c r="B3949" s="30"/>
    </row>
    <row r="3950" spans="1:2" ht="18" customHeight="1">
      <c r="A3950" s="23"/>
      <c r="B3950" s="30"/>
    </row>
    <row r="3951" spans="1:2" ht="18" customHeight="1">
      <c r="A3951" s="23"/>
      <c r="B3951" s="30"/>
    </row>
    <row r="3952" spans="1:2" ht="18" customHeight="1">
      <c r="A3952" s="23"/>
      <c r="B3952" s="30"/>
    </row>
    <row r="3953" spans="1:2" ht="18" customHeight="1">
      <c r="A3953" s="23"/>
      <c r="B3953" s="30"/>
    </row>
    <row r="3954" spans="1:2" ht="18" customHeight="1">
      <c r="A3954" s="23"/>
      <c r="B3954" s="30"/>
    </row>
    <row r="3955" spans="1:2" ht="18" customHeight="1">
      <c r="A3955" s="23"/>
      <c r="B3955" s="30"/>
    </row>
    <row r="3956" spans="1:2" ht="18" customHeight="1">
      <c r="A3956" s="23"/>
      <c r="B3956" s="30"/>
    </row>
    <row r="3957" spans="1:2" ht="18" customHeight="1">
      <c r="A3957" s="23"/>
      <c r="B3957" s="30"/>
    </row>
    <row r="3958" spans="1:2" ht="18" customHeight="1">
      <c r="A3958" s="23"/>
      <c r="B3958" s="30"/>
    </row>
    <row r="3959" spans="1:2" ht="18" customHeight="1">
      <c r="A3959" s="23"/>
      <c r="B3959" s="30"/>
    </row>
    <row r="3960" spans="1:2" ht="18" customHeight="1">
      <c r="A3960" s="23"/>
      <c r="B3960" s="30"/>
    </row>
    <row r="3961" spans="1:2" ht="18" customHeight="1">
      <c r="A3961" s="23"/>
      <c r="B3961" s="30"/>
    </row>
    <row r="3962" spans="1:2" ht="18" customHeight="1">
      <c r="A3962" s="23"/>
      <c r="B3962" s="30"/>
    </row>
    <row r="3963" spans="1:2" ht="18" customHeight="1">
      <c r="A3963" s="23"/>
      <c r="B3963" s="30"/>
    </row>
    <row r="3964" spans="1:2" ht="18" customHeight="1">
      <c r="A3964" s="23"/>
      <c r="B3964" s="30"/>
    </row>
    <row r="3965" spans="1:2" ht="18" customHeight="1">
      <c r="A3965" s="23"/>
      <c r="B3965" s="30"/>
    </row>
    <row r="3966" spans="1:2" ht="18" customHeight="1">
      <c r="A3966" s="23"/>
      <c r="B3966" s="30"/>
    </row>
    <row r="3967" spans="1:2" ht="18" customHeight="1">
      <c r="A3967" s="23"/>
      <c r="B3967" s="30"/>
    </row>
    <row r="3968" spans="1:2" ht="18" customHeight="1">
      <c r="A3968" s="23"/>
      <c r="B3968" s="30"/>
    </row>
    <row r="3969" spans="1:2" ht="18" customHeight="1">
      <c r="A3969" s="23"/>
      <c r="B3969" s="30"/>
    </row>
    <row r="3970" spans="1:2" ht="18" customHeight="1">
      <c r="A3970" s="23"/>
      <c r="B3970" s="30"/>
    </row>
    <row r="3971" spans="1:2" ht="18" customHeight="1">
      <c r="A3971" s="23"/>
      <c r="B3971" s="30"/>
    </row>
    <row r="3972" spans="1:2" ht="18" customHeight="1">
      <c r="A3972" s="23"/>
      <c r="B3972" s="30"/>
    </row>
    <row r="3973" spans="1:2" ht="18" customHeight="1">
      <c r="A3973" s="23"/>
      <c r="B3973" s="30"/>
    </row>
    <row r="3974" spans="1:2" ht="18" customHeight="1">
      <c r="A3974" s="23"/>
      <c r="B3974" s="30"/>
    </row>
    <row r="3975" spans="1:2" ht="18" customHeight="1">
      <c r="A3975" s="23"/>
      <c r="B3975" s="30"/>
    </row>
    <row r="3976" spans="1:2" ht="18" customHeight="1">
      <c r="A3976" s="23"/>
      <c r="B3976" s="30"/>
    </row>
    <row r="3977" spans="1:2" ht="18" customHeight="1">
      <c r="A3977" s="23"/>
      <c r="B3977" s="30"/>
    </row>
    <row r="3978" spans="1:2" ht="18" customHeight="1">
      <c r="A3978" s="23"/>
      <c r="B3978" s="30"/>
    </row>
    <row r="3979" spans="1:2" ht="18" customHeight="1">
      <c r="A3979" s="23"/>
      <c r="B3979" s="30"/>
    </row>
    <row r="3980" spans="1:2" ht="18" customHeight="1">
      <c r="A3980" s="23"/>
      <c r="B3980" s="30"/>
    </row>
    <row r="3981" spans="1:2" ht="18" customHeight="1">
      <c r="A3981" s="23"/>
      <c r="B3981" s="30"/>
    </row>
    <row r="3982" spans="1:2" ht="18" customHeight="1">
      <c r="A3982" s="23"/>
      <c r="B3982" s="30"/>
    </row>
    <row r="3983" spans="1:2" ht="18" customHeight="1">
      <c r="A3983" s="23"/>
      <c r="B3983" s="30"/>
    </row>
    <row r="3984" spans="1:2" ht="18" customHeight="1">
      <c r="A3984" s="23"/>
      <c r="B3984" s="30"/>
    </row>
    <row r="3985" spans="1:2" ht="18" customHeight="1">
      <c r="A3985" s="23"/>
      <c r="B3985" s="30"/>
    </row>
    <row r="3986" spans="1:2" ht="18" customHeight="1">
      <c r="A3986" s="23"/>
      <c r="B3986" s="30"/>
    </row>
    <row r="3987" spans="1:2" ht="18" customHeight="1">
      <c r="A3987" s="23"/>
      <c r="B3987" s="30"/>
    </row>
    <row r="3988" spans="1:2" ht="18" customHeight="1">
      <c r="A3988" s="23"/>
      <c r="B3988" s="30"/>
    </row>
    <row r="3989" spans="1:2" ht="18" customHeight="1">
      <c r="A3989" s="23"/>
      <c r="B3989" s="30"/>
    </row>
    <row r="3990" spans="1:2" ht="18" customHeight="1">
      <c r="A3990" s="23"/>
      <c r="B3990" s="30"/>
    </row>
    <row r="3991" spans="1:2" ht="18" customHeight="1">
      <c r="A3991" s="23"/>
      <c r="B3991" s="30"/>
    </row>
    <row r="3992" spans="1:2" ht="18" customHeight="1">
      <c r="A3992" s="23"/>
      <c r="B3992" s="30"/>
    </row>
    <row r="3993" spans="1:2" ht="18" customHeight="1">
      <c r="A3993" s="23"/>
      <c r="B3993" s="30"/>
    </row>
    <row r="3994" spans="1:2" ht="18" customHeight="1">
      <c r="A3994" s="23"/>
      <c r="B3994" s="30"/>
    </row>
    <row r="3995" spans="1:2" ht="18" customHeight="1">
      <c r="A3995" s="23"/>
      <c r="B3995" s="30"/>
    </row>
    <row r="3996" spans="1:2" ht="18" customHeight="1">
      <c r="A3996" s="23"/>
      <c r="B3996" s="30"/>
    </row>
    <row r="3997" spans="1:2" ht="18" customHeight="1">
      <c r="A3997" s="23"/>
      <c r="B3997" s="30"/>
    </row>
    <row r="3998" spans="1:2" ht="18" customHeight="1">
      <c r="A3998" s="23"/>
      <c r="B3998" s="30"/>
    </row>
    <row r="3999" spans="1:2" ht="18" customHeight="1">
      <c r="A3999" s="23"/>
      <c r="B3999" s="30"/>
    </row>
    <row r="4000" spans="1:2" ht="18" customHeight="1">
      <c r="A4000" s="23"/>
      <c r="B4000" s="30"/>
    </row>
    <row r="4001" spans="1:2" ht="18" customHeight="1">
      <c r="A4001" s="23"/>
      <c r="B4001" s="30"/>
    </row>
    <row r="4002" spans="1:2" ht="18" customHeight="1">
      <c r="A4002" s="23"/>
      <c r="B4002" s="30"/>
    </row>
    <row r="4003" spans="1:2" ht="18" customHeight="1">
      <c r="A4003" s="23"/>
      <c r="B4003" s="30"/>
    </row>
    <row r="4004" spans="1:2" ht="18" customHeight="1">
      <c r="A4004" s="23"/>
      <c r="B4004" s="30"/>
    </row>
    <row r="4005" spans="1:2" ht="18" customHeight="1">
      <c r="A4005" s="23"/>
      <c r="B4005" s="30"/>
    </row>
    <row r="4006" spans="1:2" ht="18" customHeight="1">
      <c r="A4006" s="23"/>
      <c r="B4006" s="30"/>
    </row>
    <row r="4007" spans="1:2" ht="18" customHeight="1">
      <c r="A4007" s="23"/>
      <c r="B4007" s="30"/>
    </row>
    <row r="4008" spans="1:2" ht="18" customHeight="1">
      <c r="A4008" s="23"/>
      <c r="B4008" s="30"/>
    </row>
    <row r="4009" spans="1:2" ht="18" customHeight="1">
      <c r="A4009" s="23"/>
      <c r="B4009" s="30"/>
    </row>
    <row r="4010" spans="1:2" ht="18" customHeight="1">
      <c r="A4010" s="23"/>
      <c r="B4010" s="30"/>
    </row>
    <row r="4011" spans="1:2" ht="18" customHeight="1">
      <c r="A4011" s="23"/>
      <c r="B4011" s="30"/>
    </row>
    <row r="4012" spans="1:2" ht="18" customHeight="1">
      <c r="A4012" s="23"/>
      <c r="B4012" s="30"/>
    </row>
    <row r="4013" spans="1:2" ht="18" customHeight="1">
      <c r="A4013" s="23"/>
      <c r="B4013" s="30"/>
    </row>
    <row r="4014" spans="1:2" ht="18" customHeight="1">
      <c r="A4014" s="23"/>
      <c r="B4014" s="30"/>
    </row>
    <row r="4015" spans="1:2" ht="18" customHeight="1">
      <c r="A4015" s="23"/>
      <c r="B4015" s="30"/>
    </row>
    <row r="4016" spans="1:2" ht="18" customHeight="1">
      <c r="A4016" s="23"/>
      <c r="B4016" s="30"/>
    </row>
    <row r="4017" spans="1:2" ht="18" customHeight="1">
      <c r="A4017" s="23"/>
      <c r="B4017" s="30"/>
    </row>
    <row r="4018" spans="1:2" ht="18" customHeight="1">
      <c r="A4018" s="23"/>
      <c r="B4018" s="30"/>
    </row>
    <row r="4019" spans="1:2" ht="18" customHeight="1">
      <c r="A4019" s="23"/>
      <c r="B4019" s="30"/>
    </row>
    <row r="4020" spans="1:2" ht="18" customHeight="1">
      <c r="A4020" s="23"/>
      <c r="B4020" s="30"/>
    </row>
    <row r="4021" spans="1:2" ht="18" customHeight="1">
      <c r="A4021" s="23"/>
      <c r="B4021" s="30"/>
    </row>
    <row r="4022" spans="1:2" ht="18" customHeight="1">
      <c r="A4022" s="23"/>
      <c r="B4022" s="30"/>
    </row>
    <row r="4023" spans="1:2" ht="18" customHeight="1">
      <c r="A4023" s="23"/>
      <c r="B4023" s="30"/>
    </row>
    <row r="4024" spans="1:2" ht="18" customHeight="1">
      <c r="A4024" s="23"/>
      <c r="B4024" s="30"/>
    </row>
    <row r="4025" spans="1:2" ht="18" customHeight="1">
      <c r="A4025" s="23"/>
      <c r="B4025" s="30"/>
    </row>
    <row r="4026" spans="1:2" ht="18" customHeight="1">
      <c r="A4026" s="23"/>
      <c r="B4026" s="30"/>
    </row>
    <row r="4027" spans="1:2" ht="18" customHeight="1">
      <c r="A4027" s="23"/>
      <c r="B4027" s="30"/>
    </row>
    <row r="4028" spans="1:2" ht="18" customHeight="1">
      <c r="A4028" s="23"/>
      <c r="B4028" s="30"/>
    </row>
    <row r="4029" spans="1:2" ht="18" customHeight="1">
      <c r="A4029" s="23"/>
      <c r="B4029" s="30"/>
    </row>
    <row r="4030" spans="1:2" ht="18" customHeight="1">
      <c r="A4030" s="23"/>
      <c r="B4030" s="30"/>
    </row>
    <row r="4031" spans="1:2" ht="18" customHeight="1">
      <c r="A4031" s="23"/>
      <c r="B4031" s="30"/>
    </row>
    <row r="4032" spans="1:2" ht="18" customHeight="1">
      <c r="A4032" s="23"/>
      <c r="B4032" s="30"/>
    </row>
    <row r="4033" spans="1:2" ht="18" customHeight="1">
      <c r="A4033" s="23"/>
      <c r="B4033" s="30"/>
    </row>
    <row r="4034" spans="1:2" ht="18" customHeight="1">
      <c r="A4034" s="23"/>
      <c r="B4034" s="30"/>
    </row>
    <row r="4035" spans="1:2" ht="18" customHeight="1">
      <c r="A4035" s="23"/>
      <c r="B4035" s="30"/>
    </row>
    <row r="4036" spans="1:2" ht="18" customHeight="1">
      <c r="A4036" s="23"/>
      <c r="B4036" s="30"/>
    </row>
    <row r="4037" spans="1:2" ht="18" customHeight="1">
      <c r="A4037" s="23"/>
      <c r="B4037" s="30"/>
    </row>
    <row r="4038" spans="1:2" ht="18" customHeight="1">
      <c r="A4038" s="23"/>
      <c r="B4038" s="30"/>
    </row>
    <row r="4039" spans="1:2" ht="18" customHeight="1">
      <c r="A4039" s="23"/>
      <c r="B4039" s="30"/>
    </row>
    <row r="4040" spans="1:2" ht="18" customHeight="1">
      <c r="A4040" s="23"/>
      <c r="B4040" s="30"/>
    </row>
    <row r="4041" spans="1:2" ht="18" customHeight="1">
      <c r="A4041" s="23"/>
      <c r="B4041" s="30"/>
    </row>
    <row r="4042" spans="1:2" ht="18" customHeight="1">
      <c r="A4042" s="23"/>
      <c r="B4042" s="30"/>
    </row>
    <row r="4043" spans="1:2" ht="18" customHeight="1">
      <c r="A4043" s="23"/>
      <c r="B4043" s="30"/>
    </row>
    <row r="4044" spans="1:2" ht="18" customHeight="1">
      <c r="A4044" s="23"/>
      <c r="B4044" s="30"/>
    </row>
    <row r="4045" spans="1:2" ht="18" customHeight="1">
      <c r="A4045" s="23"/>
      <c r="B4045" s="30"/>
    </row>
    <row r="4046" spans="1:2" ht="18" customHeight="1">
      <c r="A4046" s="23"/>
      <c r="B4046" s="30"/>
    </row>
    <row r="4047" spans="1:2" ht="18" customHeight="1">
      <c r="A4047" s="23"/>
      <c r="B4047" s="30"/>
    </row>
    <row r="4048" spans="1:2" ht="18" customHeight="1">
      <c r="A4048" s="23"/>
      <c r="B4048" s="30"/>
    </row>
    <row r="4049" spans="1:2" ht="18" customHeight="1">
      <c r="A4049" s="23"/>
      <c r="B4049" s="30"/>
    </row>
    <row r="4050" spans="1:2" ht="18" customHeight="1">
      <c r="A4050" s="23"/>
      <c r="B4050" s="30"/>
    </row>
    <row r="4051" spans="1:2" ht="18" customHeight="1">
      <c r="A4051" s="23"/>
      <c r="B4051" s="30"/>
    </row>
    <row r="4052" spans="1:2" ht="18" customHeight="1">
      <c r="A4052" s="23"/>
      <c r="B4052" s="30"/>
    </row>
    <row r="4053" spans="1:2" ht="18" customHeight="1">
      <c r="A4053" s="23"/>
      <c r="B4053" s="30"/>
    </row>
    <row r="4054" spans="1:2" ht="18" customHeight="1">
      <c r="A4054" s="23"/>
      <c r="B4054" s="30"/>
    </row>
    <row r="4055" spans="1:2" ht="18" customHeight="1">
      <c r="A4055" s="23"/>
      <c r="B4055" s="30"/>
    </row>
    <row r="4056" spans="1:2" ht="18" customHeight="1">
      <c r="A4056" s="23"/>
      <c r="B4056" s="30"/>
    </row>
    <row r="4057" spans="1:2" ht="18" customHeight="1">
      <c r="A4057" s="23"/>
      <c r="B4057" s="30"/>
    </row>
    <row r="4058" spans="1:2" ht="18" customHeight="1">
      <c r="A4058" s="23"/>
      <c r="B4058" s="30"/>
    </row>
    <row r="4059" spans="1:2" ht="18" customHeight="1">
      <c r="A4059" s="23"/>
      <c r="B4059" s="30"/>
    </row>
    <row r="4060" spans="1:2" ht="18" customHeight="1">
      <c r="A4060" s="23"/>
      <c r="B4060" s="30"/>
    </row>
    <row r="4061" spans="1:2" ht="18" customHeight="1">
      <c r="A4061" s="23"/>
      <c r="B4061" s="30"/>
    </row>
    <row r="4062" spans="1:2" ht="18" customHeight="1">
      <c r="A4062" s="23"/>
      <c r="B4062" s="30"/>
    </row>
    <row r="4063" spans="1:2" ht="18" customHeight="1">
      <c r="A4063" s="23"/>
      <c r="B4063" s="30"/>
    </row>
    <row r="4064" spans="1:2" ht="18" customHeight="1">
      <c r="A4064" s="23"/>
      <c r="B4064" s="30"/>
    </row>
    <row r="4065" spans="1:2" ht="18" customHeight="1">
      <c r="A4065" s="23"/>
      <c r="B4065" s="30"/>
    </row>
    <row r="4066" spans="1:2" ht="18" customHeight="1">
      <c r="A4066" s="23"/>
      <c r="B4066" s="30"/>
    </row>
    <row r="4067" spans="1:2" ht="18" customHeight="1">
      <c r="A4067" s="23"/>
      <c r="B4067" s="30"/>
    </row>
    <row r="4068" spans="1:2" ht="18" customHeight="1">
      <c r="A4068" s="23"/>
      <c r="B4068" s="30"/>
    </row>
    <row r="4069" spans="1:2" ht="18" customHeight="1">
      <c r="A4069" s="23"/>
      <c r="B4069" s="30"/>
    </row>
    <row r="4070" spans="1:2" ht="18" customHeight="1">
      <c r="A4070" s="23"/>
      <c r="B4070" s="30"/>
    </row>
    <row r="4071" spans="1:2" ht="18" customHeight="1">
      <c r="A4071" s="23"/>
      <c r="B4071" s="30"/>
    </row>
    <row r="4072" spans="1:2" ht="18" customHeight="1">
      <c r="A4072" s="23"/>
      <c r="B4072" s="30"/>
    </row>
    <row r="4073" spans="1:2" ht="18" customHeight="1">
      <c r="A4073" s="23"/>
      <c r="B4073" s="30"/>
    </row>
    <row r="4074" spans="1:2" ht="18" customHeight="1">
      <c r="A4074" s="23"/>
      <c r="B4074" s="30"/>
    </row>
    <row r="4075" spans="1:2" ht="18" customHeight="1">
      <c r="A4075" s="23"/>
      <c r="B4075" s="30"/>
    </row>
    <row r="4076" spans="1:2" ht="18" customHeight="1">
      <c r="A4076" s="23"/>
      <c r="B4076" s="30"/>
    </row>
    <row r="4077" spans="1:2" ht="18" customHeight="1">
      <c r="A4077" s="23"/>
      <c r="B4077" s="30"/>
    </row>
    <row r="4078" spans="1:2" ht="18" customHeight="1">
      <c r="A4078" s="23"/>
      <c r="B4078" s="30"/>
    </row>
    <row r="4079" spans="1:2" ht="18" customHeight="1">
      <c r="A4079" s="23"/>
      <c r="B4079" s="30"/>
    </row>
    <row r="4080" spans="1:2" ht="18" customHeight="1">
      <c r="A4080" s="23"/>
      <c r="B4080" s="30"/>
    </row>
    <row r="4081" spans="1:2" ht="18" customHeight="1">
      <c r="A4081" s="23"/>
      <c r="B4081" s="30"/>
    </row>
    <row r="4082" spans="1:2" ht="18" customHeight="1">
      <c r="A4082" s="23"/>
      <c r="B4082" s="30"/>
    </row>
    <row r="4083" spans="1:2" ht="18" customHeight="1">
      <c r="A4083" s="23"/>
      <c r="B4083" s="30"/>
    </row>
    <row r="4084" spans="1:2" ht="18" customHeight="1">
      <c r="A4084" s="23"/>
      <c r="B4084" s="30"/>
    </row>
    <row r="4085" spans="1:2" ht="18" customHeight="1">
      <c r="A4085" s="23"/>
      <c r="B4085" s="30"/>
    </row>
    <row r="4086" spans="1:2" ht="18" customHeight="1">
      <c r="A4086" s="23"/>
      <c r="B4086" s="30"/>
    </row>
    <row r="4087" spans="1:2" ht="18" customHeight="1">
      <c r="A4087" s="23"/>
      <c r="B4087" s="30"/>
    </row>
    <row r="4088" spans="1:2" ht="18" customHeight="1">
      <c r="A4088" s="23"/>
      <c r="B4088" s="30"/>
    </row>
    <row r="4089" spans="1:2" ht="18" customHeight="1">
      <c r="A4089" s="23"/>
      <c r="B4089" s="30"/>
    </row>
    <row r="4090" spans="1:2" ht="18" customHeight="1">
      <c r="A4090" s="23"/>
      <c r="B4090" s="30"/>
    </row>
    <row r="4091" spans="1:2" ht="18" customHeight="1">
      <c r="A4091" s="23"/>
      <c r="B4091" s="30"/>
    </row>
    <row r="4092" spans="1:2" ht="18" customHeight="1">
      <c r="A4092" s="23"/>
      <c r="B4092" s="30"/>
    </row>
    <row r="4093" spans="1:2" ht="18" customHeight="1">
      <c r="A4093" s="23"/>
      <c r="B4093" s="30"/>
    </row>
    <row r="4094" spans="1:2" ht="18" customHeight="1">
      <c r="A4094" s="23"/>
      <c r="B4094" s="30"/>
    </row>
    <row r="4095" spans="1:2" ht="18" customHeight="1">
      <c r="A4095" s="23"/>
      <c r="B4095" s="30"/>
    </row>
    <row r="4096" spans="1:2" ht="18" customHeight="1">
      <c r="A4096" s="23"/>
      <c r="B4096" s="30"/>
    </row>
    <row r="4097" spans="1:2" ht="18" customHeight="1">
      <c r="A4097" s="23"/>
      <c r="B4097" s="30"/>
    </row>
    <row r="4098" spans="1:2" ht="18" customHeight="1">
      <c r="A4098" s="23"/>
      <c r="B4098" s="30"/>
    </row>
    <row r="4099" spans="1:2" ht="18" customHeight="1">
      <c r="A4099" s="23"/>
      <c r="B4099" s="30"/>
    </row>
    <row r="4100" spans="1:2" ht="18" customHeight="1">
      <c r="A4100" s="23"/>
      <c r="B4100" s="30"/>
    </row>
    <row r="4101" spans="1:2" ht="18" customHeight="1">
      <c r="A4101" s="23"/>
      <c r="B4101" s="30"/>
    </row>
    <row r="4102" spans="1:2" ht="18" customHeight="1">
      <c r="A4102" s="23"/>
      <c r="B4102" s="30"/>
    </row>
    <row r="4103" spans="1:2" ht="18" customHeight="1">
      <c r="A4103" s="23"/>
      <c r="B4103" s="30"/>
    </row>
    <row r="4104" spans="1:2" ht="18" customHeight="1">
      <c r="A4104" s="23"/>
      <c r="B4104" s="30"/>
    </row>
    <row r="4105" spans="1:2" ht="18" customHeight="1">
      <c r="A4105" s="23"/>
      <c r="B4105" s="30"/>
    </row>
    <row r="4106" spans="1:2" ht="18" customHeight="1">
      <c r="A4106" s="23"/>
      <c r="B4106" s="30"/>
    </row>
    <row r="4107" spans="1:2" ht="18" customHeight="1">
      <c r="A4107" s="23"/>
      <c r="B4107" s="30"/>
    </row>
    <row r="4108" spans="1:2" ht="18" customHeight="1">
      <c r="A4108" s="23"/>
      <c r="B4108" s="30"/>
    </row>
    <row r="4109" spans="1:2" ht="18" customHeight="1">
      <c r="A4109" s="23"/>
      <c r="B4109" s="30"/>
    </row>
    <row r="4110" spans="1:2" ht="18" customHeight="1">
      <c r="A4110" s="23"/>
      <c r="B4110" s="30"/>
    </row>
    <row r="4111" spans="1:2" ht="18" customHeight="1">
      <c r="A4111" s="23"/>
      <c r="B4111" s="30"/>
    </row>
    <row r="4112" spans="1:2" ht="18" customHeight="1">
      <c r="A4112" s="23"/>
      <c r="B4112" s="30"/>
    </row>
    <row r="4113" spans="1:2" ht="18" customHeight="1">
      <c r="A4113" s="23"/>
      <c r="B4113" s="30"/>
    </row>
    <row r="4114" spans="1:2" ht="18" customHeight="1">
      <c r="A4114" s="23"/>
      <c r="B4114" s="30"/>
    </row>
    <row r="4115" spans="1:2" ht="18" customHeight="1">
      <c r="A4115" s="23"/>
      <c r="B4115" s="30"/>
    </row>
    <row r="4116" spans="1:2" ht="18" customHeight="1">
      <c r="A4116" s="23"/>
      <c r="B4116" s="30"/>
    </row>
    <row r="4117" spans="1:2" ht="18" customHeight="1">
      <c r="A4117" s="23"/>
      <c r="B4117" s="30"/>
    </row>
    <row r="4118" spans="1:2" ht="18" customHeight="1">
      <c r="A4118" s="23"/>
      <c r="B4118" s="30"/>
    </row>
    <row r="4119" spans="1:2" ht="18" customHeight="1">
      <c r="A4119" s="23"/>
      <c r="B4119" s="30"/>
    </row>
    <row r="4120" spans="1:2" ht="18" customHeight="1">
      <c r="A4120" s="23"/>
      <c r="B4120" s="30"/>
    </row>
    <row r="4121" spans="1:2" ht="18" customHeight="1">
      <c r="A4121" s="23"/>
      <c r="B4121" s="30"/>
    </row>
    <row r="4122" spans="1:2" ht="18" customHeight="1">
      <c r="A4122" s="23"/>
      <c r="B4122" s="30"/>
    </row>
    <row r="4123" spans="1:2" ht="18" customHeight="1">
      <c r="A4123" s="23"/>
      <c r="B4123" s="30"/>
    </row>
    <row r="4124" spans="1:2" ht="18" customHeight="1">
      <c r="A4124" s="23"/>
      <c r="B4124" s="30"/>
    </row>
    <row r="4125" spans="1:2" ht="18" customHeight="1">
      <c r="A4125" s="23"/>
      <c r="B4125" s="30"/>
    </row>
    <row r="4126" spans="1:2" ht="18" customHeight="1">
      <c r="A4126" s="23"/>
      <c r="B4126" s="30"/>
    </row>
    <row r="4127" spans="1:2" ht="18" customHeight="1">
      <c r="A4127" s="23"/>
      <c r="B4127" s="30"/>
    </row>
    <row r="4128" spans="1:2" ht="18" customHeight="1">
      <c r="A4128" s="23"/>
      <c r="B4128" s="30"/>
    </row>
    <row r="4129" spans="1:2" ht="18" customHeight="1">
      <c r="A4129" s="23"/>
      <c r="B4129" s="30"/>
    </row>
    <row r="4130" spans="1:2" ht="18" customHeight="1">
      <c r="A4130" s="23"/>
      <c r="B4130" s="30"/>
    </row>
    <row r="4131" spans="1:2" ht="18" customHeight="1">
      <c r="A4131" s="23"/>
      <c r="B4131" s="30"/>
    </row>
    <row r="4132" spans="1:2" ht="18" customHeight="1">
      <c r="A4132" s="23"/>
      <c r="B4132" s="30"/>
    </row>
    <row r="4133" spans="1:2" ht="18" customHeight="1">
      <c r="A4133" s="23"/>
      <c r="B4133" s="30"/>
    </row>
    <row r="4134" spans="1:2" ht="18" customHeight="1">
      <c r="A4134" s="23"/>
      <c r="B4134" s="30"/>
    </row>
    <row r="4135" spans="1:2" ht="18" customHeight="1">
      <c r="A4135" s="23"/>
      <c r="B4135" s="30"/>
    </row>
    <row r="4136" spans="1:2" ht="18" customHeight="1">
      <c r="A4136" s="23"/>
      <c r="B4136" s="30"/>
    </row>
    <row r="4137" spans="1:2" ht="18" customHeight="1">
      <c r="A4137" s="23"/>
      <c r="B4137" s="30"/>
    </row>
    <row r="4138" spans="1:2" ht="18" customHeight="1">
      <c r="A4138" s="23"/>
      <c r="B4138" s="30"/>
    </row>
    <row r="4139" spans="1:2" ht="18" customHeight="1">
      <c r="A4139" s="23"/>
      <c r="B4139" s="30"/>
    </row>
    <row r="4140" spans="1:2" ht="18" customHeight="1">
      <c r="A4140" s="23"/>
      <c r="B4140" s="30"/>
    </row>
    <row r="4141" spans="1:2" ht="18" customHeight="1">
      <c r="A4141" s="23"/>
      <c r="B4141" s="30"/>
    </row>
    <row r="4142" spans="1:2" ht="18" customHeight="1">
      <c r="A4142" s="23"/>
      <c r="B4142" s="30"/>
    </row>
    <row r="4143" spans="1:2" ht="18" customHeight="1">
      <c r="A4143" s="23"/>
      <c r="B4143" s="30"/>
    </row>
    <row r="4144" spans="1:2" ht="18" customHeight="1">
      <c r="A4144" s="23"/>
      <c r="B4144" s="30"/>
    </row>
    <row r="4145" spans="1:2" ht="18" customHeight="1">
      <c r="A4145" s="23"/>
      <c r="B4145" s="30"/>
    </row>
    <row r="4146" spans="1:2" ht="18" customHeight="1">
      <c r="A4146" s="23"/>
      <c r="B4146" s="30"/>
    </row>
    <row r="4147" spans="1:2" ht="18" customHeight="1">
      <c r="A4147" s="23"/>
      <c r="B4147" s="30"/>
    </row>
    <row r="4148" spans="1:2" ht="18" customHeight="1">
      <c r="A4148" s="23"/>
      <c r="B4148" s="30"/>
    </row>
    <row r="4149" spans="1:2" ht="18" customHeight="1">
      <c r="A4149" s="23"/>
      <c r="B4149" s="30"/>
    </row>
    <row r="4150" spans="1:2" ht="18" customHeight="1">
      <c r="A4150" s="23"/>
      <c r="B4150" s="30"/>
    </row>
    <row r="4151" spans="1:2" ht="18" customHeight="1">
      <c r="A4151" s="23"/>
      <c r="B4151" s="30"/>
    </row>
    <row r="4152" spans="1:2" ht="18" customHeight="1">
      <c r="A4152" s="23"/>
      <c r="B4152" s="30"/>
    </row>
    <row r="4153" spans="1:2" ht="18" customHeight="1">
      <c r="A4153" s="23"/>
      <c r="B4153" s="30"/>
    </row>
    <row r="4154" spans="1:2" ht="18" customHeight="1">
      <c r="A4154" s="23"/>
      <c r="B4154" s="30"/>
    </row>
    <row r="4155" spans="1:2" ht="18" customHeight="1">
      <c r="A4155" s="23"/>
      <c r="B4155" s="30"/>
    </row>
    <row r="4156" spans="1:2" ht="18" customHeight="1">
      <c r="A4156" s="23"/>
      <c r="B4156" s="30"/>
    </row>
    <row r="4157" spans="1:2" ht="18" customHeight="1">
      <c r="A4157" s="23"/>
      <c r="B4157" s="30"/>
    </row>
    <row r="4158" spans="1:2" ht="18" customHeight="1">
      <c r="A4158" s="23"/>
      <c r="B4158" s="30"/>
    </row>
    <row r="4159" spans="1:2" ht="18" customHeight="1">
      <c r="A4159" s="23"/>
      <c r="B4159" s="30"/>
    </row>
    <row r="4160" spans="1:2" ht="18" customHeight="1">
      <c r="A4160" s="23"/>
      <c r="B4160" s="30"/>
    </row>
    <row r="4161" spans="1:2" ht="18" customHeight="1">
      <c r="A4161" s="23"/>
      <c r="B4161" s="30"/>
    </row>
    <row r="4162" spans="1:2" ht="18" customHeight="1">
      <c r="A4162" s="23"/>
      <c r="B4162" s="30"/>
    </row>
    <row r="4163" spans="1:2" ht="18" customHeight="1">
      <c r="A4163" s="23"/>
      <c r="B4163" s="30"/>
    </row>
    <row r="4164" spans="1:2" ht="18" customHeight="1">
      <c r="A4164" s="23"/>
      <c r="B4164" s="30"/>
    </row>
    <row r="4165" spans="1:2" ht="18" customHeight="1">
      <c r="A4165" s="23"/>
      <c r="B4165" s="30"/>
    </row>
    <row r="4166" spans="1:2" ht="18" customHeight="1">
      <c r="A4166" s="23"/>
      <c r="B4166" s="30"/>
    </row>
    <row r="4167" spans="1:2" ht="18" customHeight="1">
      <c r="A4167" s="23"/>
      <c r="B4167" s="30"/>
    </row>
    <row r="4168" spans="1:2" ht="18" customHeight="1">
      <c r="A4168" s="23"/>
      <c r="B4168" s="30"/>
    </row>
    <row r="4169" spans="1:2" ht="18" customHeight="1">
      <c r="A4169" s="23"/>
      <c r="B4169" s="30"/>
    </row>
    <row r="4170" spans="1:2" ht="18" customHeight="1">
      <c r="A4170" s="23"/>
      <c r="B4170" s="30"/>
    </row>
    <row r="4171" spans="1:2" ht="18" customHeight="1">
      <c r="A4171" s="23"/>
      <c r="B4171" s="30"/>
    </row>
    <row r="4172" spans="1:2" ht="18" customHeight="1">
      <c r="A4172" s="23"/>
      <c r="B4172" s="30"/>
    </row>
    <row r="4173" spans="1:2" ht="18" customHeight="1">
      <c r="A4173" s="23"/>
      <c r="B4173" s="30"/>
    </row>
    <row r="4174" spans="1:2" ht="18" customHeight="1">
      <c r="A4174" s="23"/>
      <c r="B4174" s="30"/>
    </row>
    <row r="4175" spans="1:2" ht="18" customHeight="1">
      <c r="A4175" s="23"/>
      <c r="B4175" s="30"/>
    </row>
    <row r="4176" spans="1:2" ht="18" customHeight="1">
      <c r="A4176" s="23"/>
      <c r="B4176" s="30"/>
    </row>
    <row r="4177" spans="1:2" ht="18" customHeight="1">
      <c r="A4177" s="23"/>
      <c r="B4177" s="30"/>
    </row>
    <row r="4178" spans="1:2" ht="18" customHeight="1">
      <c r="A4178" s="23"/>
      <c r="B4178" s="30"/>
    </row>
    <row r="4179" spans="1:2" ht="18" customHeight="1">
      <c r="A4179" s="23"/>
      <c r="B4179" s="30"/>
    </row>
    <row r="4180" spans="1:2" ht="18" customHeight="1">
      <c r="A4180" s="23"/>
      <c r="B4180" s="30"/>
    </row>
    <row r="4181" spans="1:2" ht="18" customHeight="1">
      <c r="A4181" s="23"/>
      <c r="B4181" s="30"/>
    </row>
    <row r="4182" spans="1:2" ht="18" customHeight="1">
      <c r="A4182" s="23"/>
      <c r="B4182" s="30"/>
    </row>
    <row r="4183" spans="1:2" ht="18" customHeight="1">
      <c r="A4183" s="23"/>
      <c r="B4183" s="30"/>
    </row>
    <row r="4184" spans="1:2" ht="18" customHeight="1">
      <c r="A4184" s="23"/>
      <c r="B4184" s="30"/>
    </row>
    <row r="4185" spans="1:2" ht="18" customHeight="1">
      <c r="A4185" s="23"/>
      <c r="B4185" s="30"/>
    </row>
    <row r="4186" spans="1:2" ht="18" customHeight="1">
      <c r="A4186" s="23"/>
      <c r="B4186" s="30"/>
    </row>
    <row r="4187" spans="1:2" ht="18" customHeight="1">
      <c r="A4187" s="23"/>
      <c r="B4187" s="30"/>
    </row>
    <row r="4188" spans="1:2" ht="18" customHeight="1">
      <c r="A4188" s="23"/>
      <c r="B4188" s="30"/>
    </row>
    <row r="4189" spans="1:2" ht="18" customHeight="1">
      <c r="A4189" s="23"/>
      <c r="B4189" s="30"/>
    </row>
    <row r="4190" spans="1:2" ht="18" customHeight="1">
      <c r="A4190" s="23"/>
      <c r="B4190" s="30"/>
    </row>
    <row r="4191" spans="1:2" ht="18" customHeight="1">
      <c r="A4191" s="23"/>
      <c r="B4191" s="30"/>
    </row>
    <row r="4192" spans="1:2" ht="18" customHeight="1">
      <c r="A4192" s="23"/>
      <c r="B4192" s="30"/>
    </row>
    <row r="4193" spans="1:2" ht="18" customHeight="1">
      <c r="A4193" s="23"/>
      <c r="B4193" s="30"/>
    </row>
    <row r="4194" spans="1:2" ht="18" customHeight="1">
      <c r="A4194" s="23"/>
      <c r="B4194" s="30"/>
    </row>
    <row r="4195" spans="1:2" ht="18" customHeight="1">
      <c r="A4195" s="23"/>
      <c r="B4195" s="30"/>
    </row>
    <row r="4196" spans="1:2" ht="18" customHeight="1">
      <c r="A4196" s="23"/>
      <c r="B4196" s="30"/>
    </row>
    <row r="4197" spans="1:2" ht="18" customHeight="1">
      <c r="A4197" s="23"/>
      <c r="B4197" s="30"/>
    </row>
    <row r="4198" spans="1:2" ht="18" customHeight="1">
      <c r="A4198" s="23"/>
      <c r="B4198" s="30"/>
    </row>
    <row r="4199" spans="1:2" ht="18" customHeight="1">
      <c r="A4199" s="23"/>
      <c r="B4199" s="30"/>
    </row>
    <row r="4200" spans="1:2" ht="18" customHeight="1">
      <c r="A4200" s="23"/>
      <c r="B4200" s="30"/>
    </row>
    <row r="4201" spans="1:2" ht="18" customHeight="1">
      <c r="A4201" s="23"/>
      <c r="B4201" s="30"/>
    </row>
    <row r="4202" spans="1:2" ht="18" customHeight="1">
      <c r="A4202" s="23"/>
      <c r="B4202" s="30"/>
    </row>
    <row r="4203" spans="1:2" ht="18" customHeight="1">
      <c r="A4203" s="23"/>
      <c r="B4203" s="30"/>
    </row>
    <row r="4204" spans="1:2" ht="18" customHeight="1">
      <c r="A4204" s="23"/>
      <c r="B4204" s="30"/>
    </row>
    <row r="4205" spans="1:2" ht="18" customHeight="1">
      <c r="A4205" s="23"/>
      <c r="B4205" s="30"/>
    </row>
    <row r="4206" spans="1:2" ht="18" customHeight="1">
      <c r="A4206" s="23"/>
      <c r="B4206" s="30"/>
    </row>
    <row r="4207" spans="1:2" ht="18" customHeight="1">
      <c r="A4207" s="23"/>
      <c r="B4207" s="30"/>
    </row>
    <row r="4208" spans="1:2" ht="18" customHeight="1">
      <c r="A4208" s="23"/>
      <c r="B4208" s="30"/>
    </row>
    <row r="4209" spans="1:2" ht="18" customHeight="1">
      <c r="A4209" s="23"/>
      <c r="B4209" s="30"/>
    </row>
    <row r="4210" spans="1:2" ht="18" customHeight="1">
      <c r="A4210" s="23"/>
      <c r="B4210" s="30"/>
    </row>
    <row r="4211" spans="1:2" ht="18" customHeight="1">
      <c r="A4211" s="23"/>
      <c r="B4211" s="30"/>
    </row>
    <row r="4212" spans="1:2" ht="18" customHeight="1">
      <c r="A4212" s="23"/>
      <c r="B4212" s="30"/>
    </row>
    <row r="4213" spans="1:2" ht="18" customHeight="1">
      <c r="A4213" s="23"/>
      <c r="B4213" s="30"/>
    </row>
    <row r="4214" spans="1:2" ht="18" customHeight="1">
      <c r="A4214" s="23"/>
      <c r="B4214" s="30"/>
    </row>
    <row r="4215" spans="1:2" ht="18" customHeight="1">
      <c r="A4215" s="23"/>
      <c r="B4215" s="30"/>
    </row>
    <row r="4216" spans="1:2" ht="18" customHeight="1">
      <c r="A4216" s="23"/>
      <c r="B4216" s="30"/>
    </row>
    <row r="4217" spans="1:2" ht="18" customHeight="1">
      <c r="A4217" s="23"/>
      <c r="B4217" s="30"/>
    </row>
    <row r="4218" spans="1:2" ht="18" customHeight="1">
      <c r="A4218" s="23"/>
      <c r="B4218" s="30"/>
    </row>
    <row r="4219" spans="1:2" ht="18" customHeight="1">
      <c r="A4219" s="23"/>
      <c r="B4219" s="30"/>
    </row>
    <row r="4220" spans="1:2" ht="18" customHeight="1">
      <c r="A4220" s="23"/>
      <c r="B4220" s="30"/>
    </row>
    <row r="4221" spans="1:2" ht="18" customHeight="1">
      <c r="A4221" s="23"/>
      <c r="B4221" s="30"/>
    </row>
    <row r="4222" spans="1:2" ht="18" customHeight="1">
      <c r="A4222" s="23"/>
      <c r="B4222" s="30"/>
    </row>
    <row r="4223" spans="1:2" ht="18" customHeight="1">
      <c r="A4223" s="23"/>
      <c r="B4223" s="30"/>
    </row>
    <row r="4224" spans="1:2" ht="18" customHeight="1">
      <c r="A4224" s="23"/>
      <c r="B4224" s="30"/>
    </row>
    <row r="4225" spans="1:2" ht="18" customHeight="1">
      <c r="A4225" s="23"/>
      <c r="B4225" s="30"/>
    </row>
    <row r="4226" spans="1:2" ht="18" customHeight="1">
      <c r="A4226" s="23"/>
      <c r="B4226" s="30"/>
    </row>
    <row r="4227" spans="1:2" ht="18" customHeight="1">
      <c r="A4227" s="23"/>
      <c r="B4227" s="30"/>
    </row>
    <row r="4228" spans="1:2" ht="18" customHeight="1">
      <c r="A4228" s="23"/>
      <c r="B4228" s="30"/>
    </row>
    <row r="4229" spans="1:2" ht="18" customHeight="1">
      <c r="A4229" s="23"/>
      <c r="B4229" s="30"/>
    </row>
    <row r="4230" spans="1:2" ht="18" customHeight="1">
      <c r="A4230" s="23"/>
      <c r="B4230" s="30"/>
    </row>
    <row r="4231" spans="1:2" ht="18" customHeight="1">
      <c r="A4231" s="23"/>
      <c r="B4231" s="30"/>
    </row>
    <row r="4232" spans="1:2" ht="18" customHeight="1">
      <c r="A4232" s="23"/>
      <c r="B4232" s="30"/>
    </row>
    <row r="4233" spans="1:2" ht="18" customHeight="1">
      <c r="A4233" s="23"/>
      <c r="B4233" s="30"/>
    </row>
    <row r="4234" spans="1:2" ht="18" customHeight="1">
      <c r="A4234" s="23"/>
      <c r="B4234" s="30"/>
    </row>
    <row r="4235" spans="1:2" ht="18" customHeight="1">
      <c r="A4235" s="23"/>
      <c r="B4235" s="30"/>
    </row>
    <row r="4236" spans="1:2" ht="18" customHeight="1">
      <c r="A4236" s="23"/>
      <c r="B4236" s="30"/>
    </row>
    <row r="4237" spans="1:2" ht="18" customHeight="1">
      <c r="A4237" s="23"/>
      <c r="B4237" s="30"/>
    </row>
    <row r="4238" spans="1:2" ht="18" customHeight="1">
      <c r="A4238" s="23"/>
      <c r="B4238" s="30"/>
    </row>
    <row r="4239" spans="1:2" ht="18" customHeight="1">
      <c r="A4239" s="23"/>
      <c r="B4239" s="30"/>
    </row>
    <row r="4240" spans="1:2" ht="18" customHeight="1">
      <c r="A4240" s="23"/>
      <c r="B4240" s="30"/>
    </row>
    <row r="4241" spans="1:2" ht="18" customHeight="1">
      <c r="A4241" s="23"/>
      <c r="B4241" s="30"/>
    </row>
    <row r="4242" spans="1:2" ht="18" customHeight="1">
      <c r="A4242" s="23"/>
      <c r="B4242" s="30"/>
    </row>
    <row r="4243" spans="1:2" ht="18" customHeight="1">
      <c r="A4243" s="23"/>
      <c r="B4243" s="30"/>
    </row>
    <row r="4244" spans="1:2" ht="18" customHeight="1">
      <c r="A4244" s="23"/>
      <c r="B4244" s="30"/>
    </row>
    <row r="4245" spans="1:2" ht="18" customHeight="1">
      <c r="A4245" s="23"/>
      <c r="B4245" s="30"/>
    </row>
    <row r="4246" spans="1:2" ht="18" customHeight="1">
      <c r="A4246" s="23"/>
      <c r="B4246" s="30"/>
    </row>
    <row r="4247" spans="1:2" ht="18" customHeight="1">
      <c r="A4247" s="23"/>
      <c r="B4247" s="30"/>
    </row>
    <row r="4248" spans="1:2" ht="18" customHeight="1">
      <c r="A4248" s="23"/>
      <c r="B4248" s="30"/>
    </row>
    <row r="4249" spans="1:2" ht="18" customHeight="1">
      <c r="A4249" s="23"/>
      <c r="B4249" s="30"/>
    </row>
    <row r="4250" spans="1:2" ht="18" customHeight="1">
      <c r="A4250" s="23"/>
      <c r="B4250" s="30"/>
    </row>
    <row r="4251" spans="1:2" ht="18" customHeight="1">
      <c r="A4251" s="23"/>
      <c r="B4251" s="30"/>
    </row>
    <row r="4252" spans="1:2" ht="18" customHeight="1">
      <c r="A4252" s="23"/>
      <c r="B4252" s="30"/>
    </row>
    <row r="4253" spans="1:2" ht="18" customHeight="1">
      <c r="A4253" s="23"/>
      <c r="B4253" s="30"/>
    </row>
    <row r="4254" spans="1:2" ht="18" customHeight="1">
      <c r="A4254" s="23"/>
      <c r="B4254" s="30"/>
    </row>
    <row r="4255" spans="1:2" ht="18" customHeight="1">
      <c r="A4255" s="23"/>
      <c r="B4255" s="30"/>
    </row>
    <row r="4256" spans="1:2" ht="18" customHeight="1">
      <c r="A4256" s="23"/>
      <c r="B4256" s="30"/>
    </row>
    <row r="4257" spans="1:2" ht="18" customHeight="1">
      <c r="A4257" s="23"/>
      <c r="B4257" s="30"/>
    </row>
    <row r="4258" spans="1:2" ht="18" customHeight="1">
      <c r="A4258" s="23"/>
      <c r="B4258" s="30"/>
    </row>
    <row r="4259" spans="1:2" ht="18" customHeight="1">
      <c r="A4259" s="23"/>
      <c r="B4259" s="30"/>
    </row>
    <row r="4260" spans="1:2" ht="18" customHeight="1">
      <c r="A4260" s="23"/>
      <c r="B4260" s="30"/>
    </row>
    <row r="4261" spans="1:2" ht="18" customHeight="1">
      <c r="A4261" s="23"/>
      <c r="B4261" s="30"/>
    </row>
    <row r="4262" spans="1:2" ht="18" customHeight="1">
      <c r="A4262" s="23"/>
      <c r="B4262" s="30"/>
    </row>
    <row r="4263" spans="1:2" ht="18" customHeight="1">
      <c r="A4263" s="23"/>
      <c r="B4263" s="30"/>
    </row>
    <row r="4264" spans="1:2" ht="18" customHeight="1">
      <c r="A4264" s="23"/>
      <c r="B4264" s="30"/>
    </row>
    <row r="4265" spans="1:2" ht="18" customHeight="1">
      <c r="A4265" s="23"/>
      <c r="B4265" s="30"/>
    </row>
    <row r="4266" spans="1:2" ht="18" customHeight="1">
      <c r="A4266" s="23"/>
      <c r="B4266" s="30"/>
    </row>
    <row r="4267" spans="1:2" ht="18" customHeight="1">
      <c r="A4267" s="23"/>
      <c r="B4267" s="30"/>
    </row>
    <row r="4268" spans="1:2" ht="18" customHeight="1">
      <c r="A4268" s="23"/>
      <c r="B4268" s="30"/>
    </row>
    <row r="4269" spans="1:2" ht="18" customHeight="1">
      <c r="A4269" s="23"/>
      <c r="B4269" s="30"/>
    </row>
    <row r="4270" spans="1:2" ht="18" customHeight="1">
      <c r="A4270" s="23"/>
      <c r="B4270" s="30"/>
    </row>
    <row r="4271" spans="1:2" ht="18" customHeight="1">
      <c r="A4271" s="23"/>
      <c r="B4271" s="30"/>
    </row>
    <row r="4272" spans="1:2" ht="18" customHeight="1">
      <c r="A4272" s="23"/>
      <c r="B4272" s="30"/>
    </row>
    <row r="4273" spans="1:2" ht="18" customHeight="1">
      <c r="A4273" s="23"/>
      <c r="B4273" s="30"/>
    </row>
    <row r="4274" spans="1:2" ht="18" customHeight="1">
      <c r="A4274" s="23"/>
      <c r="B4274" s="30"/>
    </row>
    <row r="4275" spans="1:2" ht="18" customHeight="1">
      <c r="A4275" s="23"/>
      <c r="B4275" s="30"/>
    </row>
    <row r="4276" spans="1:2" ht="18" customHeight="1">
      <c r="A4276" s="23"/>
      <c r="B4276" s="30"/>
    </row>
    <row r="4277" spans="1:2" ht="18" customHeight="1">
      <c r="A4277" s="23"/>
      <c r="B4277" s="30"/>
    </row>
    <row r="4278" spans="1:2" ht="18" customHeight="1">
      <c r="A4278" s="23"/>
      <c r="B4278" s="30"/>
    </row>
    <row r="4279" spans="1:2" ht="18" customHeight="1">
      <c r="A4279" s="23"/>
      <c r="B4279" s="30"/>
    </row>
    <row r="4280" spans="1:2" ht="18" customHeight="1">
      <c r="A4280" s="23"/>
      <c r="B4280" s="30"/>
    </row>
    <row r="4281" spans="1:2" ht="18" customHeight="1">
      <c r="A4281" s="23"/>
      <c r="B4281" s="30"/>
    </row>
    <row r="4282" spans="1:2" ht="18" customHeight="1">
      <c r="A4282" s="23"/>
      <c r="B4282" s="30"/>
    </row>
    <row r="4283" spans="1:2" ht="18" customHeight="1">
      <c r="A4283" s="23"/>
      <c r="B4283" s="30"/>
    </row>
    <row r="4284" spans="1:2" ht="18" customHeight="1">
      <c r="A4284" s="23"/>
      <c r="B4284" s="30"/>
    </row>
    <row r="4285" spans="1:2" ht="18" customHeight="1">
      <c r="A4285" s="23"/>
      <c r="B4285" s="30"/>
    </row>
    <row r="4286" spans="1:2" ht="18" customHeight="1">
      <c r="A4286" s="23"/>
      <c r="B4286" s="30"/>
    </row>
    <row r="4287" spans="1:2" ht="18" customHeight="1">
      <c r="A4287" s="23"/>
      <c r="B4287" s="30"/>
    </row>
    <row r="4288" spans="1:2" ht="18" customHeight="1">
      <c r="A4288" s="23"/>
      <c r="B4288" s="30"/>
    </row>
    <row r="4289" spans="1:2" ht="18" customHeight="1">
      <c r="A4289" s="23"/>
      <c r="B4289" s="30"/>
    </row>
    <row r="4290" spans="1:2" ht="18" customHeight="1">
      <c r="A4290" s="23"/>
      <c r="B4290" s="30"/>
    </row>
    <row r="4291" spans="1:2" ht="18" customHeight="1">
      <c r="A4291" s="23"/>
      <c r="B4291" s="30"/>
    </row>
    <row r="4292" spans="1:2" ht="18" customHeight="1">
      <c r="A4292" s="23"/>
      <c r="B4292" s="30"/>
    </row>
    <row r="4293" spans="1:2" ht="18" customHeight="1">
      <c r="A4293" s="23"/>
      <c r="B4293" s="30"/>
    </row>
    <row r="4294" spans="1:2" ht="18" customHeight="1">
      <c r="A4294" s="23"/>
      <c r="B4294" s="30"/>
    </row>
    <row r="4295" spans="1:2" ht="18" customHeight="1">
      <c r="A4295" s="23"/>
      <c r="B4295" s="30"/>
    </row>
    <row r="4296" spans="1:2" ht="18" customHeight="1">
      <c r="A4296" s="23"/>
      <c r="B4296" s="30"/>
    </row>
    <row r="4297" spans="1:2" ht="18" customHeight="1">
      <c r="A4297" s="23"/>
      <c r="B4297" s="30"/>
    </row>
    <row r="4298" spans="1:2" ht="18" customHeight="1">
      <c r="A4298" s="23"/>
      <c r="B4298" s="30"/>
    </row>
    <row r="4299" spans="1:2" ht="18" customHeight="1">
      <c r="A4299" s="23"/>
      <c r="B4299" s="30"/>
    </row>
    <row r="4300" spans="1:2" ht="18" customHeight="1">
      <c r="A4300" s="23"/>
      <c r="B4300" s="30"/>
    </row>
    <row r="4301" spans="1:2" ht="18" customHeight="1">
      <c r="A4301" s="23"/>
      <c r="B4301" s="30"/>
    </row>
    <row r="4302" spans="1:2" ht="18" customHeight="1">
      <c r="A4302" s="23"/>
      <c r="B4302" s="30"/>
    </row>
    <row r="4303" spans="1:2" ht="18" customHeight="1">
      <c r="A4303" s="23"/>
      <c r="B4303" s="30"/>
    </row>
    <row r="4304" spans="1:2" ht="18" customHeight="1">
      <c r="A4304" s="23"/>
      <c r="B4304" s="30"/>
    </row>
    <row r="4305" spans="1:2" ht="18" customHeight="1">
      <c r="A4305" s="23"/>
      <c r="B4305" s="30"/>
    </row>
    <row r="4306" spans="1:2" ht="18" customHeight="1">
      <c r="A4306" s="23"/>
      <c r="B4306" s="30"/>
    </row>
    <row r="4307" spans="1:2" ht="18" customHeight="1">
      <c r="A4307" s="23"/>
      <c r="B4307" s="30"/>
    </row>
    <row r="4308" spans="1:2" ht="18" customHeight="1">
      <c r="A4308" s="23"/>
      <c r="B4308" s="30"/>
    </row>
    <row r="4309" spans="1:2" ht="18" customHeight="1">
      <c r="A4309" s="23"/>
      <c r="B4309" s="30"/>
    </row>
    <row r="4310" spans="1:2" ht="18" customHeight="1">
      <c r="A4310" s="23"/>
      <c r="B4310" s="30"/>
    </row>
    <row r="4311" spans="1:2" ht="18" customHeight="1">
      <c r="A4311" s="23"/>
      <c r="B4311" s="30"/>
    </row>
    <row r="4312" spans="1:2" ht="18" customHeight="1">
      <c r="A4312" s="23"/>
      <c r="B4312" s="30"/>
    </row>
    <row r="4313" spans="1:2" ht="18" customHeight="1">
      <c r="A4313" s="23"/>
      <c r="B4313" s="30"/>
    </row>
    <row r="4314" spans="1:2" ht="18" customHeight="1">
      <c r="A4314" s="23"/>
      <c r="B4314" s="30"/>
    </row>
    <row r="4315" spans="1:2" ht="18" customHeight="1">
      <c r="A4315" s="23"/>
      <c r="B4315" s="30"/>
    </row>
    <row r="4316" spans="1:2" ht="18" customHeight="1">
      <c r="A4316" s="23"/>
      <c r="B4316" s="30"/>
    </row>
    <row r="4317" spans="1:2" ht="18" customHeight="1">
      <c r="A4317" s="23"/>
      <c r="B4317" s="30"/>
    </row>
    <row r="4318" spans="1:2" ht="18" customHeight="1">
      <c r="A4318" s="23"/>
      <c r="B4318" s="30"/>
    </row>
    <row r="4319" spans="1:2" ht="18" customHeight="1">
      <c r="A4319" s="23"/>
      <c r="B4319" s="30"/>
    </row>
    <row r="4320" spans="1:2" ht="18" customHeight="1">
      <c r="A4320" s="23"/>
      <c r="B4320" s="30"/>
    </row>
    <row r="4321" spans="1:2" ht="18" customHeight="1">
      <c r="A4321" s="23"/>
      <c r="B4321" s="30"/>
    </row>
    <row r="4322" spans="1:2" ht="18" customHeight="1">
      <c r="A4322" s="23"/>
      <c r="B4322" s="30"/>
    </row>
    <row r="4323" spans="1:2" ht="18" customHeight="1">
      <c r="A4323" s="23"/>
      <c r="B4323" s="30"/>
    </row>
    <row r="4324" spans="1:2" ht="18" customHeight="1">
      <c r="A4324" s="23"/>
      <c r="B4324" s="30"/>
    </row>
    <row r="4325" spans="1:2" ht="18" customHeight="1">
      <c r="A4325" s="23"/>
      <c r="B4325" s="30"/>
    </row>
    <row r="4326" spans="1:2" ht="18" customHeight="1">
      <c r="A4326" s="23"/>
      <c r="B4326" s="30"/>
    </row>
    <row r="4327" spans="1:2" ht="18" customHeight="1">
      <c r="A4327" s="23"/>
      <c r="B4327" s="30"/>
    </row>
    <row r="4328" spans="1:2" ht="18" customHeight="1">
      <c r="A4328" s="23"/>
      <c r="B4328" s="30"/>
    </row>
    <row r="4329" spans="1:2" ht="18" customHeight="1">
      <c r="A4329" s="23"/>
      <c r="B4329" s="30"/>
    </row>
    <row r="4330" spans="1:2" ht="18" customHeight="1">
      <c r="A4330" s="23"/>
      <c r="B4330" s="30"/>
    </row>
    <row r="4331" spans="1:2" ht="18" customHeight="1">
      <c r="A4331" s="23"/>
      <c r="B4331" s="30"/>
    </row>
    <row r="4332" spans="1:2" ht="18" customHeight="1">
      <c r="A4332" s="23"/>
      <c r="B4332" s="30"/>
    </row>
    <row r="4333" spans="1:2" ht="18" customHeight="1">
      <c r="A4333" s="23"/>
      <c r="B4333" s="30"/>
    </row>
    <row r="4334" spans="1:2" ht="18" customHeight="1">
      <c r="A4334" s="23"/>
      <c r="B4334" s="30"/>
    </row>
    <row r="4335" spans="1:2" ht="18" customHeight="1">
      <c r="A4335" s="23"/>
      <c r="B4335" s="30"/>
    </row>
    <row r="4336" spans="1:2" ht="18" customHeight="1">
      <c r="A4336" s="23"/>
      <c r="B4336" s="30"/>
    </row>
    <row r="4337" spans="1:2" ht="18" customHeight="1">
      <c r="A4337" s="23"/>
      <c r="B4337" s="30"/>
    </row>
    <row r="4338" spans="1:2" ht="18" customHeight="1">
      <c r="A4338" s="23"/>
      <c r="B4338" s="30"/>
    </row>
    <row r="4339" spans="1:2" ht="18" customHeight="1">
      <c r="A4339" s="23"/>
      <c r="B4339" s="30"/>
    </row>
    <row r="4340" spans="1:2" ht="18" customHeight="1">
      <c r="A4340" s="23"/>
      <c r="B4340" s="30"/>
    </row>
    <row r="4341" spans="1:2" ht="18" customHeight="1">
      <c r="A4341" s="23"/>
      <c r="B4341" s="30"/>
    </row>
    <row r="4342" spans="1:2" ht="18" customHeight="1">
      <c r="A4342" s="23"/>
      <c r="B4342" s="30"/>
    </row>
    <row r="4343" spans="1:2" ht="18" customHeight="1">
      <c r="A4343" s="23"/>
      <c r="B4343" s="30"/>
    </row>
    <row r="4344" spans="1:2" ht="18" customHeight="1">
      <c r="A4344" s="23"/>
      <c r="B4344" s="30"/>
    </row>
    <row r="4345" spans="1:2" ht="18" customHeight="1">
      <c r="A4345" s="23"/>
      <c r="B4345" s="30"/>
    </row>
    <row r="4346" spans="1:2" ht="18" customHeight="1">
      <c r="A4346" s="23"/>
      <c r="B4346" s="30"/>
    </row>
    <row r="4347" spans="1:2" ht="18" customHeight="1">
      <c r="A4347" s="23"/>
      <c r="B4347" s="30"/>
    </row>
    <row r="4348" spans="1:2" ht="18" customHeight="1">
      <c r="A4348" s="23"/>
      <c r="B4348" s="30"/>
    </row>
    <row r="4349" spans="1:2" ht="18" customHeight="1">
      <c r="A4349" s="23"/>
      <c r="B4349" s="30"/>
    </row>
    <row r="4350" spans="1:2" ht="18" customHeight="1">
      <c r="A4350" s="23"/>
      <c r="B4350" s="30"/>
    </row>
    <row r="4351" spans="1:2" ht="18" customHeight="1">
      <c r="A4351" s="23"/>
      <c r="B4351" s="30"/>
    </row>
    <row r="4352" spans="1:2" ht="18" customHeight="1">
      <c r="A4352" s="23"/>
      <c r="B4352" s="30"/>
    </row>
    <row r="4353" spans="1:2" ht="18" customHeight="1">
      <c r="A4353" s="23"/>
      <c r="B4353" s="30"/>
    </row>
    <row r="4354" spans="1:2" ht="18" customHeight="1">
      <c r="A4354" s="23"/>
      <c r="B4354" s="30"/>
    </row>
    <row r="4355" spans="1:2" ht="18" customHeight="1">
      <c r="A4355" s="23"/>
      <c r="B4355" s="30"/>
    </row>
    <row r="4356" spans="1:2" ht="18" customHeight="1">
      <c r="A4356" s="23"/>
      <c r="B4356" s="30"/>
    </row>
    <row r="4357" spans="1:2" ht="18" customHeight="1">
      <c r="A4357" s="23"/>
      <c r="B4357" s="30"/>
    </row>
    <row r="4358" spans="1:2" ht="18" customHeight="1">
      <c r="A4358" s="23"/>
      <c r="B4358" s="30"/>
    </row>
    <row r="4359" spans="1:2" ht="18" customHeight="1">
      <c r="A4359" s="23"/>
      <c r="B4359" s="30"/>
    </row>
    <row r="4360" spans="1:2" ht="18" customHeight="1">
      <c r="A4360" s="23"/>
      <c r="B4360" s="30"/>
    </row>
    <row r="4361" spans="1:2" ht="18" customHeight="1">
      <c r="A4361" s="23"/>
      <c r="B4361" s="30"/>
    </row>
    <row r="4362" spans="1:2" ht="18" customHeight="1">
      <c r="A4362" s="23"/>
      <c r="B4362" s="30"/>
    </row>
    <row r="4363" spans="1:2" ht="18" customHeight="1">
      <c r="A4363" s="23"/>
      <c r="B4363" s="30"/>
    </row>
    <row r="4364" spans="1:2" ht="18" customHeight="1">
      <c r="A4364" s="23"/>
      <c r="B4364" s="30"/>
    </row>
    <row r="4365" spans="1:2" ht="18" customHeight="1">
      <c r="A4365" s="23"/>
      <c r="B4365" s="30"/>
    </row>
    <row r="4366" spans="1:2" ht="18" customHeight="1">
      <c r="A4366" s="23"/>
      <c r="B4366" s="30"/>
    </row>
    <row r="4367" spans="1:2" ht="18" customHeight="1">
      <c r="A4367" s="23"/>
      <c r="B4367" s="30"/>
    </row>
    <row r="4368" spans="1:2" ht="18" customHeight="1">
      <c r="A4368" s="23"/>
      <c r="B4368" s="30"/>
    </row>
    <row r="4369" spans="1:2" ht="18" customHeight="1">
      <c r="A4369" s="23"/>
      <c r="B4369" s="30"/>
    </row>
    <row r="4370" spans="1:2" ht="18" customHeight="1">
      <c r="A4370" s="23"/>
      <c r="B4370" s="30"/>
    </row>
    <row r="4371" spans="1:2" ht="18" customHeight="1">
      <c r="A4371" s="23"/>
      <c r="B4371" s="30"/>
    </row>
    <row r="4372" spans="1:2" ht="18" customHeight="1">
      <c r="A4372" s="23"/>
      <c r="B4372" s="30"/>
    </row>
    <row r="4373" spans="1:2" ht="18" customHeight="1">
      <c r="A4373" s="23"/>
      <c r="B4373" s="30"/>
    </row>
    <row r="4374" spans="1:2" ht="18" customHeight="1">
      <c r="A4374" s="23"/>
      <c r="B4374" s="30"/>
    </row>
    <row r="4375" spans="1:2" ht="18" customHeight="1">
      <c r="A4375" s="23"/>
      <c r="B4375" s="30"/>
    </row>
    <row r="4376" spans="1:2" ht="18" customHeight="1">
      <c r="A4376" s="23"/>
      <c r="B4376" s="30"/>
    </row>
    <row r="4377" spans="1:2" ht="18" customHeight="1">
      <c r="A4377" s="23"/>
      <c r="B4377" s="30"/>
    </row>
    <row r="4378" spans="1:2" ht="18" customHeight="1">
      <c r="A4378" s="23"/>
      <c r="B4378" s="30"/>
    </row>
    <row r="4379" spans="1:2" ht="18" customHeight="1">
      <c r="A4379" s="23"/>
      <c r="B4379" s="30"/>
    </row>
    <row r="4380" spans="1:2" ht="18" customHeight="1">
      <c r="A4380" s="23"/>
      <c r="B4380" s="30"/>
    </row>
    <row r="4381" spans="1:2" ht="18" customHeight="1">
      <c r="A4381" s="23"/>
      <c r="B4381" s="30"/>
    </row>
    <row r="4382" spans="1:2" ht="18" customHeight="1">
      <c r="A4382" s="23"/>
      <c r="B4382" s="30"/>
    </row>
    <row r="4383" spans="1:2" ht="18" customHeight="1">
      <c r="A4383" s="23"/>
      <c r="B4383" s="30"/>
    </row>
    <row r="4384" spans="1:2" ht="18" customHeight="1">
      <c r="A4384" s="23"/>
      <c r="B4384" s="30"/>
    </row>
    <row r="4385" spans="1:2" ht="18" customHeight="1">
      <c r="A4385" s="23"/>
      <c r="B4385" s="30"/>
    </row>
    <row r="4386" spans="1:2" ht="18" customHeight="1">
      <c r="A4386" s="23"/>
      <c r="B4386" s="30"/>
    </row>
    <row r="4387" spans="1:2" ht="18" customHeight="1">
      <c r="A4387" s="23"/>
      <c r="B4387" s="30"/>
    </row>
    <row r="4388" spans="1:2" ht="18" customHeight="1">
      <c r="A4388" s="23"/>
      <c r="B4388" s="30"/>
    </row>
    <row r="4389" spans="1:2" ht="18" customHeight="1">
      <c r="A4389" s="23"/>
      <c r="B4389" s="30"/>
    </row>
    <row r="4390" spans="1:2" ht="18" customHeight="1">
      <c r="A4390" s="23"/>
      <c r="B4390" s="30"/>
    </row>
    <row r="4391" spans="1:2" ht="18" customHeight="1">
      <c r="A4391" s="23"/>
      <c r="B4391" s="30"/>
    </row>
    <row r="4392" spans="1:2" ht="18" customHeight="1">
      <c r="A4392" s="23"/>
      <c r="B4392" s="30"/>
    </row>
    <row r="4393" spans="1:2" ht="18" customHeight="1">
      <c r="A4393" s="23"/>
      <c r="B4393" s="30"/>
    </row>
    <row r="4394" spans="1:2" ht="18" customHeight="1">
      <c r="A4394" s="23"/>
      <c r="B4394" s="30"/>
    </row>
    <row r="4395" spans="1:2" ht="18" customHeight="1">
      <c r="A4395" s="23"/>
      <c r="B4395" s="30"/>
    </row>
    <row r="4396" spans="1:2" ht="18" customHeight="1">
      <c r="A4396" s="23"/>
      <c r="B4396" s="30"/>
    </row>
    <row r="4397" spans="1:2" ht="18" customHeight="1">
      <c r="A4397" s="23"/>
      <c r="B4397" s="30"/>
    </row>
    <row r="4398" spans="1:2" ht="18" customHeight="1">
      <c r="A4398" s="23"/>
      <c r="B4398" s="30"/>
    </row>
    <row r="4399" spans="1:2" ht="18" customHeight="1">
      <c r="A4399" s="23"/>
      <c r="B4399" s="30"/>
    </row>
    <row r="4400" spans="1:2" ht="18" customHeight="1">
      <c r="A4400" s="23"/>
      <c r="B4400" s="30"/>
    </row>
    <row r="4401" spans="1:2" ht="18" customHeight="1">
      <c r="A4401" s="23"/>
      <c r="B4401" s="30"/>
    </row>
    <row r="4402" spans="1:2" ht="18" customHeight="1">
      <c r="A4402" s="23"/>
      <c r="B4402" s="30"/>
    </row>
    <row r="4403" spans="1:2" ht="18" customHeight="1">
      <c r="A4403" s="23"/>
      <c r="B4403" s="30"/>
    </row>
    <row r="4404" spans="1:2" ht="18" customHeight="1">
      <c r="A4404" s="23"/>
      <c r="B4404" s="30"/>
    </row>
    <row r="4405" spans="1:2" ht="18" customHeight="1">
      <c r="A4405" s="23"/>
      <c r="B4405" s="30"/>
    </row>
    <row r="4406" spans="1:2" ht="18" customHeight="1">
      <c r="A4406" s="23"/>
      <c r="B4406" s="30"/>
    </row>
    <row r="4407" spans="1:2" ht="18" customHeight="1">
      <c r="A4407" s="23"/>
      <c r="B4407" s="30"/>
    </row>
    <row r="4408" spans="1:2" ht="18" customHeight="1">
      <c r="A4408" s="23"/>
      <c r="B4408" s="30"/>
    </row>
    <row r="4409" spans="1:2" ht="18" customHeight="1">
      <c r="A4409" s="23"/>
      <c r="B4409" s="30"/>
    </row>
    <row r="4410" spans="1:2" ht="18" customHeight="1">
      <c r="A4410" s="23"/>
      <c r="B4410" s="30"/>
    </row>
    <row r="4411" spans="1:2" ht="18" customHeight="1">
      <c r="A4411" s="23"/>
      <c r="B4411" s="30"/>
    </row>
    <row r="4412" spans="1:2" ht="18" customHeight="1">
      <c r="A4412" s="23"/>
      <c r="B4412" s="30"/>
    </row>
    <row r="4413" spans="1:2" ht="18" customHeight="1">
      <c r="A4413" s="23"/>
      <c r="B4413" s="30"/>
    </row>
    <row r="4414" spans="1:2" ht="18" customHeight="1">
      <c r="A4414" s="23"/>
      <c r="B4414" s="30"/>
    </row>
    <row r="4415" spans="1:2" ht="18" customHeight="1">
      <c r="A4415" s="23"/>
      <c r="B4415" s="30"/>
    </row>
    <row r="4416" spans="1:2" ht="18" customHeight="1">
      <c r="A4416" s="23"/>
      <c r="B4416" s="30"/>
    </row>
    <row r="4417" spans="1:2" ht="18" customHeight="1">
      <c r="A4417" s="23"/>
      <c r="B4417" s="30"/>
    </row>
    <row r="4418" spans="1:2" ht="18" customHeight="1">
      <c r="A4418" s="23"/>
      <c r="B4418" s="30"/>
    </row>
    <row r="4419" spans="1:2" ht="18" customHeight="1">
      <c r="A4419" s="23"/>
      <c r="B4419" s="30"/>
    </row>
    <row r="4420" spans="1:2" ht="18" customHeight="1">
      <c r="A4420" s="23"/>
      <c r="B4420" s="30"/>
    </row>
    <row r="4421" spans="1:2" ht="18" customHeight="1">
      <c r="A4421" s="23"/>
      <c r="B4421" s="30"/>
    </row>
    <row r="4422" spans="1:2" ht="18" customHeight="1">
      <c r="A4422" s="23"/>
      <c r="B4422" s="30"/>
    </row>
    <row r="4423" spans="1:2" ht="18" customHeight="1">
      <c r="A4423" s="23"/>
      <c r="B4423" s="30"/>
    </row>
    <row r="4424" spans="1:2" ht="18" customHeight="1">
      <c r="A4424" s="23"/>
      <c r="B4424" s="30"/>
    </row>
    <row r="4425" spans="1:2" ht="18" customHeight="1">
      <c r="A4425" s="23"/>
      <c r="B4425" s="30"/>
    </row>
    <row r="4426" spans="1:2" ht="18" customHeight="1">
      <c r="A4426" s="23"/>
      <c r="B4426" s="30"/>
    </row>
    <row r="4427" spans="1:2" ht="18" customHeight="1">
      <c r="A4427" s="23"/>
      <c r="B4427" s="30"/>
    </row>
    <row r="4428" spans="1:2" ht="18" customHeight="1">
      <c r="A4428" s="23"/>
      <c r="B4428" s="30"/>
    </row>
    <row r="4429" spans="1:2" ht="18" customHeight="1">
      <c r="A4429" s="23"/>
      <c r="B4429" s="30"/>
    </row>
    <row r="4430" spans="1:2" ht="18" customHeight="1">
      <c r="A4430" s="23"/>
      <c r="B4430" s="30"/>
    </row>
    <row r="4431" spans="1:2" ht="18" customHeight="1">
      <c r="A4431" s="23"/>
      <c r="B4431" s="30"/>
    </row>
    <row r="4432" spans="1:2" ht="18" customHeight="1">
      <c r="A4432" s="23"/>
      <c r="B4432" s="30"/>
    </row>
    <row r="4433" spans="1:2" ht="18" customHeight="1">
      <c r="A4433" s="23"/>
      <c r="B4433" s="30"/>
    </row>
    <row r="4434" spans="1:2" ht="18" customHeight="1">
      <c r="A4434" s="23"/>
      <c r="B4434" s="30"/>
    </row>
    <row r="4435" spans="1:2" ht="18" customHeight="1">
      <c r="A4435" s="23"/>
      <c r="B4435" s="30"/>
    </row>
    <row r="4436" spans="1:2" ht="18" customHeight="1">
      <c r="A4436" s="23"/>
      <c r="B4436" s="30"/>
    </row>
    <row r="4437" spans="1:2" ht="18" customHeight="1">
      <c r="A4437" s="23"/>
      <c r="B4437" s="30"/>
    </row>
    <row r="4438" spans="1:2" ht="18" customHeight="1">
      <c r="A4438" s="23"/>
      <c r="B4438" s="30"/>
    </row>
    <row r="4439" spans="1:2" ht="18" customHeight="1">
      <c r="A4439" s="23"/>
      <c r="B4439" s="30"/>
    </row>
    <row r="4440" spans="1:2" ht="18" customHeight="1">
      <c r="A4440" s="23"/>
      <c r="B4440" s="30"/>
    </row>
    <row r="4441" spans="1:2" ht="18" customHeight="1">
      <c r="A4441" s="23"/>
      <c r="B4441" s="30"/>
    </row>
    <row r="4442" spans="1:2" ht="18" customHeight="1">
      <c r="A4442" s="23"/>
      <c r="B4442" s="30"/>
    </row>
    <row r="4443" spans="1:2" ht="18" customHeight="1">
      <c r="A4443" s="23"/>
      <c r="B4443" s="30"/>
    </row>
    <row r="4444" spans="1:2" ht="18" customHeight="1">
      <c r="A4444" s="23"/>
      <c r="B4444" s="30"/>
    </row>
    <row r="4445" spans="1:2" ht="18" customHeight="1">
      <c r="A4445" s="23"/>
      <c r="B4445" s="30"/>
    </row>
    <row r="4446" spans="1:2" ht="18" customHeight="1">
      <c r="A4446" s="23"/>
      <c r="B4446" s="30"/>
    </row>
    <row r="4447" spans="1:2" ht="18" customHeight="1">
      <c r="A4447" s="23"/>
      <c r="B4447" s="30"/>
    </row>
    <row r="4448" spans="1:2" ht="18" customHeight="1">
      <c r="A4448" s="23"/>
      <c r="B4448" s="30"/>
    </row>
    <row r="4449" spans="1:2" ht="18" customHeight="1">
      <c r="A4449" s="23"/>
      <c r="B4449" s="30"/>
    </row>
    <row r="4450" spans="1:2" ht="18" customHeight="1">
      <c r="A4450" s="23"/>
      <c r="B4450" s="30"/>
    </row>
    <row r="4451" spans="1:2" ht="18" customHeight="1">
      <c r="A4451" s="23"/>
      <c r="B4451" s="30"/>
    </row>
    <row r="4452" spans="1:2" ht="18" customHeight="1">
      <c r="A4452" s="23"/>
      <c r="B4452" s="30"/>
    </row>
    <row r="4453" spans="1:2" ht="18" customHeight="1">
      <c r="A4453" s="23"/>
      <c r="B4453" s="30"/>
    </row>
    <row r="4454" spans="1:2" ht="18" customHeight="1">
      <c r="A4454" s="23"/>
      <c r="B4454" s="30"/>
    </row>
    <row r="4455" spans="1:2" ht="18" customHeight="1">
      <c r="A4455" s="23"/>
      <c r="B4455" s="30"/>
    </row>
    <row r="4456" spans="1:2" ht="18" customHeight="1">
      <c r="A4456" s="23"/>
      <c r="B4456" s="30"/>
    </row>
    <row r="4457" spans="1:2" ht="18" customHeight="1">
      <c r="A4457" s="23"/>
      <c r="B4457" s="30"/>
    </row>
    <row r="4458" spans="1:2" ht="18" customHeight="1">
      <c r="A4458" s="23"/>
      <c r="B4458" s="30"/>
    </row>
    <row r="4459" spans="1:2" ht="18" customHeight="1">
      <c r="A4459" s="23"/>
      <c r="B4459" s="30"/>
    </row>
    <row r="4460" spans="1:2" ht="18" customHeight="1">
      <c r="A4460" s="23"/>
      <c r="B4460" s="30"/>
    </row>
    <row r="4461" spans="1:2" ht="18" customHeight="1">
      <c r="A4461" s="23"/>
      <c r="B4461" s="30"/>
    </row>
    <row r="4462" spans="1:2" ht="18" customHeight="1">
      <c r="A4462" s="23"/>
      <c r="B4462" s="30"/>
    </row>
    <row r="4463" spans="1:2" ht="18" customHeight="1">
      <c r="A4463" s="23"/>
      <c r="B4463" s="30"/>
    </row>
    <row r="4464" spans="1:2" ht="18" customHeight="1">
      <c r="A4464" s="23"/>
      <c r="B4464" s="30"/>
    </row>
    <row r="4465" spans="1:2" ht="18" customHeight="1">
      <c r="A4465" s="23"/>
      <c r="B4465" s="30"/>
    </row>
    <row r="4466" spans="1:2" ht="18" customHeight="1">
      <c r="A4466" s="23"/>
      <c r="B4466" s="30"/>
    </row>
    <row r="4467" spans="1:2" ht="18" customHeight="1">
      <c r="A4467" s="23"/>
      <c r="B4467" s="30"/>
    </row>
    <row r="4468" spans="1:2" ht="18" customHeight="1">
      <c r="A4468" s="23"/>
      <c r="B4468" s="30"/>
    </row>
    <row r="4469" spans="1:2" ht="18" customHeight="1">
      <c r="A4469" s="23"/>
      <c r="B4469" s="30"/>
    </row>
    <row r="4470" spans="1:2" ht="18" customHeight="1">
      <c r="A4470" s="23"/>
      <c r="B4470" s="30"/>
    </row>
    <row r="4471" spans="1:2" ht="18" customHeight="1">
      <c r="A4471" s="23"/>
      <c r="B4471" s="30"/>
    </row>
    <row r="4472" spans="1:2" ht="18" customHeight="1">
      <c r="A4472" s="23"/>
      <c r="B4472" s="30"/>
    </row>
    <row r="4473" spans="1:2" ht="18" customHeight="1">
      <c r="A4473" s="23"/>
      <c r="B4473" s="30"/>
    </row>
    <row r="4474" spans="1:2" ht="18" customHeight="1">
      <c r="A4474" s="23"/>
      <c r="B4474" s="30"/>
    </row>
    <row r="4475" spans="1:2" ht="18" customHeight="1">
      <c r="A4475" s="23"/>
      <c r="B4475" s="30"/>
    </row>
    <row r="4476" spans="1:2" ht="18" customHeight="1">
      <c r="A4476" s="23"/>
      <c r="B4476" s="30"/>
    </row>
    <row r="4477" spans="1:2" ht="18" customHeight="1">
      <c r="A4477" s="23"/>
      <c r="B4477" s="30"/>
    </row>
    <row r="4478" spans="1:2" ht="18" customHeight="1">
      <c r="A4478" s="23"/>
      <c r="B4478" s="30"/>
    </row>
    <row r="4479" spans="1:2" ht="18" customHeight="1">
      <c r="A4479" s="23"/>
      <c r="B4479" s="30"/>
    </row>
    <row r="4480" spans="1:2" ht="18" customHeight="1">
      <c r="A4480" s="23"/>
      <c r="B4480" s="30"/>
    </row>
    <row r="4481" spans="1:2" ht="18" customHeight="1">
      <c r="A4481" s="23"/>
      <c r="B4481" s="30"/>
    </row>
    <row r="4482" spans="1:2" ht="18" customHeight="1">
      <c r="A4482" s="23"/>
      <c r="B4482" s="30"/>
    </row>
    <row r="4483" spans="1:2" ht="18" customHeight="1">
      <c r="A4483" s="23"/>
      <c r="B4483" s="30"/>
    </row>
    <row r="4484" spans="1:2" ht="18" customHeight="1">
      <c r="A4484" s="23"/>
      <c r="B4484" s="30"/>
    </row>
    <row r="4485" spans="1:2" ht="18" customHeight="1">
      <c r="A4485" s="23"/>
      <c r="B4485" s="30"/>
    </row>
    <row r="4486" spans="1:2" ht="18" customHeight="1">
      <c r="A4486" s="23"/>
      <c r="B4486" s="30"/>
    </row>
    <row r="4487" spans="1:2" ht="18" customHeight="1">
      <c r="A4487" s="23"/>
      <c r="B4487" s="30"/>
    </row>
    <row r="4488" spans="1:2" ht="18" customHeight="1">
      <c r="A4488" s="23"/>
      <c r="B4488" s="30"/>
    </row>
    <row r="4489" spans="1:2" ht="18" customHeight="1">
      <c r="A4489" s="23"/>
      <c r="B4489" s="30"/>
    </row>
    <row r="4490" spans="1:2" ht="18" customHeight="1">
      <c r="A4490" s="23"/>
      <c r="B4490" s="30"/>
    </row>
    <row r="4491" spans="1:2" ht="18" customHeight="1">
      <c r="A4491" s="23"/>
      <c r="B4491" s="30"/>
    </row>
    <row r="4492" spans="1:2" ht="18" customHeight="1">
      <c r="A4492" s="23"/>
      <c r="B4492" s="30"/>
    </row>
    <row r="4493" spans="1:2" ht="18" customHeight="1">
      <c r="A4493" s="23"/>
      <c r="B4493" s="30"/>
    </row>
    <row r="4494" spans="1:2" ht="18" customHeight="1">
      <c r="A4494" s="23"/>
      <c r="B4494" s="30"/>
    </row>
    <row r="4495" spans="1:2" ht="18" customHeight="1">
      <c r="A4495" s="23"/>
      <c r="B4495" s="30"/>
    </row>
    <row r="4496" spans="1:2" ht="18" customHeight="1">
      <c r="A4496" s="23"/>
      <c r="B4496" s="30"/>
    </row>
    <row r="4497" spans="1:2" ht="18" customHeight="1">
      <c r="A4497" s="23"/>
      <c r="B4497" s="30"/>
    </row>
    <row r="4498" spans="1:2" ht="18" customHeight="1">
      <c r="A4498" s="23"/>
      <c r="B4498" s="30"/>
    </row>
    <row r="4499" spans="1:2" ht="18" customHeight="1">
      <c r="A4499" s="23"/>
      <c r="B4499" s="30"/>
    </row>
    <row r="4500" spans="1:2" ht="18" customHeight="1">
      <c r="A4500" s="23"/>
      <c r="B4500" s="30"/>
    </row>
    <row r="4501" spans="1:2" ht="18" customHeight="1">
      <c r="A4501" s="23"/>
      <c r="B4501" s="30"/>
    </row>
    <row r="4502" spans="1:2" ht="18" customHeight="1">
      <c r="A4502" s="23"/>
      <c r="B4502" s="30"/>
    </row>
    <row r="4503" spans="1:2" ht="18" customHeight="1">
      <c r="A4503" s="23"/>
      <c r="B4503" s="30"/>
    </row>
    <row r="4504" spans="1:2" ht="18" customHeight="1">
      <c r="A4504" s="23"/>
      <c r="B4504" s="30"/>
    </row>
    <row r="4505" spans="1:2" ht="18" customHeight="1">
      <c r="A4505" s="23"/>
      <c r="B4505" s="30"/>
    </row>
    <row r="4506" spans="1:2" ht="18" customHeight="1">
      <c r="A4506" s="23"/>
      <c r="B4506" s="30"/>
    </row>
    <row r="4507" spans="1:2" ht="18" customHeight="1">
      <c r="A4507" s="23"/>
      <c r="B4507" s="30"/>
    </row>
    <row r="4508" spans="1:2" ht="18" customHeight="1">
      <c r="A4508" s="23"/>
      <c r="B4508" s="30"/>
    </row>
    <row r="4509" spans="1:2" ht="18" customHeight="1">
      <c r="A4509" s="23"/>
      <c r="B4509" s="30"/>
    </row>
    <row r="4510" spans="1:2" ht="18" customHeight="1">
      <c r="A4510" s="23"/>
      <c r="B4510" s="30"/>
    </row>
    <row r="4511" spans="1:2" ht="18" customHeight="1">
      <c r="A4511" s="23"/>
      <c r="B4511" s="30"/>
    </row>
    <row r="4512" spans="1:2" ht="18" customHeight="1">
      <c r="A4512" s="23"/>
      <c r="B4512" s="30"/>
    </row>
    <row r="4513" spans="1:2" ht="18" customHeight="1">
      <c r="A4513" s="23"/>
      <c r="B4513" s="30"/>
    </row>
    <row r="4514" spans="1:2" ht="18" customHeight="1">
      <c r="A4514" s="23"/>
      <c r="B4514" s="30"/>
    </row>
    <row r="4515" spans="1:2" ht="18" customHeight="1">
      <c r="A4515" s="23"/>
      <c r="B4515" s="30"/>
    </row>
    <row r="4516" spans="1:2" ht="18" customHeight="1">
      <c r="A4516" s="23"/>
      <c r="B4516" s="30"/>
    </row>
    <row r="4517" spans="1:2" ht="18" customHeight="1">
      <c r="A4517" s="23"/>
      <c r="B4517" s="30"/>
    </row>
    <row r="4518" spans="1:2" ht="18" customHeight="1">
      <c r="A4518" s="23"/>
      <c r="B4518" s="30"/>
    </row>
    <row r="4519" spans="1:2" ht="18" customHeight="1">
      <c r="A4519" s="23"/>
      <c r="B4519" s="30"/>
    </row>
    <row r="4520" spans="1:2" ht="18" customHeight="1">
      <c r="A4520" s="23"/>
      <c r="B4520" s="30"/>
    </row>
    <row r="4521" spans="1:2" ht="18" customHeight="1">
      <c r="A4521" s="23"/>
      <c r="B4521" s="30"/>
    </row>
    <row r="4522" spans="1:2" ht="18" customHeight="1">
      <c r="A4522" s="23"/>
      <c r="B4522" s="30"/>
    </row>
    <row r="4523" spans="1:2" ht="18" customHeight="1">
      <c r="A4523" s="23"/>
      <c r="B4523" s="30"/>
    </row>
    <row r="4524" spans="1:2" ht="18" customHeight="1">
      <c r="A4524" s="23"/>
      <c r="B4524" s="30"/>
    </row>
    <row r="4525" spans="1:2" ht="18" customHeight="1">
      <c r="A4525" s="23"/>
      <c r="B4525" s="30"/>
    </row>
    <row r="4526" spans="1:2" ht="18" customHeight="1">
      <c r="A4526" s="23"/>
      <c r="B4526" s="30"/>
    </row>
    <row r="4527" spans="1:2" ht="18" customHeight="1">
      <c r="A4527" s="23"/>
      <c r="B4527" s="30"/>
    </row>
    <row r="4528" spans="1:2" ht="18" customHeight="1">
      <c r="A4528" s="23"/>
      <c r="B4528" s="30"/>
    </row>
    <row r="4529" spans="1:2" ht="18" customHeight="1">
      <c r="A4529" s="23"/>
      <c r="B4529" s="30"/>
    </row>
    <row r="4530" spans="1:2" ht="18" customHeight="1">
      <c r="A4530" s="23"/>
      <c r="B4530" s="30"/>
    </row>
    <row r="4531" spans="1:2" ht="18" customHeight="1">
      <c r="A4531" s="23"/>
      <c r="B4531" s="30"/>
    </row>
    <row r="4532" spans="1:2" ht="18" customHeight="1">
      <c r="A4532" s="23"/>
      <c r="B4532" s="30"/>
    </row>
    <row r="4533" spans="1:2" ht="18" customHeight="1">
      <c r="A4533" s="23"/>
      <c r="B4533" s="30"/>
    </row>
    <row r="4534" spans="1:2" ht="18" customHeight="1">
      <c r="A4534" s="23"/>
      <c r="B4534" s="30"/>
    </row>
    <row r="4535" spans="1:2" ht="18" customHeight="1">
      <c r="A4535" s="23"/>
      <c r="B4535" s="30"/>
    </row>
    <row r="4536" spans="1:2" ht="18" customHeight="1">
      <c r="A4536" s="23"/>
      <c r="B4536" s="30"/>
    </row>
    <row r="4537" spans="1:2" ht="18" customHeight="1">
      <c r="A4537" s="23"/>
      <c r="B4537" s="30"/>
    </row>
    <row r="4538" spans="1:2" ht="18" customHeight="1">
      <c r="A4538" s="23"/>
      <c r="B4538" s="30"/>
    </row>
    <row r="4539" spans="1:2" ht="18" customHeight="1">
      <c r="A4539" s="23"/>
      <c r="B4539" s="30"/>
    </row>
    <row r="4540" spans="1:2" ht="18" customHeight="1">
      <c r="A4540" s="23"/>
      <c r="B4540" s="30"/>
    </row>
    <row r="4541" spans="1:2" ht="18" customHeight="1">
      <c r="A4541" s="23"/>
      <c r="B4541" s="30"/>
    </row>
    <row r="4542" spans="1:2" ht="18" customHeight="1">
      <c r="A4542" s="23"/>
      <c r="B4542" s="30"/>
    </row>
    <row r="4543" spans="1:2" ht="18" customHeight="1">
      <c r="A4543" s="23"/>
      <c r="B4543" s="30"/>
    </row>
    <row r="4544" spans="1:2" ht="18" customHeight="1">
      <c r="A4544" s="23"/>
      <c r="B4544" s="30"/>
    </row>
    <row r="4545" spans="1:2" ht="18" customHeight="1">
      <c r="A4545" s="23"/>
      <c r="B4545" s="30"/>
    </row>
    <row r="4546" spans="1:2" ht="18" customHeight="1">
      <c r="A4546" s="23"/>
      <c r="B4546" s="30"/>
    </row>
    <row r="4547" spans="1:2" ht="18" customHeight="1">
      <c r="A4547" s="23"/>
      <c r="B4547" s="30"/>
    </row>
    <row r="4548" spans="1:2" ht="18" customHeight="1">
      <c r="A4548" s="23"/>
      <c r="B4548" s="30"/>
    </row>
    <row r="4549" spans="1:2" ht="18" customHeight="1">
      <c r="A4549" s="23"/>
      <c r="B4549" s="30"/>
    </row>
    <row r="4550" spans="1:2" ht="18" customHeight="1">
      <c r="A4550" s="23"/>
      <c r="B4550" s="30"/>
    </row>
    <row r="4551" spans="1:2" ht="18" customHeight="1">
      <c r="A4551" s="23"/>
      <c r="B4551" s="30"/>
    </row>
    <row r="4552" spans="1:2" ht="18" customHeight="1">
      <c r="A4552" s="23"/>
      <c r="B4552" s="30"/>
    </row>
    <row r="4553" spans="1:2" ht="18" customHeight="1">
      <c r="A4553" s="23"/>
      <c r="B4553" s="30"/>
    </row>
    <row r="4554" spans="1:2" ht="18" customHeight="1">
      <c r="A4554" s="23"/>
      <c r="B4554" s="30"/>
    </row>
    <row r="4555" spans="1:2" ht="18" customHeight="1">
      <c r="A4555" s="23"/>
      <c r="B4555" s="30"/>
    </row>
    <row r="4556" spans="1:2" ht="18" customHeight="1">
      <c r="A4556" s="23"/>
      <c r="B4556" s="30"/>
    </row>
    <row r="4557" spans="1:2" ht="18" customHeight="1">
      <c r="A4557" s="23"/>
      <c r="B4557" s="30"/>
    </row>
    <row r="4558" spans="1:2" ht="18" customHeight="1">
      <c r="A4558" s="23"/>
      <c r="B4558" s="30"/>
    </row>
    <row r="4559" spans="1:2" ht="18" customHeight="1">
      <c r="A4559" s="23"/>
      <c r="B4559" s="30"/>
    </row>
    <row r="4560" spans="1:2" ht="18" customHeight="1">
      <c r="A4560" s="23"/>
      <c r="B4560" s="30"/>
    </row>
    <row r="4561" spans="1:2" ht="18" customHeight="1">
      <c r="A4561" s="23"/>
      <c r="B4561" s="30"/>
    </row>
    <row r="4562" spans="1:2" ht="18" customHeight="1">
      <c r="A4562" s="23"/>
      <c r="B4562" s="30"/>
    </row>
    <row r="4563" spans="1:2" ht="18" customHeight="1">
      <c r="A4563" s="23"/>
      <c r="B4563" s="30"/>
    </row>
    <row r="4564" spans="1:2" ht="18" customHeight="1">
      <c r="A4564" s="23"/>
      <c r="B4564" s="30"/>
    </row>
    <row r="4565" spans="1:2" ht="18" customHeight="1">
      <c r="A4565" s="23"/>
      <c r="B4565" s="30"/>
    </row>
    <row r="4566" spans="1:2" ht="18" customHeight="1">
      <c r="A4566" s="23"/>
      <c r="B4566" s="30"/>
    </row>
    <row r="4567" spans="1:2" ht="18" customHeight="1">
      <c r="A4567" s="23"/>
      <c r="B4567" s="30"/>
    </row>
    <row r="4568" spans="1:2" ht="18" customHeight="1">
      <c r="A4568" s="23"/>
      <c r="B4568" s="30"/>
    </row>
    <row r="4569" spans="1:2" ht="18" customHeight="1">
      <c r="A4569" s="23"/>
      <c r="B4569" s="30"/>
    </row>
    <row r="4570" spans="1:2" ht="18" customHeight="1">
      <c r="A4570" s="23"/>
      <c r="B4570" s="30"/>
    </row>
    <row r="4571" spans="1:2" ht="18" customHeight="1">
      <c r="A4571" s="23"/>
      <c r="B4571" s="30"/>
    </row>
    <row r="4572" spans="1:2" ht="18" customHeight="1">
      <c r="A4572" s="23"/>
      <c r="B4572" s="30"/>
    </row>
    <row r="4573" spans="1:2" ht="18" customHeight="1">
      <c r="A4573" s="23"/>
      <c r="B4573" s="30"/>
    </row>
    <row r="4574" spans="1:2" ht="18" customHeight="1">
      <c r="A4574" s="23"/>
      <c r="B4574" s="30"/>
    </row>
    <row r="4575" spans="1:2" ht="18" customHeight="1">
      <c r="A4575" s="23"/>
      <c r="B4575" s="30"/>
    </row>
    <row r="4576" spans="1:2" ht="18" customHeight="1">
      <c r="A4576" s="23"/>
      <c r="B4576" s="30"/>
    </row>
    <row r="4577" spans="1:2" ht="18" customHeight="1">
      <c r="A4577" s="23"/>
      <c r="B4577" s="30"/>
    </row>
    <row r="4578" spans="1:2" ht="18" customHeight="1">
      <c r="A4578" s="23"/>
      <c r="B4578" s="30"/>
    </row>
    <row r="4579" spans="1:2" ht="18" customHeight="1">
      <c r="A4579" s="23"/>
      <c r="B4579" s="30"/>
    </row>
    <row r="4580" spans="1:2" ht="18" customHeight="1">
      <c r="A4580" s="23"/>
      <c r="B4580" s="30"/>
    </row>
    <row r="4581" spans="1:2" ht="18" customHeight="1">
      <c r="A4581" s="23"/>
      <c r="B4581" s="30"/>
    </row>
    <row r="4582" spans="1:2" ht="18" customHeight="1">
      <c r="A4582" s="23"/>
      <c r="B4582" s="30"/>
    </row>
    <row r="4583" spans="1:2" ht="18" customHeight="1">
      <c r="A4583" s="23"/>
      <c r="B4583" s="30"/>
    </row>
    <row r="4584" spans="1:2" ht="18" customHeight="1">
      <c r="A4584" s="23"/>
      <c r="B4584" s="30"/>
    </row>
    <row r="4585" spans="1:2" ht="18" customHeight="1">
      <c r="A4585" s="23"/>
      <c r="B4585" s="30"/>
    </row>
    <row r="4586" spans="1:2" ht="18" customHeight="1">
      <c r="A4586" s="23"/>
      <c r="B4586" s="30"/>
    </row>
    <row r="4587" spans="1:2" ht="18" customHeight="1">
      <c r="A4587" s="23"/>
      <c r="B4587" s="30"/>
    </row>
    <row r="4588" spans="1:2" ht="18" customHeight="1">
      <c r="A4588" s="23"/>
      <c r="B4588" s="30"/>
    </row>
    <row r="4589" spans="1:2" ht="18" customHeight="1">
      <c r="A4589" s="23"/>
      <c r="B4589" s="30"/>
    </row>
    <row r="4590" spans="1:2" ht="18" customHeight="1">
      <c r="A4590" s="23"/>
      <c r="B4590" s="30"/>
    </row>
    <row r="4591" spans="1:2" ht="18" customHeight="1">
      <c r="A4591" s="23"/>
      <c r="B4591" s="30"/>
    </row>
    <row r="4592" spans="1:2" ht="18" customHeight="1">
      <c r="A4592" s="23"/>
      <c r="B4592" s="30"/>
    </row>
    <row r="4593" spans="1:2" ht="18" customHeight="1">
      <c r="A4593" s="23"/>
      <c r="B4593" s="30"/>
    </row>
    <row r="4594" spans="1:2" ht="18" customHeight="1">
      <c r="A4594" s="23"/>
      <c r="B4594" s="30"/>
    </row>
    <row r="4595" spans="1:2" ht="18" customHeight="1">
      <c r="A4595" s="23"/>
      <c r="B4595" s="30"/>
    </row>
    <row r="4596" spans="1:2" ht="18" customHeight="1">
      <c r="A4596" s="23"/>
      <c r="B4596" s="30"/>
    </row>
    <row r="4597" spans="1:2" ht="18" customHeight="1">
      <c r="A4597" s="23"/>
      <c r="B4597" s="30"/>
    </row>
    <row r="4598" spans="1:2" ht="18" customHeight="1">
      <c r="A4598" s="23"/>
      <c r="B4598" s="30"/>
    </row>
    <row r="4599" spans="1:2" ht="18" customHeight="1">
      <c r="A4599" s="23"/>
      <c r="B4599" s="30"/>
    </row>
    <row r="4600" spans="1:2" ht="18" customHeight="1">
      <c r="A4600" s="23"/>
      <c r="B4600" s="30"/>
    </row>
    <row r="4601" spans="1:2" ht="18" customHeight="1">
      <c r="A4601" s="23"/>
      <c r="B4601" s="30"/>
    </row>
    <row r="4602" spans="1:2" ht="18" customHeight="1">
      <c r="A4602" s="23"/>
      <c r="B4602" s="30"/>
    </row>
    <row r="4603" spans="1:2" ht="18" customHeight="1">
      <c r="A4603" s="23"/>
      <c r="B4603" s="30"/>
    </row>
    <row r="4604" spans="1:2" ht="18" customHeight="1">
      <c r="A4604" s="23"/>
      <c r="B4604" s="30"/>
    </row>
    <row r="4605" spans="1:2" ht="18" customHeight="1">
      <c r="A4605" s="23"/>
      <c r="B4605" s="30"/>
    </row>
    <row r="4606" spans="1:2" ht="18" customHeight="1">
      <c r="A4606" s="23"/>
      <c r="B4606" s="30"/>
    </row>
    <row r="4607" spans="1:2" ht="18" customHeight="1">
      <c r="A4607" s="23"/>
      <c r="B4607" s="30"/>
    </row>
    <row r="4608" spans="1:2" ht="18" customHeight="1">
      <c r="A4608" s="23"/>
      <c r="B4608" s="30"/>
    </row>
    <row r="4609" spans="1:2" ht="18" customHeight="1">
      <c r="A4609" s="23"/>
      <c r="B4609" s="30"/>
    </row>
    <row r="4610" spans="1:2" ht="18" customHeight="1">
      <c r="A4610" s="23"/>
      <c r="B4610" s="30"/>
    </row>
    <row r="4611" spans="1:2" ht="18" customHeight="1">
      <c r="A4611" s="23"/>
      <c r="B4611" s="30"/>
    </row>
    <row r="4612" spans="1:2" ht="18" customHeight="1">
      <c r="A4612" s="23"/>
      <c r="B4612" s="30"/>
    </row>
    <row r="4613" spans="1:2" ht="18" customHeight="1">
      <c r="A4613" s="23"/>
      <c r="B4613" s="30"/>
    </row>
    <row r="4614" spans="1:2" ht="18" customHeight="1">
      <c r="A4614" s="23"/>
      <c r="B4614" s="30"/>
    </row>
    <row r="4615" spans="1:2" ht="18" customHeight="1">
      <c r="A4615" s="23"/>
      <c r="B4615" s="30"/>
    </row>
    <row r="4616" spans="1:2" ht="18" customHeight="1">
      <c r="A4616" s="23"/>
      <c r="B4616" s="30"/>
    </row>
    <row r="4617" spans="1:2" ht="18" customHeight="1">
      <c r="A4617" s="23"/>
      <c r="B4617" s="30"/>
    </row>
    <row r="4618" spans="1:2" ht="18" customHeight="1">
      <c r="A4618" s="23"/>
      <c r="B4618" s="30"/>
    </row>
    <row r="4619" spans="1:2" ht="18" customHeight="1">
      <c r="A4619" s="23"/>
      <c r="B4619" s="30"/>
    </row>
    <row r="4620" spans="1:2" ht="18" customHeight="1">
      <c r="A4620" s="23"/>
      <c r="B4620" s="30"/>
    </row>
    <row r="4621" spans="1:2" ht="18" customHeight="1">
      <c r="A4621" s="23"/>
      <c r="B4621" s="30"/>
    </row>
    <row r="4622" spans="1:2" ht="18" customHeight="1">
      <c r="A4622" s="23"/>
      <c r="B4622" s="30"/>
    </row>
    <row r="4623" spans="1:2" ht="18" customHeight="1">
      <c r="A4623" s="23"/>
      <c r="B4623" s="30"/>
    </row>
    <row r="4624" spans="1:2" ht="18" customHeight="1">
      <c r="A4624" s="23"/>
      <c r="B4624" s="30"/>
    </row>
    <row r="4625" spans="1:2" ht="18" customHeight="1">
      <c r="A4625" s="23"/>
      <c r="B4625" s="30"/>
    </row>
    <row r="4626" spans="1:2" ht="18" customHeight="1">
      <c r="A4626" s="23"/>
      <c r="B4626" s="30"/>
    </row>
    <row r="4627" spans="1:2" ht="18" customHeight="1">
      <c r="A4627" s="23"/>
      <c r="B4627" s="30"/>
    </row>
    <row r="4628" spans="1:2" ht="18" customHeight="1">
      <c r="A4628" s="23"/>
      <c r="B4628" s="30"/>
    </row>
    <row r="4629" spans="1:2" ht="18" customHeight="1">
      <c r="A4629" s="23"/>
      <c r="B4629" s="30"/>
    </row>
    <row r="4630" spans="1:2" ht="18" customHeight="1">
      <c r="A4630" s="23"/>
      <c r="B4630" s="30"/>
    </row>
    <row r="4631" spans="1:2" ht="18" customHeight="1">
      <c r="A4631" s="23"/>
      <c r="B4631" s="30"/>
    </row>
    <row r="4632" spans="1:2" ht="18" customHeight="1">
      <c r="A4632" s="23"/>
      <c r="B4632" s="30"/>
    </row>
    <row r="4633" spans="1:2" ht="18" customHeight="1">
      <c r="A4633" s="23"/>
      <c r="B4633" s="30"/>
    </row>
    <row r="4634" spans="1:2" ht="18" customHeight="1">
      <c r="A4634" s="23"/>
      <c r="B4634" s="30"/>
    </row>
    <row r="4635" spans="1:2" ht="18" customHeight="1">
      <c r="A4635" s="23"/>
      <c r="B4635" s="30"/>
    </row>
    <row r="4636" spans="1:2" ht="18" customHeight="1">
      <c r="A4636" s="23"/>
      <c r="B4636" s="30"/>
    </row>
    <row r="4637" spans="1:2" ht="18" customHeight="1">
      <c r="A4637" s="23"/>
      <c r="B4637" s="30"/>
    </row>
    <row r="4638" spans="1:2" ht="18" customHeight="1">
      <c r="A4638" s="23"/>
      <c r="B4638" s="30"/>
    </row>
    <row r="4639" spans="1:2" ht="18" customHeight="1">
      <c r="A4639" s="23"/>
      <c r="B4639" s="30"/>
    </row>
    <row r="4640" spans="1:2" ht="18" customHeight="1">
      <c r="A4640" s="23"/>
      <c r="B4640" s="30"/>
    </row>
    <row r="4641" spans="1:2" ht="18" customHeight="1">
      <c r="A4641" s="23"/>
      <c r="B4641" s="30"/>
    </row>
    <row r="4642" spans="1:2" ht="18" customHeight="1">
      <c r="A4642" s="23"/>
      <c r="B4642" s="30"/>
    </row>
    <row r="4643" spans="1:2" ht="18" customHeight="1">
      <c r="A4643" s="23"/>
      <c r="B4643" s="30"/>
    </row>
    <row r="4644" spans="1:2" ht="18" customHeight="1">
      <c r="A4644" s="23"/>
      <c r="B4644" s="30"/>
    </row>
    <row r="4645" spans="1:2" ht="18" customHeight="1">
      <c r="A4645" s="23"/>
      <c r="B4645" s="30"/>
    </row>
    <row r="4646" spans="1:2" ht="18" customHeight="1">
      <c r="A4646" s="23"/>
      <c r="B4646" s="30"/>
    </row>
    <row r="4647" spans="1:2" ht="18" customHeight="1">
      <c r="A4647" s="23"/>
      <c r="B4647" s="30"/>
    </row>
    <row r="4648" spans="1:2" ht="18" customHeight="1">
      <c r="A4648" s="23"/>
      <c r="B4648" s="30"/>
    </row>
    <row r="4649" spans="1:2" ht="18" customHeight="1">
      <c r="A4649" s="23"/>
      <c r="B4649" s="30"/>
    </row>
    <row r="4650" spans="1:2" ht="18" customHeight="1">
      <c r="A4650" s="23"/>
      <c r="B4650" s="30"/>
    </row>
    <row r="4651" spans="1:2" ht="18" customHeight="1">
      <c r="A4651" s="23"/>
      <c r="B4651" s="30"/>
    </row>
    <row r="4652" spans="1:2" ht="18" customHeight="1">
      <c r="A4652" s="23"/>
      <c r="B4652" s="30"/>
    </row>
    <row r="4653" spans="1:2" ht="18" customHeight="1">
      <c r="A4653" s="23"/>
      <c r="B4653" s="30"/>
    </row>
    <row r="4654" spans="1:2" ht="18" customHeight="1">
      <c r="A4654" s="23"/>
      <c r="B4654" s="30"/>
    </row>
    <row r="4655" spans="1:2" ht="18" customHeight="1">
      <c r="A4655" s="23"/>
      <c r="B4655" s="30"/>
    </row>
    <row r="4656" spans="1:2" ht="18" customHeight="1">
      <c r="A4656" s="23"/>
      <c r="B4656" s="30"/>
    </row>
    <row r="4657" spans="1:2" ht="18" customHeight="1">
      <c r="A4657" s="23"/>
      <c r="B4657" s="30"/>
    </row>
    <row r="4658" spans="1:2" ht="18" customHeight="1">
      <c r="A4658" s="23"/>
      <c r="B4658" s="30"/>
    </row>
    <row r="4659" spans="1:2" ht="18" customHeight="1">
      <c r="A4659" s="23"/>
      <c r="B4659" s="30"/>
    </row>
    <row r="4660" spans="1:2" ht="18" customHeight="1">
      <c r="A4660" s="23"/>
      <c r="B4660" s="30"/>
    </row>
    <row r="4661" spans="1:2" ht="18" customHeight="1">
      <c r="A4661" s="23"/>
      <c r="B4661" s="30"/>
    </row>
    <row r="4662" spans="1:2" ht="18" customHeight="1">
      <c r="A4662" s="23"/>
      <c r="B4662" s="30"/>
    </row>
    <row r="4663" spans="1:2" ht="18" customHeight="1">
      <c r="A4663" s="23"/>
      <c r="B4663" s="30"/>
    </row>
    <row r="4664" spans="1:2" ht="18" customHeight="1">
      <c r="A4664" s="23"/>
      <c r="B4664" s="30"/>
    </row>
    <row r="4665" spans="1:2" ht="18" customHeight="1">
      <c r="A4665" s="23"/>
      <c r="B4665" s="30"/>
    </row>
    <row r="4666" spans="1:2" ht="18" customHeight="1">
      <c r="A4666" s="23"/>
      <c r="B4666" s="30"/>
    </row>
    <row r="4667" spans="1:2" ht="18" customHeight="1">
      <c r="A4667" s="23"/>
      <c r="B4667" s="30"/>
    </row>
    <row r="4668" spans="1:2" ht="18" customHeight="1">
      <c r="A4668" s="23"/>
      <c r="B4668" s="30"/>
    </row>
    <row r="4669" spans="1:2" ht="18" customHeight="1">
      <c r="A4669" s="23"/>
      <c r="B4669" s="30"/>
    </row>
    <row r="4670" spans="1:2" ht="18" customHeight="1">
      <c r="A4670" s="23"/>
      <c r="B4670" s="30"/>
    </row>
    <row r="4671" spans="1:2" ht="18" customHeight="1">
      <c r="A4671" s="23"/>
      <c r="B4671" s="30"/>
    </row>
    <row r="4672" spans="1:2" ht="18" customHeight="1">
      <c r="A4672" s="23"/>
      <c r="B4672" s="30"/>
    </row>
    <row r="4673" spans="1:2" ht="18" customHeight="1">
      <c r="A4673" s="23"/>
      <c r="B4673" s="30"/>
    </row>
    <row r="4674" spans="1:2" ht="18" customHeight="1">
      <c r="A4674" s="23"/>
      <c r="B4674" s="30"/>
    </row>
    <row r="4675" spans="1:2" ht="18" customHeight="1">
      <c r="A4675" s="23"/>
      <c r="B4675" s="30"/>
    </row>
    <row r="4676" spans="1:2" ht="18" customHeight="1">
      <c r="A4676" s="23"/>
      <c r="B4676" s="30"/>
    </row>
    <row r="4677" spans="1:2" ht="18" customHeight="1">
      <c r="A4677" s="23"/>
      <c r="B4677" s="30"/>
    </row>
    <row r="4678" spans="1:2" ht="18" customHeight="1">
      <c r="A4678" s="23"/>
      <c r="B4678" s="30"/>
    </row>
    <row r="4679" spans="1:2" ht="18" customHeight="1">
      <c r="A4679" s="23"/>
      <c r="B4679" s="30"/>
    </row>
    <row r="4680" spans="1:2" ht="18" customHeight="1">
      <c r="A4680" s="23"/>
      <c r="B4680" s="30"/>
    </row>
    <row r="4681" spans="1:2" ht="18" customHeight="1">
      <c r="A4681" s="23"/>
      <c r="B4681" s="30"/>
    </row>
    <row r="4682" spans="1:2" ht="18" customHeight="1">
      <c r="A4682" s="23"/>
      <c r="B4682" s="30"/>
    </row>
    <row r="4683" spans="1:2" ht="18" customHeight="1">
      <c r="A4683" s="23"/>
      <c r="B4683" s="30"/>
    </row>
    <row r="4684" spans="1:2" ht="18" customHeight="1">
      <c r="A4684" s="23"/>
      <c r="B4684" s="30"/>
    </row>
    <row r="4685" spans="1:2" ht="18" customHeight="1">
      <c r="A4685" s="23"/>
      <c r="B4685" s="30"/>
    </row>
    <row r="4686" spans="1:2" ht="18" customHeight="1">
      <c r="A4686" s="23"/>
      <c r="B4686" s="30"/>
    </row>
    <row r="4687" spans="1:2" ht="18" customHeight="1">
      <c r="A4687" s="23"/>
      <c r="B4687" s="30"/>
    </row>
    <row r="4688" spans="1:2" ht="18" customHeight="1">
      <c r="A4688" s="23"/>
      <c r="B4688" s="30"/>
    </row>
    <row r="4689" spans="1:2" ht="18" customHeight="1">
      <c r="A4689" s="23"/>
      <c r="B4689" s="30"/>
    </row>
    <row r="4690" spans="1:2" ht="18" customHeight="1">
      <c r="A4690" s="23"/>
      <c r="B4690" s="30"/>
    </row>
    <row r="4691" spans="1:2" ht="18" customHeight="1">
      <c r="A4691" s="23"/>
      <c r="B4691" s="30"/>
    </row>
    <row r="4692" spans="1:2" ht="18" customHeight="1">
      <c r="A4692" s="23"/>
      <c r="B4692" s="30"/>
    </row>
    <row r="4693" spans="1:2" ht="18" customHeight="1">
      <c r="A4693" s="23"/>
      <c r="B4693" s="30"/>
    </row>
    <row r="4694" spans="1:2" ht="18" customHeight="1">
      <c r="A4694" s="23"/>
      <c r="B4694" s="30"/>
    </row>
    <row r="4695" spans="1:2" ht="18" customHeight="1">
      <c r="A4695" s="23"/>
      <c r="B4695" s="30"/>
    </row>
    <row r="4696" spans="1:2" ht="18" customHeight="1">
      <c r="A4696" s="23"/>
      <c r="B4696" s="30"/>
    </row>
    <row r="4697" spans="1:2" ht="18" customHeight="1">
      <c r="A4697" s="23"/>
      <c r="B4697" s="30"/>
    </row>
    <row r="4698" spans="1:2" ht="18" customHeight="1">
      <c r="A4698" s="23"/>
      <c r="B4698" s="30"/>
    </row>
    <row r="4699" spans="1:2" ht="18" customHeight="1">
      <c r="A4699" s="23"/>
      <c r="B4699" s="30"/>
    </row>
    <row r="4700" spans="1:2" ht="18" customHeight="1">
      <c r="A4700" s="23"/>
      <c r="B4700" s="30"/>
    </row>
    <row r="4701" spans="1:2" ht="18" customHeight="1">
      <c r="A4701" s="23"/>
      <c r="B4701" s="30"/>
    </row>
    <row r="4702" spans="1:2" ht="18" customHeight="1">
      <c r="A4702" s="23"/>
      <c r="B4702" s="30"/>
    </row>
    <row r="4703" spans="1:2" ht="18" customHeight="1">
      <c r="A4703" s="23"/>
      <c r="B4703" s="30"/>
    </row>
    <row r="4704" spans="1:2" ht="18" customHeight="1">
      <c r="A4704" s="23"/>
      <c r="B4704" s="30"/>
    </row>
    <row r="4705" spans="1:2" ht="18" customHeight="1">
      <c r="A4705" s="23"/>
      <c r="B4705" s="30"/>
    </row>
    <row r="4706" spans="1:2" ht="18" customHeight="1">
      <c r="A4706" s="23"/>
      <c r="B4706" s="30"/>
    </row>
    <row r="4707" spans="1:2" ht="18" customHeight="1">
      <c r="A4707" s="23"/>
      <c r="B4707" s="30"/>
    </row>
    <row r="4708" spans="1:2" ht="18" customHeight="1">
      <c r="A4708" s="23"/>
      <c r="B4708" s="30"/>
    </row>
    <row r="4709" spans="1:2" ht="18" customHeight="1">
      <c r="A4709" s="23"/>
      <c r="B4709" s="30"/>
    </row>
    <row r="4710" spans="1:2" ht="18" customHeight="1">
      <c r="A4710" s="23"/>
      <c r="B4710" s="30"/>
    </row>
    <row r="4711" spans="1:2" ht="18" customHeight="1">
      <c r="A4711" s="23"/>
      <c r="B4711" s="30"/>
    </row>
    <row r="4712" spans="1:2" ht="18" customHeight="1">
      <c r="A4712" s="23"/>
      <c r="B4712" s="30"/>
    </row>
    <row r="4713" spans="1:2" ht="18" customHeight="1">
      <c r="A4713" s="23"/>
      <c r="B4713" s="30"/>
    </row>
    <row r="4714" spans="1:2" ht="18" customHeight="1">
      <c r="A4714" s="23"/>
      <c r="B4714" s="30"/>
    </row>
    <row r="4715" spans="1:2" ht="18" customHeight="1">
      <c r="A4715" s="23"/>
      <c r="B4715" s="30"/>
    </row>
    <row r="4716" spans="1:2" ht="18" customHeight="1">
      <c r="A4716" s="23"/>
      <c r="B4716" s="30"/>
    </row>
    <row r="4717" spans="1:2" ht="18" customHeight="1">
      <c r="A4717" s="23"/>
      <c r="B4717" s="30"/>
    </row>
    <row r="4718" spans="1:2" ht="18" customHeight="1">
      <c r="A4718" s="23"/>
      <c r="B4718" s="30"/>
    </row>
    <row r="4719" spans="1:2" ht="18" customHeight="1">
      <c r="A4719" s="23"/>
      <c r="B4719" s="30"/>
    </row>
    <row r="4720" spans="1:2" ht="18" customHeight="1">
      <c r="A4720" s="23"/>
      <c r="B4720" s="30"/>
    </row>
    <row r="4721" spans="1:2" ht="18" customHeight="1">
      <c r="A4721" s="23"/>
      <c r="B4721" s="30"/>
    </row>
    <row r="4722" spans="1:2" ht="18" customHeight="1">
      <c r="A4722" s="23"/>
      <c r="B4722" s="30"/>
    </row>
    <row r="4723" spans="1:2" ht="18" customHeight="1">
      <c r="A4723" s="23"/>
      <c r="B4723" s="30"/>
    </row>
    <row r="4724" spans="1:2" ht="18" customHeight="1">
      <c r="A4724" s="23"/>
      <c r="B4724" s="30"/>
    </row>
    <row r="4725" spans="1:2" ht="18" customHeight="1">
      <c r="A4725" s="23"/>
      <c r="B4725" s="30"/>
    </row>
    <row r="4726" spans="1:2" ht="18" customHeight="1">
      <c r="A4726" s="23"/>
      <c r="B4726" s="30"/>
    </row>
    <row r="4727" spans="1:2" ht="18" customHeight="1">
      <c r="A4727" s="23"/>
      <c r="B4727" s="30"/>
    </row>
    <row r="4728" spans="1:2" ht="18" customHeight="1">
      <c r="A4728" s="23"/>
      <c r="B4728" s="30"/>
    </row>
    <row r="4729" spans="1:2" ht="18" customHeight="1">
      <c r="A4729" s="23"/>
      <c r="B4729" s="30"/>
    </row>
    <row r="4730" spans="1:2" ht="18" customHeight="1">
      <c r="A4730" s="23"/>
      <c r="B4730" s="30"/>
    </row>
    <row r="4731" spans="1:2" ht="18" customHeight="1">
      <c r="A4731" s="23"/>
      <c r="B4731" s="30"/>
    </row>
    <row r="4732" spans="1:2" ht="18" customHeight="1">
      <c r="A4732" s="23"/>
      <c r="B4732" s="30"/>
    </row>
    <row r="4733" spans="1:2" ht="18" customHeight="1">
      <c r="A4733" s="23"/>
      <c r="B4733" s="30"/>
    </row>
    <row r="4734" spans="1:2" ht="18" customHeight="1">
      <c r="A4734" s="23"/>
      <c r="B4734" s="30"/>
    </row>
    <row r="4735" spans="1:2" ht="18" customHeight="1">
      <c r="A4735" s="23"/>
      <c r="B4735" s="30"/>
    </row>
    <row r="4736" spans="1:2" ht="18" customHeight="1">
      <c r="A4736" s="23"/>
      <c r="B4736" s="30"/>
    </row>
    <row r="4737" spans="1:2" ht="18" customHeight="1">
      <c r="A4737" s="23"/>
      <c r="B4737" s="30"/>
    </row>
    <row r="4738" spans="1:2" ht="18" customHeight="1">
      <c r="A4738" s="23"/>
      <c r="B4738" s="30"/>
    </row>
    <row r="4739" spans="1:2" ht="18" customHeight="1">
      <c r="A4739" s="23"/>
      <c r="B4739" s="30"/>
    </row>
    <row r="4740" spans="1:2" ht="18" customHeight="1">
      <c r="A4740" s="23"/>
      <c r="B4740" s="30"/>
    </row>
    <row r="4741" spans="1:2" ht="18" customHeight="1">
      <c r="A4741" s="23"/>
      <c r="B4741" s="30"/>
    </row>
    <row r="4742" spans="1:2" ht="18" customHeight="1">
      <c r="A4742" s="23"/>
      <c r="B4742" s="30"/>
    </row>
    <row r="4743" spans="1:2" ht="18" customHeight="1">
      <c r="A4743" s="23"/>
      <c r="B4743" s="30"/>
    </row>
    <row r="4744" spans="1:2" ht="18" customHeight="1">
      <c r="A4744" s="23"/>
      <c r="B4744" s="30"/>
    </row>
    <row r="4745" spans="1:2" ht="18" customHeight="1">
      <c r="A4745" s="23"/>
      <c r="B4745" s="30"/>
    </row>
    <row r="4746" spans="1:2" ht="18" customHeight="1">
      <c r="A4746" s="23"/>
      <c r="B4746" s="30"/>
    </row>
    <row r="4747" spans="1:2" ht="18" customHeight="1">
      <c r="A4747" s="23"/>
      <c r="B4747" s="30"/>
    </row>
    <row r="4748" spans="1:2" ht="18" customHeight="1">
      <c r="A4748" s="23"/>
      <c r="B4748" s="30"/>
    </row>
    <row r="4749" spans="1:2" ht="18" customHeight="1">
      <c r="A4749" s="23"/>
      <c r="B4749" s="30"/>
    </row>
    <row r="4750" spans="1:2" ht="18" customHeight="1">
      <c r="A4750" s="23"/>
      <c r="B4750" s="30"/>
    </row>
    <row r="4751" spans="1:2" ht="18" customHeight="1">
      <c r="A4751" s="23"/>
      <c r="B4751" s="30"/>
    </row>
    <row r="4752" spans="1:2" ht="18" customHeight="1">
      <c r="A4752" s="23"/>
      <c r="B4752" s="30"/>
    </row>
    <row r="4753" spans="1:2" ht="18" customHeight="1">
      <c r="A4753" s="23"/>
      <c r="B4753" s="30"/>
    </row>
    <row r="4754" spans="1:2" ht="18" customHeight="1">
      <c r="A4754" s="23"/>
      <c r="B4754" s="30"/>
    </row>
    <row r="4755" spans="1:2" ht="18" customHeight="1">
      <c r="A4755" s="23"/>
      <c r="B4755" s="30"/>
    </row>
    <row r="4756" spans="1:2" ht="18" customHeight="1">
      <c r="A4756" s="23"/>
      <c r="B4756" s="30"/>
    </row>
    <row r="4757" spans="1:2" ht="18" customHeight="1">
      <c r="A4757" s="23"/>
      <c r="B4757" s="30"/>
    </row>
    <row r="4758" spans="1:2" ht="18" customHeight="1">
      <c r="A4758" s="23"/>
      <c r="B4758" s="30"/>
    </row>
    <row r="4759" spans="1:2" ht="18" customHeight="1">
      <c r="A4759" s="23"/>
      <c r="B4759" s="30"/>
    </row>
    <row r="4760" spans="1:2" ht="18" customHeight="1">
      <c r="A4760" s="23"/>
      <c r="B4760" s="30"/>
    </row>
    <row r="4761" spans="1:2" ht="18" customHeight="1">
      <c r="A4761" s="23"/>
      <c r="B4761" s="30"/>
    </row>
    <row r="4762" spans="1:2" ht="18" customHeight="1">
      <c r="A4762" s="23"/>
      <c r="B4762" s="30"/>
    </row>
    <row r="4763" spans="1:2" ht="18" customHeight="1">
      <c r="A4763" s="23"/>
      <c r="B4763" s="30"/>
    </row>
    <row r="4764" spans="1:2" ht="18" customHeight="1">
      <c r="A4764" s="23"/>
      <c r="B4764" s="30"/>
    </row>
    <row r="4765" spans="1:2" ht="18" customHeight="1">
      <c r="A4765" s="23"/>
      <c r="B4765" s="30"/>
    </row>
    <row r="4766" spans="1:2" ht="18" customHeight="1">
      <c r="A4766" s="23"/>
      <c r="B4766" s="30"/>
    </row>
    <row r="4767" spans="1:2" ht="18" customHeight="1">
      <c r="A4767" s="23"/>
      <c r="B4767" s="30"/>
    </row>
    <row r="4768" spans="1:2" ht="18" customHeight="1">
      <c r="A4768" s="23"/>
      <c r="B4768" s="30"/>
    </row>
    <row r="4769" spans="1:2" ht="18" customHeight="1">
      <c r="A4769" s="23"/>
      <c r="B4769" s="30"/>
    </row>
    <row r="4770" spans="1:2" ht="18" customHeight="1">
      <c r="A4770" s="23"/>
      <c r="B4770" s="30"/>
    </row>
    <row r="4771" spans="1:2" ht="18" customHeight="1">
      <c r="A4771" s="23"/>
      <c r="B4771" s="30"/>
    </row>
    <row r="4772" spans="1:2" ht="18" customHeight="1">
      <c r="A4772" s="23"/>
      <c r="B4772" s="30"/>
    </row>
    <row r="4773" spans="1:2" ht="18" customHeight="1">
      <c r="A4773" s="23"/>
      <c r="B4773" s="30"/>
    </row>
    <row r="4774" spans="1:2" ht="18" customHeight="1">
      <c r="A4774" s="23"/>
      <c r="B4774" s="30"/>
    </row>
    <row r="4775" spans="1:2" ht="18" customHeight="1">
      <c r="A4775" s="23"/>
      <c r="B4775" s="30"/>
    </row>
    <row r="4776" spans="1:2" ht="18" customHeight="1">
      <c r="A4776" s="23"/>
      <c r="B4776" s="30"/>
    </row>
    <row r="4777" spans="1:2" ht="18" customHeight="1">
      <c r="A4777" s="23"/>
      <c r="B4777" s="30"/>
    </row>
    <row r="4778" spans="1:2" ht="18" customHeight="1">
      <c r="A4778" s="23"/>
      <c r="B4778" s="30"/>
    </row>
    <row r="4779" spans="1:2" ht="18" customHeight="1">
      <c r="A4779" s="23"/>
      <c r="B4779" s="30"/>
    </row>
    <row r="4780" spans="1:2" ht="18" customHeight="1">
      <c r="A4780" s="23"/>
      <c r="B4780" s="30"/>
    </row>
    <row r="4781" spans="1:2" ht="18" customHeight="1">
      <c r="A4781" s="23"/>
      <c r="B4781" s="30"/>
    </row>
    <row r="4782" spans="1:2" ht="18" customHeight="1">
      <c r="A4782" s="23"/>
      <c r="B4782" s="30"/>
    </row>
    <row r="4783" spans="1:2" ht="18" customHeight="1">
      <c r="A4783" s="23"/>
      <c r="B4783" s="30"/>
    </row>
    <row r="4784" spans="1:2" ht="18" customHeight="1">
      <c r="A4784" s="23"/>
      <c r="B4784" s="30"/>
    </row>
    <row r="4785" spans="1:2" ht="18" customHeight="1">
      <c r="A4785" s="23"/>
      <c r="B4785" s="30"/>
    </row>
    <row r="4786" spans="1:2" ht="18" customHeight="1">
      <c r="A4786" s="23"/>
      <c r="B4786" s="30"/>
    </row>
    <row r="4787" spans="1:2" ht="18" customHeight="1">
      <c r="A4787" s="23"/>
      <c r="B4787" s="30"/>
    </row>
    <row r="4788" spans="1:2" ht="18" customHeight="1">
      <c r="A4788" s="23"/>
      <c r="B4788" s="30"/>
    </row>
    <row r="4789" spans="1:2" ht="18" customHeight="1">
      <c r="A4789" s="23"/>
      <c r="B4789" s="30"/>
    </row>
    <row r="4790" spans="1:2" ht="18" customHeight="1">
      <c r="A4790" s="23"/>
      <c r="B4790" s="30"/>
    </row>
    <row r="4791" spans="1:2" ht="18" customHeight="1">
      <c r="A4791" s="23"/>
      <c r="B4791" s="30"/>
    </row>
    <row r="4792" spans="1:2" ht="18" customHeight="1">
      <c r="A4792" s="23"/>
      <c r="B4792" s="30"/>
    </row>
    <row r="4793" spans="1:2" ht="18" customHeight="1">
      <c r="A4793" s="23"/>
      <c r="B4793" s="30"/>
    </row>
    <row r="4794" spans="1:2" ht="18" customHeight="1">
      <c r="A4794" s="23"/>
      <c r="B4794" s="30"/>
    </row>
    <row r="4795" spans="1:2" ht="18" customHeight="1">
      <c r="A4795" s="23"/>
      <c r="B4795" s="30"/>
    </row>
    <row r="4796" spans="1:2" ht="18" customHeight="1">
      <c r="A4796" s="23"/>
      <c r="B4796" s="30"/>
    </row>
    <row r="4797" spans="1:2" ht="18" customHeight="1">
      <c r="A4797" s="23"/>
      <c r="B4797" s="30"/>
    </row>
    <row r="4798" spans="1:2" ht="18" customHeight="1">
      <c r="A4798" s="23"/>
      <c r="B4798" s="30"/>
    </row>
    <row r="4799" spans="1:2" ht="18" customHeight="1">
      <c r="A4799" s="23"/>
      <c r="B4799" s="30"/>
    </row>
    <row r="4800" spans="1:2" ht="18" customHeight="1">
      <c r="A4800" s="23"/>
      <c r="B4800" s="30"/>
    </row>
    <row r="4801" spans="1:2" ht="18" customHeight="1">
      <c r="A4801" s="23"/>
      <c r="B4801" s="30"/>
    </row>
    <row r="4802" spans="1:2" ht="18" customHeight="1">
      <c r="A4802" s="23"/>
      <c r="B4802" s="30"/>
    </row>
    <row r="4803" spans="1:2" ht="18" customHeight="1">
      <c r="A4803" s="23"/>
      <c r="B4803" s="30"/>
    </row>
    <row r="4804" spans="1:2" ht="18" customHeight="1">
      <c r="A4804" s="23"/>
      <c r="B4804" s="30"/>
    </row>
    <row r="4805" spans="1:2" ht="18" customHeight="1">
      <c r="A4805" s="23"/>
      <c r="B4805" s="30"/>
    </row>
    <row r="4806" spans="1:2" ht="18" customHeight="1">
      <c r="A4806" s="23"/>
      <c r="B4806" s="30"/>
    </row>
    <row r="4807" spans="1:2" ht="18" customHeight="1">
      <c r="A4807" s="23"/>
      <c r="B4807" s="30"/>
    </row>
    <row r="4808" spans="1:2" ht="18" customHeight="1">
      <c r="A4808" s="23"/>
      <c r="B4808" s="30"/>
    </row>
    <row r="4809" spans="1:2" ht="18" customHeight="1">
      <c r="A4809" s="23"/>
      <c r="B4809" s="30"/>
    </row>
    <row r="4810" spans="1:2" ht="18" customHeight="1">
      <c r="A4810" s="23"/>
      <c r="B4810" s="30"/>
    </row>
    <row r="4811" spans="1:2" ht="18" customHeight="1">
      <c r="A4811" s="23"/>
      <c r="B4811" s="30"/>
    </row>
    <row r="4812" spans="1:2" ht="18" customHeight="1">
      <c r="A4812" s="23"/>
      <c r="B4812" s="30"/>
    </row>
    <row r="4813" spans="1:2" ht="18" customHeight="1">
      <c r="A4813" s="23"/>
      <c r="B4813" s="30"/>
    </row>
    <row r="4814" spans="1:2" ht="18" customHeight="1">
      <c r="A4814" s="23"/>
      <c r="B4814" s="30"/>
    </row>
    <row r="4815" spans="1:2" ht="18" customHeight="1">
      <c r="A4815" s="23"/>
      <c r="B4815" s="30"/>
    </row>
    <row r="4816" spans="1:2" ht="18" customHeight="1">
      <c r="A4816" s="23"/>
      <c r="B4816" s="30"/>
    </row>
    <row r="4817" spans="1:2" ht="18" customHeight="1">
      <c r="A4817" s="23"/>
      <c r="B4817" s="30"/>
    </row>
    <row r="4818" spans="1:2" ht="18" customHeight="1">
      <c r="A4818" s="23"/>
      <c r="B4818" s="30"/>
    </row>
    <row r="4819" spans="1:2" ht="18" customHeight="1">
      <c r="A4819" s="23"/>
      <c r="B4819" s="30"/>
    </row>
    <row r="4820" spans="1:2" ht="18" customHeight="1">
      <c r="A4820" s="23"/>
      <c r="B4820" s="30"/>
    </row>
    <row r="4821" spans="1:2" ht="18" customHeight="1">
      <c r="A4821" s="23"/>
      <c r="B4821" s="30"/>
    </row>
    <row r="4822" spans="1:2" ht="18" customHeight="1">
      <c r="A4822" s="23"/>
      <c r="B4822" s="30"/>
    </row>
    <row r="4823" spans="1:2" ht="18" customHeight="1">
      <c r="A4823" s="23"/>
      <c r="B4823" s="30"/>
    </row>
    <row r="4824" spans="1:2" ht="18" customHeight="1">
      <c r="A4824" s="23"/>
      <c r="B4824" s="30"/>
    </row>
    <row r="4825" spans="1:2" ht="18" customHeight="1">
      <c r="A4825" s="23"/>
      <c r="B4825" s="30"/>
    </row>
    <row r="4826" spans="1:2" ht="18" customHeight="1">
      <c r="A4826" s="23"/>
      <c r="B4826" s="30"/>
    </row>
    <row r="4827" spans="1:2" ht="18" customHeight="1">
      <c r="A4827" s="23"/>
      <c r="B4827" s="30"/>
    </row>
    <row r="4828" spans="1:2" ht="18" customHeight="1">
      <c r="A4828" s="23"/>
      <c r="B4828" s="30"/>
    </row>
    <row r="4829" spans="1:2" ht="18" customHeight="1">
      <c r="A4829" s="23"/>
      <c r="B4829" s="30"/>
    </row>
    <row r="4830" spans="1:2" ht="18" customHeight="1">
      <c r="A4830" s="23"/>
      <c r="B4830" s="30"/>
    </row>
    <row r="4831" spans="1:2" ht="18" customHeight="1">
      <c r="A4831" s="23"/>
      <c r="B4831" s="30"/>
    </row>
    <row r="4832" spans="1:2" ht="18" customHeight="1">
      <c r="A4832" s="23"/>
      <c r="B4832" s="30"/>
    </row>
    <row r="4833" spans="1:2" ht="18" customHeight="1">
      <c r="A4833" s="23"/>
      <c r="B4833" s="30"/>
    </row>
    <row r="4834" spans="1:2" ht="18" customHeight="1">
      <c r="A4834" s="23"/>
      <c r="B4834" s="30"/>
    </row>
    <row r="4835" spans="1:2" ht="18" customHeight="1">
      <c r="A4835" s="23"/>
      <c r="B4835" s="30"/>
    </row>
    <row r="4836" spans="1:2" ht="18" customHeight="1">
      <c r="A4836" s="23"/>
      <c r="B4836" s="30"/>
    </row>
    <row r="4837" spans="1:2" ht="18" customHeight="1">
      <c r="A4837" s="23"/>
      <c r="B4837" s="30"/>
    </row>
    <row r="4838" spans="1:2" ht="18" customHeight="1">
      <c r="A4838" s="23"/>
      <c r="B4838" s="30"/>
    </row>
    <row r="4839" spans="1:2" ht="18" customHeight="1">
      <c r="A4839" s="23"/>
      <c r="B4839" s="30"/>
    </row>
    <row r="4840" spans="1:2" ht="18" customHeight="1">
      <c r="A4840" s="23"/>
      <c r="B4840" s="30"/>
    </row>
    <row r="4841" spans="1:2" ht="18" customHeight="1">
      <c r="A4841" s="23"/>
      <c r="B4841" s="30"/>
    </row>
    <row r="4842" spans="1:2" ht="18" customHeight="1">
      <c r="A4842" s="23"/>
      <c r="B4842" s="30"/>
    </row>
    <row r="4843" spans="1:2" ht="18" customHeight="1">
      <c r="A4843" s="23"/>
      <c r="B4843" s="30"/>
    </row>
    <row r="4844" spans="1:2" ht="18" customHeight="1">
      <c r="A4844" s="23"/>
      <c r="B4844" s="30"/>
    </row>
    <row r="4845" spans="1:2" ht="18" customHeight="1">
      <c r="A4845" s="23"/>
      <c r="B4845" s="30"/>
    </row>
    <row r="4846" spans="1:2" ht="18" customHeight="1">
      <c r="A4846" s="23"/>
      <c r="B4846" s="30"/>
    </row>
    <row r="4847" spans="1:2" ht="18" customHeight="1">
      <c r="A4847" s="23"/>
      <c r="B4847" s="30"/>
    </row>
    <row r="4848" spans="1:2" ht="18" customHeight="1">
      <c r="A4848" s="23"/>
      <c r="B4848" s="30"/>
    </row>
    <row r="4849" spans="1:2" ht="18" customHeight="1">
      <c r="A4849" s="23"/>
      <c r="B4849" s="30"/>
    </row>
    <row r="4850" spans="1:2" ht="18" customHeight="1">
      <c r="A4850" s="23"/>
      <c r="B4850" s="30"/>
    </row>
    <row r="4851" spans="1:2" ht="18" customHeight="1">
      <c r="A4851" s="23"/>
      <c r="B4851" s="30"/>
    </row>
    <row r="4852" spans="1:2" ht="18" customHeight="1">
      <c r="A4852" s="23"/>
      <c r="B4852" s="30"/>
    </row>
    <row r="4853" spans="1:2" ht="18" customHeight="1">
      <c r="A4853" s="23"/>
      <c r="B4853" s="30"/>
    </row>
    <row r="4854" spans="1:2" ht="18" customHeight="1">
      <c r="A4854" s="23"/>
      <c r="B4854" s="30"/>
    </row>
    <row r="4855" spans="1:2" ht="18" customHeight="1">
      <c r="A4855" s="23"/>
      <c r="B4855" s="30"/>
    </row>
    <row r="4856" spans="1:2" ht="18" customHeight="1">
      <c r="A4856" s="23"/>
      <c r="B4856" s="30"/>
    </row>
    <row r="4857" spans="1:2" ht="18" customHeight="1">
      <c r="A4857" s="23"/>
      <c r="B4857" s="30"/>
    </row>
    <row r="4858" spans="1:2" ht="18" customHeight="1">
      <c r="A4858" s="23"/>
      <c r="B4858" s="30"/>
    </row>
    <row r="4859" spans="1:2" ht="18" customHeight="1">
      <c r="A4859" s="23"/>
      <c r="B4859" s="30"/>
    </row>
    <row r="4860" spans="1:2" ht="18" customHeight="1">
      <c r="A4860" s="23"/>
      <c r="B4860" s="30"/>
    </row>
    <row r="4861" spans="1:2" ht="18" customHeight="1">
      <c r="A4861" s="23"/>
      <c r="B4861" s="30"/>
    </row>
    <row r="4862" spans="1:2" ht="18" customHeight="1">
      <c r="A4862" s="23"/>
      <c r="B4862" s="30"/>
    </row>
    <row r="4863" spans="1:2" ht="18" customHeight="1">
      <c r="A4863" s="23"/>
      <c r="B4863" s="30"/>
    </row>
    <row r="4864" spans="1:2" ht="18" customHeight="1">
      <c r="A4864" s="23"/>
      <c r="B4864" s="30"/>
    </row>
    <row r="4865" spans="1:2" ht="18" customHeight="1">
      <c r="A4865" s="23"/>
      <c r="B4865" s="30"/>
    </row>
    <row r="4866" spans="1:2" ht="18" customHeight="1">
      <c r="A4866" s="23"/>
      <c r="B4866" s="30"/>
    </row>
    <row r="4867" spans="1:2" ht="18" customHeight="1">
      <c r="A4867" s="23"/>
      <c r="B4867" s="30"/>
    </row>
    <row r="4868" spans="1:2" ht="18" customHeight="1">
      <c r="A4868" s="23"/>
      <c r="B4868" s="30"/>
    </row>
    <row r="4869" spans="1:2" ht="18" customHeight="1">
      <c r="A4869" s="23"/>
      <c r="B4869" s="30"/>
    </row>
    <row r="4870" spans="1:2" ht="18" customHeight="1">
      <c r="A4870" s="23"/>
      <c r="B4870" s="30"/>
    </row>
    <row r="4871" spans="1:2" ht="18" customHeight="1">
      <c r="A4871" s="23"/>
      <c r="B4871" s="30"/>
    </row>
    <row r="4872" spans="1:2" ht="18" customHeight="1">
      <c r="A4872" s="23"/>
      <c r="B4872" s="30"/>
    </row>
    <row r="4873" spans="1:2" ht="18" customHeight="1">
      <c r="A4873" s="23"/>
      <c r="B4873" s="30"/>
    </row>
    <row r="4874" spans="1:2" ht="18" customHeight="1">
      <c r="A4874" s="23"/>
      <c r="B4874" s="30"/>
    </row>
    <row r="4875" spans="1:2" ht="18" customHeight="1">
      <c r="A4875" s="23"/>
      <c r="B4875" s="30"/>
    </row>
    <row r="4876" spans="1:2" ht="18" customHeight="1">
      <c r="A4876" s="23"/>
      <c r="B4876" s="30"/>
    </row>
    <row r="4877" spans="1:2" ht="18" customHeight="1">
      <c r="A4877" s="23"/>
      <c r="B4877" s="30"/>
    </row>
    <row r="4878" spans="1:2" ht="18" customHeight="1">
      <c r="A4878" s="23"/>
      <c r="B4878" s="30"/>
    </row>
    <row r="4879" spans="1:2" ht="18" customHeight="1">
      <c r="A4879" s="23"/>
      <c r="B4879" s="30"/>
    </row>
    <row r="4880" spans="1:2" ht="18" customHeight="1">
      <c r="A4880" s="23"/>
      <c r="B4880" s="30"/>
    </row>
    <row r="4881" spans="1:2" ht="18" customHeight="1">
      <c r="A4881" s="23"/>
      <c r="B4881" s="30"/>
    </row>
    <row r="4882" spans="1:2" ht="18" customHeight="1">
      <c r="A4882" s="23"/>
      <c r="B4882" s="30"/>
    </row>
    <row r="4883" spans="1:2" ht="18" customHeight="1">
      <c r="A4883" s="23"/>
      <c r="B4883" s="30"/>
    </row>
    <row r="4884" spans="1:2" ht="18" customHeight="1">
      <c r="A4884" s="23"/>
      <c r="B4884" s="30"/>
    </row>
    <row r="4885" spans="1:2" ht="18" customHeight="1">
      <c r="A4885" s="23"/>
      <c r="B4885" s="30"/>
    </row>
    <row r="4886" spans="1:2" ht="18" customHeight="1">
      <c r="A4886" s="23"/>
      <c r="B4886" s="30"/>
    </row>
    <row r="4887" spans="1:2" ht="18" customHeight="1">
      <c r="A4887" s="23"/>
      <c r="B4887" s="30"/>
    </row>
    <row r="4888" spans="1:2" ht="18" customHeight="1">
      <c r="A4888" s="23"/>
      <c r="B4888" s="30"/>
    </row>
    <row r="4889" spans="1:2" ht="18" customHeight="1">
      <c r="A4889" s="23"/>
      <c r="B4889" s="30"/>
    </row>
    <row r="4890" spans="1:2" ht="18" customHeight="1">
      <c r="A4890" s="23"/>
      <c r="B4890" s="30"/>
    </row>
    <row r="4891" spans="1:2" ht="18" customHeight="1">
      <c r="A4891" s="23"/>
      <c r="B4891" s="30"/>
    </row>
    <row r="4892" spans="1:2" ht="18" customHeight="1">
      <c r="A4892" s="23"/>
      <c r="B4892" s="30"/>
    </row>
    <row r="4893" spans="1:2" ht="18" customHeight="1">
      <c r="A4893" s="23"/>
      <c r="B4893" s="30"/>
    </row>
    <row r="4894" spans="1:2" ht="18" customHeight="1">
      <c r="A4894" s="23"/>
      <c r="B4894" s="30"/>
    </row>
    <row r="4895" spans="1:2" ht="18" customHeight="1">
      <c r="A4895" s="23"/>
      <c r="B4895" s="30"/>
    </row>
    <row r="4896" spans="1:2" ht="18" customHeight="1">
      <c r="A4896" s="23"/>
      <c r="B4896" s="30"/>
    </row>
    <row r="4897" spans="1:2" ht="18" customHeight="1">
      <c r="A4897" s="23"/>
      <c r="B4897" s="30"/>
    </row>
    <row r="4898" spans="1:2" ht="18" customHeight="1">
      <c r="A4898" s="23"/>
      <c r="B4898" s="30"/>
    </row>
    <row r="4899" spans="1:2" ht="18" customHeight="1">
      <c r="A4899" s="23"/>
      <c r="B4899" s="30"/>
    </row>
    <row r="4900" spans="1:2" ht="18" customHeight="1">
      <c r="A4900" s="23"/>
      <c r="B4900" s="30"/>
    </row>
    <row r="4901" spans="1:2" ht="18" customHeight="1">
      <c r="A4901" s="23"/>
      <c r="B4901" s="30"/>
    </row>
    <row r="4902" spans="1:2" ht="18" customHeight="1">
      <c r="A4902" s="23"/>
      <c r="B4902" s="30"/>
    </row>
    <row r="4903" spans="1:2" ht="18" customHeight="1">
      <c r="A4903" s="23"/>
      <c r="B4903" s="30"/>
    </row>
    <row r="4904" spans="1:2" ht="18" customHeight="1">
      <c r="A4904" s="23"/>
      <c r="B4904" s="30"/>
    </row>
    <row r="4905" spans="1:2" ht="18" customHeight="1">
      <c r="A4905" s="23"/>
      <c r="B4905" s="30"/>
    </row>
    <row r="4906" spans="1:2" ht="18" customHeight="1">
      <c r="A4906" s="23"/>
      <c r="B4906" s="30"/>
    </row>
    <row r="4907" spans="1:2" ht="18" customHeight="1">
      <c r="A4907" s="23"/>
      <c r="B4907" s="30"/>
    </row>
    <row r="4908" spans="1:2" ht="18" customHeight="1">
      <c r="A4908" s="23"/>
      <c r="B4908" s="30"/>
    </row>
    <row r="4909" spans="1:2" ht="18" customHeight="1">
      <c r="A4909" s="23"/>
      <c r="B4909" s="30"/>
    </row>
    <row r="4910" spans="1:2" ht="18" customHeight="1">
      <c r="A4910" s="23"/>
      <c r="B4910" s="30"/>
    </row>
    <row r="4911" spans="1:2" ht="18" customHeight="1">
      <c r="A4911" s="23"/>
      <c r="B4911" s="30"/>
    </row>
    <row r="4912" spans="1:2" ht="18" customHeight="1">
      <c r="A4912" s="23"/>
      <c r="B4912" s="30"/>
    </row>
    <row r="4913" spans="1:2" ht="18" customHeight="1">
      <c r="A4913" s="23"/>
      <c r="B4913" s="30"/>
    </row>
    <row r="4914" spans="1:2" ht="18" customHeight="1">
      <c r="A4914" s="23"/>
      <c r="B4914" s="30"/>
    </row>
    <row r="4915" spans="1:2" ht="18" customHeight="1">
      <c r="A4915" s="23"/>
      <c r="B4915" s="30"/>
    </row>
    <row r="4916" spans="1:2" ht="18" customHeight="1">
      <c r="A4916" s="23"/>
      <c r="B4916" s="30"/>
    </row>
    <row r="4917" spans="1:2" ht="18" customHeight="1">
      <c r="A4917" s="23"/>
      <c r="B4917" s="30"/>
    </row>
    <row r="4918" spans="1:2" ht="18" customHeight="1">
      <c r="A4918" s="23"/>
      <c r="B4918" s="30"/>
    </row>
    <row r="4919" spans="1:2" ht="18" customHeight="1">
      <c r="A4919" s="23"/>
      <c r="B4919" s="30"/>
    </row>
    <row r="4920" spans="1:2" ht="18" customHeight="1">
      <c r="A4920" s="23"/>
      <c r="B4920" s="30"/>
    </row>
    <row r="4921" spans="1:2" ht="18" customHeight="1">
      <c r="A4921" s="23"/>
      <c r="B4921" s="30"/>
    </row>
    <row r="4922" spans="1:2" ht="18" customHeight="1">
      <c r="A4922" s="23"/>
      <c r="B4922" s="30"/>
    </row>
    <row r="4923" spans="1:2" ht="18" customHeight="1">
      <c r="A4923" s="23"/>
      <c r="B4923" s="30"/>
    </row>
    <row r="4924" spans="1:2" ht="18" customHeight="1">
      <c r="A4924" s="23"/>
      <c r="B4924" s="30"/>
    </row>
    <row r="4925" spans="1:2" ht="18" customHeight="1">
      <c r="A4925" s="23"/>
      <c r="B4925" s="30"/>
    </row>
    <row r="4926" spans="1:2" ht="18" customHeight="1">
      <c r="A4926" s="23"/>
      <c r="B4926" s="30"/>
    </row>
    <row r="4927" spans="1:2" ht="18" customHeight="1">
      <c r="A4927" s="23"/>
      <c r="B4927" s="30"/>
    </row>
    <row r="4928" spans="1:2" ht="18" customHeight="1">
      <c r="A4928" s="23"/>
      <c r="B4928" s="30"/>
    </row>
    <row r="4929" spans="1:2" ht="18" customHeight="1">
      <c r="A4929" s="23"/>
      <c r="B4929" s="30"/>
    </row>
    <row r="4930" spans="1:2" ht="18" customHeight="1">
      <c r="A4930" s="23"/>
      <c r="B4930" s="30"/>
    </row>
    <row r="4931" spans="1:2" ht="18" customHeight="1">
      <c r="A4931" s="23"/>
      <c r="B4931" s="30"/>
    </row>
    <row r="4932" spans="1:2" ht="18" customHeight="1">
      <c r="A4932" s="23"/>
      <c r="B4932" s="30"/>
    </row>
    <row r="4933" spans="1:2" ht="18" customHeight="1">
      <c r="A4933" s="23"/>
      <c r="B4933" s="30"/>
    </row>
    <row r="4934" spans="1:2" ht="18" customHeight="1">
      <c r="A4934" s="23"/>
      <c r="B4934" s="30"/>
    </row>
    <row r="4935" spans="1:2" ht="18" customHeight="1">
      <c r="A4935" s="23"/>
      <c r="B4935" s="30"/>
    </row>
    <row r="4936" spans="1:2" ht="18" customHeight="1">
      <c r="A4936" s="23"/>
      <c r="B4936" s="30"/>
    </row>
    <row r="4937" spans="1:2" ht="18" customHeight="1">
      <c r="A4937" s="23"/>
      <c r="B4937" s="30"/>
    </row>
    <row r="4938" spans="1:2" ht="18" customHeight="1">
      <c r="A4938" s="23"/>
      <c r="B4938" s="30"/>
    </row>
    <row r="4939" spans="1:2" ht="18" customHeight="1">
      <c r="A4939" s="23"/>
      <c r="B4939" s="30"/>
    </row>
    <row r="4940" spans="1:2" ht="18" customHeight="1">
      <c r="A4940" s="23"/>
      <c r="B4940" s="30"/>
    </row>
    <row r="4941" spans="1:2" ht="18" customHeight="1">
      <c r="A4941" s="23"/>
      <c r="B4941" s="30"/>
    </row>
    <row r="4942" spans="1:2" ht="18" customHeight="1">
      <c r="A4942" s="23"/>
      <c r="B4942" s="30"/>
    </row>
    <row r="4943" spans="1:2" ht="18" customHeight="1">
      <c r="A4943" s="23"/>
      <c r="B4943" s="30"/>
    </row>
    <row r="4944" spans="1:2" ht="18" customHeight="1">
      <c r="A4944" s="23"/>
      <c r="B4944" s="30"/>
    </row>
    <row r="4945" spans="1:2" ht="18" customHeight="1">
      <c r="A4945" s="23"/>
      <c r="B4945" s="30"/>
    </row>
    <row r="4946" spans="1:2" ht="18" customHeight="1">
      <c r="A4946" s="23"/>
      <c r="B4946" s="30"/>
    </row>
    <row r="4947" spans="1:2" ht="18" customHeight="1">
      <c r="A4947" s="23"/>
      <c r="B4947" s="30"/>
    </row>
    <row r="4948" spans="1:2" ht="18" customHeight="1">
      <c r="A4948" s="23"/>
      <c r="B4948" s="30"/>
    </row>
    <row r="4949" spans="1:2" ht="18" customHeight="1">
      <c r="A4949" s="23"/>
      <c r="B4949" s="30"/>
    </row>
    <row r="4950" spans="1:2" ht="18" customHeight="1">
      <c r="A4950" s="23"/>
      <c r="B4950" s="30"/>
    </row>
    <row r="4951" spans="1:2" ht="18" customHeight="1">
      <c r="A4951" s="23"/>
      <c r="B4951" s="30"/>
    </row>
    <row r="4952" spans="1:2" ht="18" customHeight="1">
      <c r="A4952" s="23"/>
      <c r="B4952" s="30"/>
    </row>
    <row r="4953" spans="1:2" ht="18" customHeight="1">
      <c r="A4953" s="23"/>
      <c r="B4953" s="30"/>
    </row>
    <row r="4954" spans="1:2" ht="18" customHeight="1">
      <c r="A4954" s="23"/>
      <c r="B4954" s="30"/>
    </row>
    <row r="4955" spans="1:2" ht="18" customHeight="1">
      <c r="A4955" s="23"/>
      <c r="B4955" s="30"/>
    </row>
    <row r="4956" spans="1:2" ht="18" customHeight="1">
      <c r="A4956" s="23"/>
      <c r="B4956" s="30"/>
    </row>
    <row r="4957" spans="1:2" ht="18" customHeight="1">
      <c r="A4957" s="23"/>
      <c r="B4957" s="30"/>
    </row>
    <row r="4958" spans="1:2" ht="18" customHeight="1">
      <c r="A4958" s="23"/>
      <c r="B4958" s="30"/>
    </row>
    <row r="4959" spans="1:2" ht="18" customHeight="1">
      <c r="A4959" s="23"/>
      <c r="B4959" s="30"/>
    </row>
    <row r="4960" spans="1:2" ht="18" customHeight="1">
      <c r="A4960" s="23"/>
      <c r="B4960" s="30"/>
    </row>
    <row r="4961" spans="1:2" ht="18" customHeight="1">
      <c r="A4961" s="23"/>
      <c r="B4961" s="30"/>
    </row>
    <row r="4962" spans="1:2" ht="18" customHeight="1">
      <c r="A4962" s="23"/>
      <c r="B4962" s="30"/>
    </row>
    <row r="4963" spans="1:2" ht="18" customHeight="1">
      <c r="A4963" s="23"/>
      <c r="B4963" s="30"/>
    </row>
    <row r="4964" spans="1:2" ht="18" customHeight="1">
      <c r="A4964" s="23"/>
      <c r="B4964" s="30"/>
    </row>
    <row r="4965" spans="1:2" ht="18" customHeight="1">
      <c r="A4965" s="23"/>
      <c r="B4965" s="30"/>
    </row>
    <row r="4966" spans="1:2" ht="18" customHeight="1">
      <c r="A4966" s="23"/>
      <c r="B4966" s="30"/>
    </row>
    <row r="4967" spans="1:2" ht="18" customHeight="1">
      <c r="A4967" s="23"/>
      <c r="B4967" s="30"/>
    </row>
    <row r="4968" spans="1:2" ht="18" customHeight="1">
      <c r="A4968" s="23"/>
      <c r="B4968" s="30"/>
    </row>
    <row r="4969" spans="1:2" ht="18" customHeight="1">
      <c r="A4969" s="23"/>
      <c r="B4969" s="30"/>
    </row>
    <row r="4970" spans="1:2" ht="18" customHeight="1">
      <c r="A4970" s="23"/>
      <c r="B4970" s="30"/>
    </row>
    <row r="4971" spans="1:2" ht="18" customHeight="1">
      <c r="A4971" s="23"/>
      <c r="B4971" s="30"/>
    </row>
    <row r="4972" spans="1:2" ht="18" customHeight="1">
      <c r="A4972" s="23"/>
      <c r="B4972" s="30"/>
    </row>
    <row r="4973" spans="1:2" ht="18" customHeight="1">
      <c r="A4973" s="23"/>
      <c r="B4973" s="30"/>
    </row>
    <row r="4974" spans="1:2" ht="18" customHeight="1">
      <c r="A4974" s="23"/>
      <c r="B4974" s="30"/>
    </row>
    <row r="4975" spans="1:2" ht="18" customHeight="1">
      <c r="A4975" s="23"/>
      <c r="B4975" s="30"/>
    </row>
    <row r="4976" spans="1:2" ht="18" customHeight="1">
      <c r="A4976" s="23"/>
      <c r="B4976" s="30"/>
    </row>
    <row r="4977" spans="1:2" ht="18" customHeight="1">
      <c r="A4977" s="23"/>
      <c r="B4977" s="30"/>
    </row>
    <row r="4978" spans="1:2" ht="18" customHeight="1">
      <c r="A4978" s="23"/>
      <c r="B4978" s="30"/>
    </row>
    <row r="4979" spans="1:2" ht="18" customHeight="1">
      <c r="A4979" s="23"/>
      <c r="B4979" s="30"/>
    </row>
    <row r="4980" spans="1:2" ht="18" customHeight="1">
      <c r="A4980" s="23"/>
      <c r="B4980" s="30"/>
    </row>
    <row r="4981" spans="1:2" ht="18" customHeight="1">
      <c r="A4981" s="23"/>
      <c r="B4981" s="30"/>
    </row>
    <row r="4982" spans="1:2" ht="18" customHeight="1">
      <c r="A4982" s="23"/>
      <c r="B4982" s="30"/>
    </row>
    <row r="4983" spans="1:2" ht="18" customHeight="1">
      <c r="A4983" s="23"/>
      <c r="B4983" s="30"/>
    </row>
    <row r="4984" spans="1:2" ht="18" customHeight="1">
      <c r="A4984" s="23"/>
      <c r="B4984" s="30"/>
    </row>
    <row r="4985" spans="1:2" ht="18" customHeight="1">
      <c r="A4985" s="23"/>
      <c r="B4985" s="30"/>
    </row>
    <row r="4986" spans="1:2" ht="18" customHeight="1">
      <c r="A4986" s="23"/>
      <c r="B4986" s="30"/>
    </row>
    <row r="4987" spans="1:2" ht="18" customHeight="1">
      <c r="A4987" s="23"/>
      <c r="B4987" s="30"/>
    </row>
    <row r="4988" spans="1:2" ht="18" customHeight="1">
      <c r="A4988" s="23"/>
      <c r="B4988" s="30"/>
    </row>
    <row r="4989" spans="1:2" ht="18" customHeight="1">
      <c r="A4989" s="23"/>
      <c r="B4989" s="30"/>
    </row>
    <row r="4990" spans="1:2" ht="18" customHeight="1">
      <c r="A4990" s="23"/>
      <c r="B4990" s="30"/>
    </row>
    <row r="4991" spans="1:2" ht="18" customHeight="1">
      <c r="A4991" s="23"/>
      <c r="B4991" s="30"/>
    </row>
    <row r="4992" spans="1:2" ht="18" customHeight="1">
      <c r="A4992" s="23"/>
      <c r="B4992" s="30"/>
    </row>
    <row r="4993" spans="1:2" ht="18" customHeight="1">
      <c r="A4993" s="23"/>
      <c r="B4993" s="30"/>
    </row>
    <row r="4994" spans="1:2" ht="18" customHeight="1">
      <c r="A4994" s="23"/>
      <c r="B4994" s="30"/>
    </row>
    <row r="4995" spans="1:2" ht="18" customHeight="1">
      <c r="A4995" s="23"/>
      <c r="B4995" s="30"/>
    </row>
    <row r="4996" spans="1:2" ht="18" customHeight="1">
      <c r="A4996" s="23"/>
      <c r="B4996" s="30"/>
    </row>
    <row r="4997" spans="1:2" ht="18" customHeight="1">
      <c r="A4997" s="23"/>
      <c r="B4997" s="30"/>
    </row>
    <row r="4998" spans="1:2" ht="18" customHeight="1">
      <c r="A4998" s="23"/>
      <c r="B4998" s="30"/>
    </row>
    <row r="4999" spans="1:2" ht="18" customHeight="1">
      <c r="A4999" s="23"/>
      <c r="B4999" s="30"/>
    </row>
    <row r="5000" spans="1:2" ht="18" customHeight="1">
      <c r="A5000" s="23"/>
      <c r="B5000" s="30"/>
    </row>
    <row r="5001" spans="1:2" ht="18" customHeight="1">
      <c r="A5001" s="23"/>
      <c r="B5001" s="30"/>
    </row>
    <row r="5002" spans="1:2" ht="18" customHeight="1">
      <c r="A5002" s="23"/>
      <c r="B5002" s="30"/>
    </row>
    <row r="5003" spans="1:2" ht="18" customHeight="1">
      <c r="A5003" s="23"/>
      <c r="B5003" s="30"/>
    </row>
    <row r="5004" spans="1:2" ht="18" customHeight="1">
      <c r="A5004" s="23"/>
      <c r="B5004" s="30"/>
    </row>
    <row r="5005" spans="1:2" ht="18" customHeight="1">
      <c r="A5005" s="23"/>
      <c r="B5005" s="30"/>
    </row>
    <row r="5006" spans="1:2" ht="18" customHeight="1">
      <c r="A5006" s="23"/>
      <c r="B5006" s="30"/>
    </row>
    <row r="5007" spans="1:2" ht="18" customHeight="1">
      <c r="A5007" s="23"/>
      <c r="B5007" s="30"/>
    </row>
    <row r="5008" spans="1:2" ht="18" customHeight="1">
      <c r="A5008" s="23"/>
      <c r="B5008" s="30"/>
    </row>
    <row r="5009" spans="1:2" ht="18" customHeight="1">
      <c r="A5009" s="23"/>
      <c r="B5009" s="30"/>
    </row>
    <row r="5010" spans="1:2" ht="18" customHeight="1">
      <c r="A5010" s="23"/>
      <c r="B5010" s="30"/>
    </row>
    <row r="5011" spans="1:2" ht="18" customHeight="1">
      <c r="A5011" s="23"/>
      <c r="B5011" s="30"/>
    </row>
    <row r="5012" spans="1:2" ht="18" customHeight="1">
      <c r="A5012" s="23"/>
      <c r="B5012" s="30"/>
    </row>
    <row r="5013" spans="1:2" ht="18" customHeight="1">
      <c r="A5013" s="23"/>
      <c r="B5013" s="30"/>
    </row>
    <row r="5014" spans="1:2" ht="18" customHeight="1">
      <c r="A5014" s="23"/>
      <c r="B5014" s="30"/>
    </row>
    <row r="5015" spans="1:2" ht="18" customHeight="1">
      <c r="A5015" s="23"/>
      <c r="B5015" s="30"/>
    </row>
    <row r="5016" spans="1:2" ht="18" customHeight="1">
      <c r="A5016" s="23"/>
      <c r="B5016" s="30"/>
    </row>
    <row r="5017" spans="1:2" ht="18" customHeight="1">
      <c r="A5017" s="23"/>
      <c r="B5017" s="30"/>
    </row>
    <row r="5018" spans="1:2" ht="18" customHeight="1">
      <c r="A5018" s="23"/>
      <c r="B5018" s="30"/>
    </row>
    <row r="5019" spans="1:2" ht="18" customHeight="1">
      <c r="A5019" s="23"/>
      <c r="B5019" s="30"/>
    </row>
    <row r="5020" spans="1:2" ht="18" customHeight="1">
      <c r="A5020" s="23"/>
      <c r="B5020" s="30"/>
    </row>
    <row r="5021" spans="1:2" ht="18" customHeight="1">
      <c r="A5021" s="23"/>
      <c r="B5021" s="30"/>
    </row>
    <row r="5022" spans="1:2" ht="18" customHeight="1">
      <c r="A5022" s="23"/>
      <c r="B5022" s="30"/>
    </row>
    <row r="5023" spans="1:2" ht="18" customHeight="1">
      <c r="A5023" s="23"/>
      <c r="B5023" s="30"/>
    </row>
    <row r="5024" spans="1:2" ht="18" customHeight="1">
      <c r="A5024" s="23"/>
      <c r="B5024" s="30"/>
    </row>
    <row r="5025" spans="1:2" ht="18" customHeight="1">
      <c r="A5025" s="23"/>
      <c r="B5025" s="30"/>
    </row>
    <row r="5026" spans="1:2" ht="18" customHeight="1">
      <c r="A5026" s="23"/>
      <c r="B5026" s="30"/>
    </row>
    <row r="5027" spans="1:2" ht="18" customHeight="1">
      <c r="A5027" s="23"/>
      <c r="B5027" s="30"/>
    </row>
    <row r="5028" spans="1:2" ht="18" customHeight="1">
      <c r="A5028" s="23"/>
      <c r="B5028" s="30"/>
    </row>
    <row r="5029" spans="1:2" ht="18" customHeight="1">
      <c r="A5029" s="23"/>
      <c r="B5029" s="30"/>
    </row>
    <row r="5030" spans="1:2" ht="18" customHeight="1">
      <c r="A5030" s="23"/>
      <c r="B5030" s="30"/>
    </row>
    <row r="5031" spans="1:2" ht="18" customHeight="1">
      <c r="A5031" s="23"/>
      <c r="B5031" s="30"/>
    </row>
    <row r="5032" spans="1:2" ht="18" customHeight="1">
      <c r="A5032" s="23"/>
      <c r="B5032" s="30"/>
    </row>
    <row r="5033" spans="1:2" ht="18" customHeight="1">
      <c r="A5033" s="23"/>
      <c r="B5033" s="30"/>
    </row>
    <row r="5034" spans="1:2" ht="18" customHeight="1">
      <c r="A5034" s="23"/>
      <c r="B5034" s="30"/>
    </row>
    <row r="5035" spans="1:2" ht="18" customHeight="1">
      <c r="A5035" s="23"/>
      <c r="B5035" s="30"/>
    </row>
    <row r="5036" spans="1:2" ht="18" customHeight="1">
      <c r="A5036" s="23"/>
      <c r="B5036" s="30"/>
    </row>
    <row r="5037" spans="1:2" ht="18" customHeight="1">
      <c r="A5037" s="23"/>
      <c r="B5037" s="30"/>
    </row>
    <row r="5038" spans="1:2" ht="18" customHeight="1">
      <c r="A5038" s="23"/>
      <c r="B5038" s="30"/>
    </row>
    <row r="5039" spans="1:2" ht="18" customHeight="1">
      <c r="A5039" s="23"/>
      <c r="B5039" s="30"/>
    </row>
    <row r="5040" spans="1:2" ht="18" customHeight="1">
      <c r="A5040" s="23"/>
      <c r="B5040" s="30"/>
    </row>
    <row r="5041" spans="1:2" ht="18" customHeight="1">
      <c r="A5041" s="23"/>
      <c r="B5041" s="30"/>
    </row>
    <row r="5042" spans="1:2" ht="18" customHeight="1">
      <c r="A5042" s="23"/>
      <c r="B5042" s="30"/>
    </row>
    <row r="5043" spans="1:2" ht="18" customHeight="1">
      <c r="A5043" s="23"/>
      <c r="B5043" s="30"/>
    </row>
    <row r="5044" spans="1:2" ht="18" customHeight="1">
      <c r="A5044" s="23"/>
      <c r="B5044" s="30"/>
    </row>
    <row r="5045" spans="1:2" ht="18" customHeight="1">
      <c r="A5045" s="23"/>
      <c r="B5045" s="30"/>
    </row>
    <row r="5046" spans="1:2" ht="18" customHeight="1">
      <c r="A5046" s="23"/>
      <c r="B5046" s="30"/>
    </row>
    <row r="5047" spans="1:2" ht="18" customHeight="1">
      <c r="A5047" s="23"/>
      <c r="B5047" s="30"/>
    </row>
    <row r="5048" spans="1:2" ht="18" customHeight="1">
      <c r="A5048" s="23"/>
      <c r="B5048" s="30"/>
    </row>
    <row r="5049" spans="1:2" ht="18" customHeight="1">
      <c r="A5049" s="23"/>
      <c r="B5049" s="30"/>
    </row>
    <row r="5050" spans="1:2" ht="18" customHeight="1">
      <c r="A5050" s="23"/>
      <c r="B5050" s="30"/>
    </row>
    <row r="5051" spans="1:2" ht="18" customHeight="1">
      <c r="A5051" s="23"/>
      <c r="B5051" s="30"/>
    </row>
    <row r="5052" spans="1:2" ht="18" customHeight="1">
      <c r="A5052" s="23"/>
      <c r="B5052" s="30"/>
    </row>
    <row r="5053" spans="1:2" ht="18" customHeight="1">
      <c r="A5053" s="23"/>
      <c r="B5053" s="30"/>
    </row>
    <row r="5054" spans="1:2" ht="18" customHeight="1">
      <c r="A5054" s="23"/>
      <c r="B5054" s="30"/>
    </row>
    <row r="5055" spans="1:2" ht="18" customHeight="1">
      <c r="A5055" s="23"/>
      <c r="B5055" s="30"/>
    </row>
    <row r="5056" spans="1:2" ht="18" customHeight="1">
      <c r="A5056" s="23"/>
      <c r="B5056" s="30"/>
    </row>
    <row r="5057" spans="1:2" ht="18" customHeight="1">
      <c r="A5057" s="23"/>
      <c r="B5057" s="30"/>
    </row>
    <row r="5058" spans="1:2" ht="18" customHeight="1">
      <c r="A5058" s="23"/>
      <c r="B5058" s="30"/>
    </row>
    <row r="5059" spans="1:2" ht="18" customHeight="1">
      <c r="A5059" s="23"/>
      <c r="B5059" s="30"/>
    </row>
    <row r="5060" spans="1:2" ht="18" customHeight="1">
      <c r="A5060" s="23"/>
      <c r="B5060" s="30"/>
    </row>
    <row r="5061" spans="1:2" ht="18" customHeight="1">
      <c r="A5061" s="23"/>
      <c r="B5061" s="30"/>
    </row>
    <row r="5062" spans="1:2" ht="18" customHeight="1">
      <c r="A5062" s="23"/>
      <c r="B5062" s="30"/>
    </row>
    <row r="5063" spans="1:2" ht="18" customHeight="1">
      <c r="A5063" s="23"/>
      <c r="B5063" s="30"/>
    </row>
    <row r="5064" spans="1:2" ht="18" customHeight="1">
      <c r="A5064" s="23"/>
      <c r="B5064" s="30"/>
    </row>
    <row r="5065" spans="1:2" ht="18" customHeight="1">
      <c r="A5065" s="23"/>
      <c r="B5065" s="30"/>
    </row>
    <row r="5066" spans="1:2" ht="18" customHeight="1">
      <c r="A5066" s="23"/>
      <c r="B5066" s="30"/>
    </row>
    <row r="5067" spans="1:2" ht="18" customHeight="1">
      <c r="A5067" s="23"/>
      <c r="B5067" s="30"/>
    </row>
    <row r="5068" spans="1:2" ht="18" customHeight="1">
      <c r="A5068" s="23"/>
      <c r="B5068" s="30"/>
    </row>
    <row r="5069" spans="1:2" ht="18" customHeight="1">
      <c r="A5069" s="23"/>
      <c r="B5069" s="30"/>
    </row>
    <row r="5070" spans="1:2" ht="18" customHeight="1">
      <c r="A5070" s="23"/>
      <c r="B5070" s="30"/>
    </row>
    <row r="5071" spans="1:2" ht="18" customHeight="1">
      <c r="A5071" s="23"/>
      <c r="B5071" s="30"/>
    </row>
    <row r="5072" spans="1:2" ht="18" customHeight="1">
      <c r="A5072" s="23"/>
      <c r="B5072" s="30"/>
    </row>
    <row r="5073" spans="1:2" ht="18" customHeight="1">
      <c r="A5073" s="23"/>
      <c r="B5073" s="30"/>
    </row>
    <row r="5074" spans="1:2" ht="18" customHeight="1">
      <c r="A5074" s="23"/>
      <c r="B5074" s="30"/>
    </row>
    <row r="5075" spans="1:2" ht="18" customHeight="1">
      <c r="A5075" s="23"/>
      <c r="B5075" s="30"/>
    </row>
    <row r="5076" spans="1:2" ht="18" customHeight="1">
      <c r="A5076" s="23"/>
      <c r="B5076" s="30"/>
    </row>
    <row r="5077" spans="1:2" ht="18" customHeight="1">
      <c r="A5077" s="23"/>
      <c r="B5077" s="30"/>
    </row>
    <row r="5078" spans="1:2" ht="18" customHeight="1">
      <c r="A5078" s="23"/>
      <c r="B5078" s="30"/>
    </row>
    <row r="5079" spans="1:2" ht="18" customHeight="1">
      <c r="A5079" s="23"/>
      <c r="B5079" s="30"/>
    </row>
    <row r="5080" spans="1:2" ht="18" customHeight="1">
      <c r="A5080" s="23"/>
      <c r="B5080" s="30"/>
    </row>
    <row r="5081" spans="1:2" ht="18" customHeight="1">
      <c r="A5081" s="23"/>
      <c r="B5081" s="30"/>
    </row>
    <row r="5082" spans="1:2" ht="18" customHeight="1">
      <c r="A5082" s="23"/>
      <c r="B5082" s="30"/>
    </row>
    <row r="5083" spans="1:2" ht="18" customHeight="1">
      <c r="A5083" s="23"/>
      <c r="B5083" s="30"/>
    </row>
    <row r="5084" spans="1:2" ht="18" customHeight="1">
      <c r="A5084" s="23"/>
      <c r="B5084" s="30"/>
    </row>
    <row r="5085" spans="1:2" ht="18" customHeight="1">
      <c r="A5085" s="23"/>
      <c r="B5085" s="30"/>
    </row>
    <row r="5086" spans="1:2" ht="18" customHeight="1">
      <c r="A5086" s="23"/>
      <c r="B5086" s="30"/>
    </row>
    <row r="5087" spans="1:2" ht="18" customHeight="1">
      <c r="A5087" s="23"/>
      <c r="B5087" s="30"/>
    </row>
    <row r="5088" spans="1:2" ht="18" customHeight="1">
      <c r="A5088" s="23"/>
      <c r="B5088" s="30"/>
    </row>
    <row r="5089" spans="1:2" ht="18" customHeight="1">
      <c r="A5089" s="23"/>
      <c r="B5089" s="30"/>
    </row>
    <row r="5090" spans="1:2" ht="18" customHeight="1">
      <c r="A5090" s="23"/>
      <c r="B5090" s="30"/>
    </row>
    <row r="5091" spans="1:2" ht="18" customHeight="1">
      <c r="A5091" s="23"/>
      <c r="B5091" s="30"/>
    </row>
    <row r="5092" spans="1:2" ht="18" customHeight="1">
      <c r="A5092" s="23"/>
      <c r="B5092" s="30"/>
    </row>
    <row r="5093" spans="1:2" ht="18" customHeight="1">
      <c r="A5093" s="23"/>
      <c r="B5093" s="30"/>
    </row>
    <row r="5094" spans="1:2" ht="18" customHeight="1">
      <c r="A5094" s="23"/>
      <c r="B5094" s="30"/>
    </row>
    <row r="5095" spans="1:2" ht="18" customHeight="1">
      <c r="A5095" s="23"/>
      <c r="B5095" s="30"/>
    </row>
    <row r="5096" spans="1:2" ht="18" customHeight="1">
      <c r="A5096" s="23"/>
      <c r="B5096" s="30"/>
    </row>
    <row r="5097" spans="1:2" ht="18" customHeight="1">
      <c r="A5097" s="23"/>
      <c r="B5097" s="30"/>
    </row>
    <row r="5098" spans="1:2" ht="18" customHeight="1">
      <c r="A5098" s="23"/>
      <c r="B5098" s="30"/>
    </row>
    <row r="5099" spans="1:2" ht="18" customHeight="1">
      <c r="A5099" s="23"/>
      <c r="B5099" s="30"/>
    </row>
    <row r="5100" spans="1:2" ht="18" customHeight="1">
      <c r="A5100" s="23"/>
      <c r="B5100" s="30"/>
    </row>
    <row r="5101" spans="1:2" ht="18" customHeight="1">
      <c r="A5101" s="23"/>
      <c r="B5101" s="30"/>
    </row>
    <row r="5102" spans="1:2" ht="18" customHeight="1">
      <c r="A5102" s="23"/>
      <c r="B5102" s="30"/>
    </row>
    <row r="5103" spans="1:2" ht="18" customHeight="1">
      <c r="A5103" s="23"/>
      <c r="B5103" s="30"/>
    </row>
    <row r="5104" spans="1:2" ht="18" customHeight="1">
      <c r="A5104" s="23"/>
      <c r="B5104" s="30"/>
    </row>
    <row r="5105" spans="1:2" ht="18" customHeight="1">
      <c r="A5105" s="23"/>
      <c r="B5105" s="30"/>
    </row>
    <row r="5106" spans="1:2" ht="18" customHeight="1">
      <c r="A5106" s="23"/>
      <c r="B5106" s="30"/>
    </row>
    <row r="5107" spans="1:2" ht="18" customHeight="1">
      <c r="A5107" s="23"/>
      <c r="B5107" s="30"/>
    </row>
    <row r="5108" spans="1:2" ht="18" customHeight="1">
      <c r="A5108" s="23"/>
      <c r="B5108" s="30"/>
    </row>
    <row r="5109" spans="1:2" ht="18" customHeight="1">
      <c r="A5109" s="23"/>
      <c r="B5109" s="30"/>
    </row>
    <row r="5110" spans="1:2" ht="18" customHeight="1">
      <c r="A5110" s="23"/>
      <c r="B5110" s="30"/>
    </row>
    <row r="5111" spans="1:2" ht="18" customHeight="1">
      <c r="A5111" s="23"/>
      <c r="B5111" s="30"/>
    </row>
    <row r="5112" spans="1:2" ht="18" customHeight="1">
      <c r="A5112" s="23"/>
      <c r="B5112" s="30"/>
    </row>
    <row r="5113" spans="1:2" ht="18" customHeight="1">
      <c r="A5113" s="23"/>
      <c r="B5113" s="30"/>
    </row>
    <row r="5114" spans="1:2" ht="18" customHeight="1">
      <c r="A5114" s="23"/>
      <c r="B5114" s="30"/>
    </row>
    <row r="5115" spans="1:2" ht="18" customHeight="1">
      <c r="A5115" s="23"/>
      <c r="B5115" s="30"/>
    </row>
    <row r="5116" spans="1:2" ht="18" customHeight="1">
      <c r="A5116" s="23"/>
      <c r="B5116" s="30"/>
    </row>
    <row r="5117" spans="1:2" ht="18" customHeight="1">
      <c r="A5117" s="23"/>
      <c r="B5117" s="30"/>
    </row>
    <row r="5118" spans="1:2" ht="18" customHeight="1">
      <c r="A5118" s="23"/>
      <c r="B5118" s="30"/>
    </row>
    <row r="5119" spans="1:2" ht="18" customHeight="1">
      <c r="A5119" s="23"/>
      <c r="B5119" s="30"/>
    </row>
    <row r="5120" spans="1:2" ht="18" customHeight="1">
      <c r="A5120" s="23"/>
      <c r="B5120" s="30"/>
    </row>
    <row r="5121" spans="1:2" ht="18" customHeight="1">
      <c r="A5121" s="23"/>
      <c r="B5121" s="30"/>
    </row>
    <row r="5122" spans="1:2" ht="18" customHeight="1">
      <c r="A5122" s="23"/>
      <c r="B5122" s="30"/>
    </row>
    <row r="5123" spans="1:2" ht="18" customHeight="1">
      <c r="A5123" s="23"/>
      <c r="B5123" s="30"/>
    </row>
    <row r="5124" spans="1:2" ht="18" customHeight="1">
      <c r="A5124" s="23"/>
      <c r="B5124" s="30"/>
    </row>
    <row r="5125" spans="1:2" ht="18" customHeight="1">
      <c r="A5125" s="23"/>
      <c r="B5125" s="30"/>
    </row>
    <row r="5126" spans="1:2" ht="18" customHeight="1">
      <c r="A5126" s="23"/>
      <c r="B5126" s="30"/>
    </row>
    <row r="5127" spans="1:2" ht="18" customHeight="1">
      <c r="A5127" s="23"/>
      <c r="B5127" s="30"/>
    </row>
    <row r="5128" spans="1:2" ht="18" customHeight="1">
      <c r="A5128" s="23"/>
      <c r="B5128" s="30"/>
    </row>
    <row r="5129" spans="1:2" ht="18" customHeight="1">
      <c r="A5129" s="23"/>
      <c r="B5129" s="30"/>
    </row>
    <row r="5130" spans="1:2" ht="18" customHeight="1">
      <c r="A5130" s="23"/>
      <c r="B5130" s="30"/>
    </row>
    <row r="5131" spans="1:2" ht="18" customHeight="1">
      <c r="A5131" s="23"/>
      <c r="B5131" s="30"/>
    </row>
    <row r="5132" spans="1:2" ht="18" customHeight="1">
      <c r="A5132" s="23"/>
      <c r="B5132" s="30"/>
    </row>
    <row r="5133" spans="1:2" ht="18" customHeight="1">
      <c r="A5133" s="23"/>
      <c r="B5133" s="30"/>
    </row>
    <row r="5134" spans="1:2" ht="18" customHeight="1">
      <c r="A5134" s="23"/>
      <c r="B5134" s="30"/>
    </row>
    <row r="5135" spans="1:2" ht="18" customHeight="1">
      <c r="A5135" s="23"/>
      <c r="B5135" s="30"/>
    </row>
    <row r="5136" spans="1:2" ht="18" customHeight="1">
      <c r="A5136" s="23"/>
      <c r="B5136" s="30"/>
    </row>
    <row r="5137" spans="1:2" ht="18" customHeight="1">
      <c r="A5137" s="23"/>
      <c r="B5137" s="30"/>
    </row>
    <row r="5138" spans="1:2" ht="18" customHeight="1">
      <c r="A5138" s="23"/>
      <c r="B5138" s="30"/>
    </row>
    <row r="5139" spans="1:2" ht="18" customHeight="1">
      <c r="A5139" s="23"/>
      <c r="B5139" s="30"/>
    </row>
    <row r="5140" spans="1:2" ht="18" customHeight="1">
      <c r="A5140" s="23"/>
      <c r="B5140" s="30"/>
    </row>
    <row r="5141" spans="1:2" ht="18" customHeight="1">
      <c r="A5141" s="23"/>
      <c r="B5141" s="30"/>
    </row>
    <row r="5142" spans="1:2" ht="18" customHeight="1">
      <c r="A5142" s="23"/>
      <c r="B5142" s="30"/>
    </row>
    <row r="5143" spans="1:2" ht="18" customHeight="1">
      <c r="A5143" s="23"/>
      <c r="B5143" s="30"/>
    </row>
    <row r="5144" spans="1:2" ht="18" customHeight="1">
      <c r="A5144" s="23"/>
      <c r="B5144" s="30"/>
    </row>
    <row r="5145" spans="1:2" ht="18" customHeight="1">
      <c r="A5145" s="23"/>
      <c r="B5145" s="30"/>
    </row>
    <row r="5146" spans="1:2" ht="18" customHeight="1">
      <c r="A5146" s="23"/>
      <c r="B5146" s="30"/>
    </row>
    <row r="5147" spans="1:2" ht="18" customHeight="1">
      <c r="A5147" s="23"/>
      <c r="B5147" s="30"/>
    </row>
    <row r="5148" spans="1:2" ht="18" customHeight="1">
      <c r="A5148" s="23"/>
      <c r="B5148" s="30"/>
    </row>
    <row r="5149" spans="1:2" ht="18" customHeight="1">
      <c r="A5149" s="23"/>
      <c r="B5149" s="30"/>
    </row>
    <row r="5150" spans="1:2" ht="18" customHeight="1">
      <c r="A5150" s="23"/>
      <c r="B5150" s="30"/>
    </row>
    <row r="5151" spans="1:2" ht="18" customHeight="1">
      <c r="A5151" s="23"/>
      <c r="B5151" s="30"/>
    </row>
    <row r="5152" spans="1:2" ht="18" customHeight="1">
      <c r="A5152" s="23"/>
      <c r="B5152" s="30"/>
    </row>
    <row r="5153" spans="1:2" ht="18" customHeight="1">
      <c r="A5153" s="23"/>
      <c r="B5153" s="30"/>
    </row>
    <row r="5154" spans="1:2" ht="18" customHeight="1">
      <c r="A5154" s="23"/>
      <c r="B5154" s="30"/>
    </row>
    <row r="5155" spans="1:2" ht="18" customHeight="1">
      <c r="A5155" s="23"/>
      <c r="B5155" s="30"/>
    </row>
    <row r="5156" spans="1:2" ht="18" customHeight="1">
      <c r="A5156" s="23"/>
      <c r="B5156" s="30"/>
    </row>
    <row r="5157" spans="1:2" ht="18" customHeight="1">
      <c r="A5157" s="23"/>
      <c r="B5157" s="30"/>
    </row>
    <row r="5158" spans="1:2" ht="18" customHeight="1">
      <c r="A5158" s="23"/>
      <c r="B5158" s="30"/>
    </row>
    <row r="5159" spans="1:2" ht="18" customHeight="1">
      <c r="A5159" s="23"/>
      <c r="B5159" s="30"/>
    </row>
    <row r="5160" spans="1:2" ht="18" customHeight="1">
      <c r="A5160" s="23"/>
      <c r="B5160" s="30"/>
    </row>
    <row r="5161" spans="1:2" ht="18" customHeight="1">
      <c r="A5161" s="23"/>
      <c r="B5161" s="30"/>
    </row>
    <row r="5162" spans="1:2" ht="18" customHeight="1">
      <c r="A5162" s="23"/>
      <c r="B5162" s="30"/>
    </row>
    <row r="5163" spans="1:2" ht="18" customHeight="1">
      <c r="A5163" s="23"/>
      <c r="B5163" s="30"/>
    </row>
    <row r="5164" spans="1:2" ht="18" customHeight="1">
      <c r="A5164" s="23"/>
      <c r="B5164" s="30"/>
    </row>
    <row r="5165" spans="1:2" ht="18" customHeight="1">
      <c r="A5165" s="23"/>
      <c r="B5165" s="30"/>
    </row>
    <row r="5166" spans="1:2" ht="18" customHeight="1">
      <c r="A5166" s="23"/>
      <c r="B5166" s="30"/>
    </row>
    <row r="5167" spans="1:2" ht="18" customHeight="1">
      <c r="A5167" s="23"/>
      <c r="B5167" s="30"/>
    </row>
    <row r="5168" spans="1:2" ht="18" customHeight="1">
      <c r="A5168" s="23"/>
      <c r="B5168" s="30"/>
    </row>
    <row r="5169" spans="1:2" ht="18" customHeight="1">
      <c r="A5169" s="23"/>
      <c r="B5169" s="30"/>
    </row>
    <row r="5170" spans="1:2" ht="18" customHeight="1">
      <c r="A5170" s="23"/>
      <c r="B5170" s="30"/>
    </row>
    <row r="5171" spans="1:2" ht="18" customHeight="1">
      <c r="A5171" s="23"/>
      <c r="B5171" s="30"/>
    </row>
    <row r="5172" spans="1:2" ht="18" customHeight="1">
      <c r="A5172" s="23"/>
      <c r="B5172" s="30"/>
    </row>
    <row r="5173" spans="1:2" ht="18" customHeight="1">
      <c r="A5173" s="23"/>
      <c r="B5173" s="30"/>
    </row>
    <row r="5174" spans="1:2" ht="18" customHeight="1">
      <c r="A5174" s="23"/>
      <c r="B5174" s="30"/>
    </row>
    <row r="5175" spans="1:2" ht="18" customHeight="1">
      <c r="A5175" s="23"/>
      <c r="B5175" s="30"/>
    </row>
    <row r="5176" spans="1:2" ht="18" customHeight="1">
      <c r="A5176" s="23"/>
      <c r="B5176" s="30"/>
    </row>
    <row r="5177" spans="1:2" ht="18" customHeight="1">
      <c r="A5177" s="23"/>
      <c r="B5177" s="30"/>
    </row>
    <row r="5178" spans="1:2" ht="18" customHeight="1">
      <c r="A5178" s="23"/>
      <c r="B5178" s="30"/>
    </row>
    <row r="5179" spans="1:2" ht="18" customHeight="1">
      <c r="A5179" s="23"/>
      <c r="B5179" s="30"/>
    </row>
    <row r="5180" spans="1:2" ht="18" customHeight="1">
      <c r="A5180" s="23"/>
      <c r="B5180" s="30"/>
    </row>
    <row r="5181" spans="1:2" ht="18" customHeight="1">
      <c r="A5181" s="23"/>
      <c r="B5181" s="30"/>
    </row>
    <row r="5182" spans="1:2" ht="18" customHeight="1">
      <c r="A5182" s="23"/>
      <c r="B5182" s="30"/>
    </row>
    <row r="5183" spans="1:2" ht="18" customHeight="1">
      <c r="A5183" s="23"/>
      <c r="B5183" s="30"/>
    </row>
    <row r="5184" spans="1:2" ht="18" customHeight="1">
      <c r="A5184" s="23"/>
      <c r="B5184" s="30"/>
    </row>
    <row r="5185" spans="1:2" ht="18" customHeight="1">
      <c r="A5185" s="23"/>
      <c r="B5185" s="30"/>
    </row>
    <row r="5186" spans="1:2" ht="18" customHeight="1">
      <c r="A5186" s="23"/>
      <c r="B5186" s="30"/>
    </row>
    <row r="5187" spans="1:2" ht="18" customHeight="1">
      <c r="A5187" s="23"/>
      <c r="B5187" s="30"/>
    </row>
    <row r="5188" spans="1:2" ht="18" customHeight="1">
      <c r="A5188" s="23"/>
      <c r="B5188" s="30"/>
    </row>
    <row r="5189" spans="1:2" ht="18" customHeight="1">
      <c r="A5189" s="23"/>
      <c r="B5189" s="30"/>
    </row>
    <row r="5190" spans="1:2" ht="18" customHeight="1">
      <c r="A5190" s="23"/>
      <c r="B5190" s="30"/>
    </row>
    <row r="5191" spans="1:2" ht="18" customHeight="1">
      <c r="A5191" s="23"/>
      <c r="B5191" s="30"/>
    </row>
    <row r="5192" spans="1:2" ht="18" customHeight="1">
      <c r="A5192" s="23"/>
      <c r="B5192" s="30"/>
    </row>
    <row r="5193" spans="1:2" ht="18" customHeight="1">
      <c r="A5193" s="23"/>
      <c r="B5193" s="30"/>
    </row>
    <row r="5194" spans="1:2" ht="18" customHeight="1">
      <c r="A5194" s="23"/>
      <c r="B5194" s="30"/>
    </row>
    <row r="5195" spans="1:2" ht="18" customHeight="1">
      <c r="A5195" s="23"/>
      <c r="B5195" s="30"/>
    </row>
    <row r="5196" spans="1:2" ht="18" customHeight="1">
      <c r="A5196" s="23"/>
      <c r="B5196" s="30"/>
    </row>
    <row r="5197" spans="1:2" ht="18" customHeight="1">
      <c r="A5197" s="23"/>
      <c r="B5197" s="30"/>
    </row>
    <row r="5198" spans="1:2" ht="18" customHeight="1">
      <c r="A5198" s="23"/>
      <c r="B5198" s="30"/>
    </row>
    <row r="5199" spans="1:2" ht="18" customHeight="1">
      <c r="A5199" s="23"/>
      <c r="B5199" s="30"/>
    </row>
    <row r="5200" spans="1:2" ht="18" customHeight="1">
      <c r="A5200" s="23"/>
      <c r="B5200" s="30"/>
    </row>
    <row r="5201" spans="1:2" ht="18" customHeight="1">
      <c r="A5201" s="23"/>
      <c r="B5201" s="30"/>
    </row>
    <row r="5202" spans="1:2" ht="18" customHeight="1">
      <c r="A5202" s="23"/>
      <c r="B5202" s="30"/>
    </row>
    <row r="5203" spans="1:2" ht="18" customHeight="1">
      <c r="A5203" s="23"/>
      <c r="B5203" s="30"/>
    </row>
    <row r="5204" spans="1:2" ht="18" customHeight="1">
      <c r="A5204" s="23"/>
      <c r="B5204" s="30"/>
    </row>
    <row r="5205" spans="1:2" ht="18" customHeight="1">
      <c r="A5205" s="23"/>
      <c r="B5205" s="30"/>
    </row>
    <row r="5206" spans="1:2" ht="18" customHeight="1">
      <c r="A5206" s="23"/>
      <c r="B5206" s="30"/>
    </row>
    <row r="5207" spans="1:2" ht="18" customHeight="1">
      <c r="A5207" s="23"/>
      <c r="B5207" s="30"/>
    </row>
    <row r="5208" spans="1:2" ht="18" customHeight="1">
      <c r="A5208" s="23"/>
      <c r="B5208" s="30"/>
    </row>
    <row r="5209" spans="1:2" ht="18" customHeight="1">
      <c r="A5209" s="23"/>
      <c r="B5209" s="30"/>
    </row>
    <row r="5210" spans="1:2" ht="18" customHeight="1">
      <c r="A5210" s="23"/>
      <c r="B5210" s="30"/>
    </row>
    <row r="5211" spans="1:2" ht="18" customHeight="1">
      <c r="A5211" s="23"/>
      <c r="B5211" s="30"/>
    </row>
    <row r="5212" spans="1:2" ht="18" customHeight="1">
      <c r="A5212" s="23"/>
      <c r="B5212" s="30"/>
    </row>
    <row r="5213" spans="1:2" ht="18" customHeight="1">
      <c r="A5213" s="23"/>
      <c r="B5213" s="30"/>
    </row>
    <row r="5214" spans="1:2" ht="18" customHeight="1">
      <c r="A5214" s="23"/>
      <c r="B5214" s="30"/>
    </row>
    <row r="5215" spans="1:2" ht="18" customHeight="1">
      <c r="A5215" s="23"/>
      <c r="B5215" s="30"/>
    </row>
    <row r="5216" spans="1:2" ht="18" customHeight="1">
      <c r="A5216" s="23"/>
      <c r="B5216" s="30"/>
    </row>
    <row r="5217" spans="1:2" ht="18" customHeight="1">
      <c r="A5217" s="23"/>
      <c r="B5217" s="30"/>
    </row>
    <row r="5218" spans="1:2" ht="18" customHeight="1">
      <c r="A5218" s="23"/>
      <c r="B5218" s="30"/>
    </row>
    <row r="5219" spans="1:2" ht="18" customHeight="1">
      <c r="A5219" s="23"/>
      <c r="B5219" s="30"/>
    </row>
    <row r="5220" spans="1:2" ht="18" customHeight="1">
      <c r="A5220" s="23"/>
      <c r="B5220" s="30"/>
    </row>
    <row r="5221" spans="1:2" ht="18" customHeight="1">
      <c r="A5221" s="23"/>
      <c r="B5221" s="30"/>
    </row>
    <row r="5222" spans="1:2" ht="18" customHeight="1">
      <c r="A5222" s="23"/>
      <c r="B5222" s="30"/>
    </row>
    <row r="5223" spans="1:2" ht="18" customHeight="1">
      <c r="A5223" s="23"/>
      <c r="B5223" s="30"/>
    </row>
    <row r="5224" spans="1:2" ht="18" customHeight="1">
      <c r="A5224" s="23"/>
      <c r="B5224" s="30"/>
    </row>
    <row r="5225" spans="1:2" ht="18" customHeight="1">
      <c r="A5225" s="23"/>
      <c r="B5225" s="30"/>
    </row>
    <row r="5226" spans="1:2" ht="18" customHeight="1">
      <c r="A5226" s="23"/>
      <c r="B5226" s="30"/>
    </row>
    <row r="5227" spans="1:2" ht="18" customHeight="1">
      <c r="A5227" s="23"/>
      <c r="B5227" s="30"/>
    </row>
    <row r="5228" spans="1:2" ht="18" customHeight="1">
      <c r="A5228" s="23"/>
      <c r="B5228" s="30"/>
    </row>
    <row r="5229" spans="1:2" ht="18" customHeight="1">
      <c r="A5229" s="23"/>
      <c r="B5229" s="30"/>
    </row>
    <row r="5230" spans="1:2" ht="18" customHeight="1">
      <c r="A5230" s="23"/>
      <c r="B5230" s="30"/>
    </row>
    <row r="5231" spans="1:2" ht="18" customHeight="1">
      <c r="A5231" s="23"/>
      <c r="B5231" s="30"/>
    </row>
    <row r="5232" spans="1:2" ht="18" customHeight="1">
      <c r="A5232" s="23"/>
      <c r="B5232" s="30"/>
    </row>
    <row r="5233" spans="1:2" ht="18" customHeight="1">
      <c r="A5233" s="23"/>
      <c r="B5233" s="30"/>
    </row>
    <row r="5234" spans="1:2" ht="18" customHeight="1">
      <c r="A5234" s="23"/>
      <c r="B5234" s="30"/>
    </row>
    <row r="5235" spans="1:2" ht="18" customHeight="1">
      <c r="A5235" s="23"/>
      <c r="B5235" s="30"/>
    </row>
    <row r="5236" spans="1:2" ht="18" customHeight="1">
      <c r="A5236" s="23"/>
      <c r="B5236" s="30"/>
    </row>
    <row r="5237" spans="1:2" ht="18" customHeight="1">
      <c r="A5237" s="23"/>
      <c r="B5237" s="30"/>
    </row>
    <row r="5238" spans="1:2" ht="18" customHeight="1">
      <c r="A5238" s="23"/>
      <c r="B5238" s="30"/>
    </row>
    <row r="5239" spans="1:2" ht="18" customHeight="1">
      <c r="A5239" s="23"/>
      <c r="B5239" s="30"/>
    </row>
    <row r="5240" spans="1:2" ht="18" customHeight="1">
      <c r="A5240" s="23"/>
      <c r="B5240" s="30"/>
    </row>
    <row r="5241" spans="1:2" ht="18" customHeight="1">
      <c r="A5241" s="23"/>
      <c r="B5241" s="30"/>
    </row>
    <row r="5242" spans="1:2" ht="18" customHeight="1">
      <c r="A5242" s="23"/>
      <c r="B5242" s="30"/>
    </row>
    <row r="5243" spans="1:2" ht="18" customHeight="1">
      <c r="A5243" s="23"/>
      <c r="B5243" s="30"/>
    </row>
    <row r="5244" spans="1:2" ht="18" customHeight="1">
      <c r="A5244" s="23"/>
      <c r="B5244" s="30"/>
    </row>
    <row r="5245" spans="1:2" ht="18" customHeight="1">
      <c r="A5245" s="23"/>
      <c r="B5245" s="30"/>
    </row>
    <row r="5246" spans="1:2" ht="18" customHeight="1">
      <c r="A5246" s="23"/>
      <c r="B5246" s="30"/>
    </row>
    <row r="5247" spans="1:2" ht="18" customHeight="1">
      <c r="A5247" s="23"/>
      <c r="B5247" s="30"/>
    </row>
    <row r="5248" spans="1:2" ht="18" customHeight="1">
      <c r="A5248" s="23"/>
      <c r="B5248" s="30"/>
    </row>
    <row r="5249" spans="1:2" ht="18" customHeight="1">
      <c r="A5249" s="23"/>
      <c r="B5249" s="30"/>
    </row>
    <row r="5250" spans="1:2" ht="18" customHeight="1">
      <c r="A5250" s="23"/>
      <c r="B5250" s="30"/>
    </row>
    <row r="5251" spans="1:2" ht="18" customHeight="1">
      <c r="A5251" s="23"/>
      <c r="B5251" s="30"/>
    </row>
    <row r="5252" spans="1:2" ht="18" customHeight="1">
      <c r="A5252" s="23"/>
      <c r="B5252" s="30"/>
    </row>
    <row r="5253" spans="1:2" ht="18" customHeight="1">
      <c r="A5253" s="23"/>
      <c r="B5253" s="30"/>
    </row>
    <row r="5254" spans="1:2" ht="18" customHeight="1">
      <c r="A5254" s="23"/>
      <c r="B5254" s="30"/>
    </row>
    <row r="5255" spans="1:2" ht="18" customHeight="1">
      <c r="A5255" s="23"/>
      <c r="B5255" s="30"/>
    </row>
    <row r="5256" spans="1:2" ht="18" customHeight="1">
      <c r="A5256" s="23"/>
      <c r="B5256" s="30"/>
    </row>
    <row r="5257" spans="1:2" ht="18" customHeight="1">
      <c r="A5257" s="23"/>
      <c r="B5257" s="30"/>
    </row>
    <row r="5258" spans="1:2" ht="18" customHeight="1">
      <c r="A5258" s="23"/>
      <c r="B5258" s="30"/>
    </row>
    <row r="5259" spans="1:2" ht="18" customHeight="1">
      <c r="A5259" s="23"/>
      <c r="B5259" s="30"/>
    </row>
    <row r="5260" spans="1:2" ht="18" customHeight="1">
      <c r="A5260" s="23"/>
      <c r="B5260" s="30"/>
    </row>
    <row r="5261" spans="1:2" ht="18" customHeight="1">
      <c r="A5261" s="23"/>
      <c r="B5261" s="30"/>
    </row>
    <row r="5262" spans="1:2" ht="18" customHeight="1">
      <c r="A5262" s="23"/>
      <c r="B5262" s="30"/>
    </row>
    <row r="5263" spans="1:2" ht="18" customHeight="1">
      <c r="A5263" s="23"/>
      <c r="B5263" s="30"/>
    </row>
    <row r="5264" spans="1:2" ht="18" customHeight="1">
      <c r="A5264" s="23"/>
      <c r="B5264" s="30"/>
    </row>
    <row r="5265" spans="1:2" ht="18" customHeight="1">
      <c r="A5265" s="23"/>
      <c r="B5265" s="30"/>
    </row>
    <row r="5266" spans="1:2" ht="18" customHeight="1">
      <c r="A5266" s="23"/>
      <c r="B5266" s="30"/>
    </row>
    <row r="5267" spans="1:2" ht="18" customHeight="1">
      <c r="A5267" s="23"/>
      <c r="B5267" s="30"/>
    </row>
    <row r="5268" spans="1:2" ht="18" customHeight="1">
      <c r="A5268" s="23"/>
      <c r="B5268" s="30"/>
    </row>
    <row r="5269" spans="1:2" ht="18" customHeight="1">
      <c r="A5269" s="23"/>
      <c r="B5269" s="30"/>
    </row>
    <row r="5270" spans="1:2" ht="18" customHeight="1">
      <c r="A5270" s="23"/>
      <c r="B5270" s="30"/>
    </row>
    <row r="5271" spans="1:2" ht="18" customHeight="1">
      <c r="A5271" s="23"/>
      <c r="B5271" s="30"/>
    </row>
    <row r="5272" spans="1:2" ht="18" customHeight="1">
      <c r="A5272" s="23"/>
      <c r="B5272" s="30"/>
    </row>
    <row r="5273" spans="1:2" ht="18" customHeight="1">
      <c r="A5273" s="23"/>
      <c r="B5273" s="30"/>
    </row>
    <row r="5274" spans="1:2" ht="18" customHeight="1">
      <c r="A5274" s="23"/>
      <c r="B5274" s="30"/>
    </row>
    <row r="5275" spans="1:2" ht="18" customHeight="1">
      <c r="A5275" s="23"/>
      <c r="B5275" s="30"/>
    </row>
    <row r="5276" spans="1:2" ht="18" customHeight="1">
      <c r="A5276" s="23"/>
      <c r="B5276" s="30"/>
    </row>
    <row r="5277" spans="1:2" ht="18" customHeight="1">
      <c r="A5277" s="23"/>
      <c r="B5277" s="30"/>
    </row>
    <row r="5278" spans="1:2" ht="18" customHeight="1">
      <c r="A5278" s="23"/>
      <c r="B5278" s="30"/>
    </row>
    <row r="5279" spans="1:2" ht="18" customHeight="1">
      <c r="A5279" s="23"/>
      <c r="B5279" s="30"/>
    </row>
    <row r="5280" spans="1:2" ht="18" customHeight="1">
      <c r="A5280" s="23"/>
      <c r="B5280" s="30"/>
    </row>
    <row r="5281" spans="1:2" ht="18" customHeight="1">
      <c r="A5281" s="23"/>
      <c r="B5281" s="30"/>
    </row>
    <row r="5282" spans="1:2" ht="18" customHeight="1">
      <c r="A5282" s="23"/>
      <c r="B5282" s="30"/>
    </row>
    <row r="5283" spans="1:2" ht="18" customHeight="1">
      <c r="A5283" s="23"/>
      <c r="B5283" s="30"/>
    </row>
    <row r="5284" spans="1:2" ht="18" customHeight="1">
      <c r="A5284" s="23"/>
      <c r="B5284" s="30"/>
    </row>
    <row r="5285" spans="1:2" ht="18" customHeight="1">
      <c r="A5285" s="23"/>
      <c r="B5285" s="30"/>
    </row>
    <row r="5286" spans="1:2" ht="18" customHeight="1">
      <c r="A5286" s="23"/>
      <c r="B5286" s="30"/>
    </row>
    <row r="5287" spans="1:2" ht="18" customHeight="1">
      <c r="A5287" s="23"/>
      <c r="B5287" s="30"/>
    </row>
    <row r="5288" spans="1:2" ht="18" customHeight="1">
      <c r="A5288" s="23"/>
      <c r="B5288" s="30"/>
    </row>
    <row r="5289" spans="1:2" ht="18" customHeight="1">
      <c r="A5289" s="23"/>
      <c r="B5289" s="30"/>
    </row>
    <row r="5290" spans="1:2" ht="18" customHeight="1">
      <c r="A5290" s="23"/>
      <c r="B5290" s="30"/>
    </row>
    <row r="5291" spans="1:2" ht="18" customHeight="1">
      <c r="A5291" s="23"/>
      <c r="B5291" s="30"/>
    </row>
    <row r="5292" spans="1:2" ht="18" customHeight="1">
      <c r="A5292" s="23"/>
      <c r="B5292" s="30"/>
    </row>
    <row r="5293" spans="1:2" ht="18" customHeight="1">
      <c r="A5293" s="23"/>
      <c r="B5293" s="30"/>
    </row>
    <row r="5294" spans="1:2" ht="18" customHeight="1">
      <c r="A5294" s="23"/>
      <c r="B5294" s="30"/>
    </row>
    <row r="5295" spans="1:2" ht="18" customHeight="1">
      <c r="A5295" s="23"/>
      <c r="B5295" s="30"/>
    </row>
    <row r="5296" spans="1:2" ht="18" customHeight="1">
      <c r="A5296" s="23"/>
      <c r="B5296" s="30"/>
    </row>
    <row r="5297" spans="1:2" ht="18" customHeight="1">
      <c r="A5297" s="23"/>
      <c r="B5297" s="30"/>
    </row>
    <row r="5298" spans="1:2" ht="18" customHeight="1">
      <c r="A5298" s="23"/>
      <c r="B5298" s="30"/>
    </row>
    <row r="5299" spans="1:2" ht="18" customHeight="1">
      <c r="A5299" s="23"/>
      <c r="B5299" s="30"/>
    </row>
    <row r="5300" spans="1:2" ht="18" customHeight="1">
      <c r="A5300" s="23"/>
      <c r="B5300" s="30"/>
    </row>
    <row r="5301" spans="1:2" ht="18" customHeight="1">
      <c r="A5301" s="23"/>
      <c r="B5301" s="30"/>
    </row>
    <row r="5302" spans="1:2" ht="18" customHeight="1">
      <c r="A5302" s="23"/>
      <c r="B5302" s="30"/>
    </row>
    <row r="5303" spans="1:2" ht="18" customHeight="1">
      <c r="A5303" s="23"/>
      <c r="B5303" s="30"/>
    </row>
    <row r="5304" spans="1:2" ht="18" customHeight="1">
      <c r="A5304" s="23"/>
      <c r="B5304" s="30"/>
    </row>
    <row r="5305" spans="1:2" ht="18" customHeight="1">
      <c r="A5305" s="23"/>
      <c r="B5305" s="30"/>
    </row>
    <row r="5306" spans="1:2" ht="18" customHeight="1">
      <c r="A5306" s="23"/>
      <c r="B5306" s="30"/>
    </row>
    <row r="5307" spans="1:2" ht="18" customHeight="1">
      <c r="A5307" s="23"/>
      <c r="B5307" s="30"/>
    </row>
    <row r="5308" spans="1:2" ht="18" customHeight="1">
      <c r="A5308" s="23"/>
      <c r="B5308" s="30"/>
    </row>
    <row r="5309" spans="1:2" ht="18" customHeight="1">
      <c r="A5309" s="23"/>
      <c r="B5309" s="30"/>
    </row>
    <row r="5310" spans="1:2" ht="18" customHeight="1">
      <c r="A5310" s="23"/>
      <c r="B5310" s="30"/>
    </row>
    <row r="5311" spans="1:2" ht="18" customHeight="1">
      <c r="A5311" s="23"/>
      <c r="B5311" s="30"/>
    </row>
    <row r="5312" spans="1:2" ht="18" customHeight="1">
      <c r="A5312" s="23"/>
      <c r="B5312" s="30"/>
    </row>
    <row r="5313" spans="1:2" ht="18" customHeight="1">
      <c r="A5313" s="23"/>
      <c r="B5313" s="30"/>
    </row>
    <row r="5314" spans="1:2" ht="18" customHeight="1">
      <c r="A5314" s="23"/>
      <c r="B5314" s="30"/>
    </row>
    <row r="5315" spans="1:2" ht="18" customHeight="1">
      <c r="A5315" s="23"/>
      <c r="B5315" s="30"/>
    </row>
    <row r="5316" spans="1:2" ht="18" customHeight="1">
      <c r="A5316" s="23"/>
      <c r="B5316" s="30"/>
    </row>
    <row r="5317" spans="1:2" ht="18" customHeight="1">
      <c r="A5317" s="23"/>
      <c r="B5317" s="30"/>
    </row>
    <row r="5318" spans="1:2" ht="18" customHeight="1">
      <c r="A5318" s="23"/>
      <c r="B5318" s="30"/>
    </row>
    <row r="5319" spans="1:2" ht="18" customHeight="1">
      <c r="A5319" s="23"/>
      <c r="B5319" s="30"/>
    </row>
    <row r="5320" spans="1:2" ht="18" customHeight="1">
      <c r="A5320" s="23"/>
      <c r="B5320" s="30"/>
    </row>
    <row r="5321" spans="1:2" ht="18" customHeight="1">
      <c r="A5321" s="23"/>
      <c r="B5321" s="30"/>
    </row>
    <row r="5322" spans="1:2" ht="18" customHeight="1">
      <c r="A5322" s="23"/>
      <c r="B5322" s="30"/>
    </row>
    <row r="5323" spans="1:2" ht="18" customHeight="1">
      <c r="A5323" s="23"/>
      <c r="B5323" s="30"/>
    </row>
    <row r="5324" spans="1:2" ht="18" customHeight="1">
      <c r="A5324" s="23"/>
      <c r="B5324" s="30"/>
    </row>
    <row r="5325" spans="1:2" ht="18" customHeight="1">
      <c r="A5325" s="23"/>
      <c r="B5325" s="30"/>
    </row>
    <row r="5326" spans="1:2" ht="18" customHeight="1">
      <c r="A5326" s="23"/>
      <c r="B5326" s="30"/>
    </row>
    <row r="5327" spans="1:2" ht="18" customHeight="1">
      <c r="A5327" s="23"/>
      <c r="B5327" s="30"/>
    </row>
    <row r="5328" spans="1:2" ht="18" customHeight="1">
      <c r="A5328" s="23"/>
      <c r="B5328" s="30"/>
    </row>
    <row r="5329" spans="1:2" ht="18" customHeight="1">
      <c r="A5329" s="23"/>
      <c r="B5329" s="30"/>
    </row>
    <row r="5330" spans="1:2" ht="18" customHeight="1">
      <c r="A5330" s="23"/>
      <c r="B5330" s="30"/>
    </row>
    <row r="5331" spans="1:2" ht="18" customHeight="1">
      <c r="A5331" s="23"/>
      <c r="B5331" s="30"/>
    </row>
    <row r="5332" spans="1:2" ht="18" customHeight="1">
      <c r="A5332" s="23"/>
      <c r="B5332" s="30"/>
    </row>
    <row r="5333" spans="1:2" ht="18" customHeight="1">
      <c r="A5333" s="23"/>
      <c r="B5333" s="30"/>
    </row>
    <row r="5334" spans="1:2" ht="18" customHeight="1">
      <c r="A5334" s="23"/>
      <c r="B5334" s="30"/>
    </row>
    <row r="5335" spans="1:2" ht="18" customHeight="1">
      <c r="A5335" s="23"/>
      <c r="B5335" s="30"/>
    </row>
    <row r="5336" spans="1:2" ht="18" customHeight="1">
      <c r="A5336" s="23"/>
      <c r="B5336" s="30"/>
    </row>
    <row r="5337" spans="1:2" ht="18" customHeight="1">
      <c r="A5337" s="23"/>
      <c r="B5337" s="30"/>
    </row>
    <row r="5338" spans="1:2" ht="18" customHeight="1">
      <c r="A5338" s="23"/>
      <c r="B5338" s="30"/>
    </row>
    <row r="5339" spans="1:2" ht="18" customHeight="1">
      <c r="A5339" s="23"/>
      <c r="B5339" s="30"/>
    </row>
    <row r="5340" spans="1:2" ht="18" customHeight="1">
      <c r="A5340" s="23"/>
      <c r="B5340" s="30"/>
    </row>
    <row r="5341" spans="1:2" ht="18" customHeight="1">
      <c r="A5341" s="23"/>
      <c r="B5341" s="30"/>
    </row>
    <row r="5342" spans="1:2" ht="18" customHeight="1">
      <c r="A5342" s="23"/>
      <c r="B5342" s="30"/>
    </row>
    <row r="5343" spans="1:2" ht="18" customHeight="1">
      <c r="A5343" s="23"/>
      <c r="B5343" s="30"/>
    </row>
    <row r="5344" spans="1:2" ht="18" customHeight="1">
      <c r="A5344" s="23"/>
      <c r="B5344" s="30"/>
    </row>
    <row r="5345" spans="1:2" ht="18" customHeight="1">
      <c r="A5345" s="23"/>
      <c r="B5345" s="30"/>
    </row>
    <row r="5346" spans="1:2" ht="18" customHeight="1">
      <c r="A5346" s="23"/>
      <c r="B5346" s="30"/>
    </row>
    <row r="5347" spans="1:2" ht="18" customHeight="1">
      <c r="A5347" s="23"/>
      <c r="B5347" s="30"/>
    </row>
    <row r="5348" spans="1:2" ht="18" customHeight="1">
      <c r="A5348" s="23"/>
      <c r="B5348" s="30"/>
    </row>
    <row r="5349" spans="1:2" ht="18" customHeight="1">
      <c r="A5349" s="23"/>
      <c r="B5349" s="30"/>
    </row>
    <row r="5350" spans="1:2" ht="18" customHeight="1">
      <c r="A5350" s="23"/>
      <c r="B5350" s="30"/>
    </row>
    <row r="5351" spans="1:2" ht="18" customHeight="1">
      <c r="A5351" s="23"/>
      <c r="B5351" s="30"/>
    </row>
    <row r="5352" spans="1:2" ht="18" customHeight="1">
      <c r="A5352" s="23"/>
      <c r="B5352" s="30"/>
    </row>
    <row r="5353" spans="1:2" ht="18" customHeight="1">
      <c r="A5353" s="23"/>
      <c r="B5353" s="30"/>
    </row>
    <row r="5354" spans="1:2" ht="18" customHeight="1">
      <c r="A5354" s="23"/>
      <c r="B5354" s="30"/>
    </row>
    <row r="5355" spans="1:2" ht="18" customHeight="1">
      <c r="A5355" s="23"/>
      <c r="B5355" s="30"/>
    </row>
    <row r="5356" spans="1:2" ht="18" customHeight="1">
      <c r="A5356" s="23"/>
      <c r="B5356" s="30"/>
    </row>
    <row r="5357" spans="1:2" ht="18" customHeight="1">
      <c r="A5357" s="23"/>
      <c r="B5357" s="30"/>
    </row>
    <row r="5358" spans="1:2" ht="18" customHeight="1">
      <c r="A5358" s="23"/>
      <c r="B5358" s="30"/>
    </row>
    <row r="5359" spans="1:2" ht="18" customHeight="1">
      <c r="A5359" s="23"/>
      <c r="B5359" s="30"/>
    </row>
    <row r="5360" spans="1:2" ht="18" customHeight="1">
      <c r="A5360" s="23"/>
      <c r="B5360" s="30"/>
    </row>
    <row r="5361" spans="1:2" ht="18" customHeight="1">
      <c r="A5361" s="23"/>
      <c r="B5361" s="30"/>
    </row>
    <row r="5362" spans="1:2" ht="18" customHeight="1">
      <c r="A5362" s="23"/>
      <c r="B5362" s="30"/>
    </row>
    <row r="5363" spans="1:2" ht="18" customHeight="1">
      <c r="A5363" s="23"/>
      <c r="B5363" s="30"/>
    </row>
    <row r="5364" spans="1:2" ht="18" customHeight="1">
      <c r="A5364" s="23"/>
      <c r="B5364" s="30"/>
    </row>
    <row r="5365" spans="1:2" ht="18" customHeight="1">
      <c r="A5365" s="23"/>
      <c r="B5365" s="30"/>
    </row>
    <row r="5366" spans="1:2" ht="18" customHeight="1">
      <c r="A5366" s="23"/>
      <c r="B5366" s="30"/>
    </row>
    <row r="5367" spans="1:2" ht="18" customHeight="1">
      <c r="A5367" s="23"/>
      <c r="B5367" s="30"/>
    </row>
    <row r="5368" spans="1:2" ht="18" customHeight="1">
      <c r="A5368" s="23"/>
      <c r="B5368" s="30"/>
    </row>
    <row r="5369" spans="1:2" ht="18" customHeight="1">
      <c r="A5369" s="23"/>
      <c r="B5369" s="30"/>
    </row>
    <row r="5370" spans="1:2" ht="18" customHeight="1">
      <c r="A5370" s="23"/>
      <c r="B5370" s="30"/>
    </row>
    <row r="5371" spans="1:2" ht="18" customHeight="1">
      <c r="A5371" s="23"/>
      <c r="B5371" s="30"/>
    </row>
    <row r="5372" spans="1:2" ht="18" customHeight="1">
      <c r="A5372" s="23"/>
      <c r="B5372" s="30"/>
    </row>
    <row r="5373" spans="1:2" ht="18" customHeight="1">
      <c r="A5373" s="23"/>
      <c r="B5373" s="30"/>
    </row>
    <row r="5374" spans="1:2" ht="18" customHeight="1">
      <c r="A5374" s="23"/>
      <c r="B5374" s="30"/>
    </row>
    <row r="5375" spans="1:2" ht="18" customHeight="1">
      <c r="A5375" s="23"/>
      <c r="B5375" s="30"/>
    </row>
    <row r="5376" spans="1:2" ht="18" customHeight="1">
      <c r="A5376" s="23"/>
      <c r="B5376" s="30"/>
    </row>
    <row r="5377" spans="1:2" ht="18" customHeight="1">
      <c r="A5377" s="23"/>
      <c r="B5377" s="30"/>
    </row>
    <row r="5378" spans="1:2" ht="18" customHeight="1">
      <c r="A5378" s="23"/>
      <c r="B5378" s="30"/>
    </row>
    <row r="5379" spans="1:2" ht="18" customHeight="1">
      <c r="A5379" s="23"/>
      <c r="B5379" s="30"/>
    </row>
    <row r="5380" spans="1:2" ht="18" customHeight="1">
      <c r="A5380" s="23"/>
      <c r="B5380" s="30"/>
    </row>
    <row r="5381" spans="1:2" ht="18" customHeight="1">
      <c r="A5381" s="23"/>
      <c r="B5381" s="30"/>
    </row>
    <row r="5382" spans="1:2" ht="18" customHeight="1">
      <c r="A5382" s="23"/>
      <c r="B5382" s="30"/>
    </row>
    <row r="5383" spans="1:2" ht="18" customHeight="1">
      <c r="A5383" s="23"/>
      <c r="B5383" s="30"/>
    </row>
    <row r="5384" spans="1:2" ht="18" customHeight="1">
      <c r="A5384" s="23"/>
      <c r="B5384" s="30"/>
    </row>
    <row r="5385" spans="1:2" ht="18" customHeight="1">
      <c r="A5385" s="23"/>
      <c r="B5385" s="30"/>
    </row>
    <row r="5386" spans="1:2" ht="18" customHeight="1">
      <c r="A5386" s="23"/>
      <c r="B5386" s="30"/>
    </row>
    <row r="5387" spans="1:2" ht="18" customHeight="1">
      <c r="A5387" s="23"/>
      <c r="B5387" s="30"/>
    </row>
    <row r="5388" spans="1:2" ht="18" customHeight="1">
      <c r="A5388" s="23"/>
      <c r="B5388" s="30"/>
    </row>
    <row r="5389" spans="1:2" ht="18" customHeight="1">
      <c r="A5389" s="23"/>
      <c r="B5389" s="30"/>
    </row>
    <row r="5390" spans="1:2" ht="18" customHeight="1">
      <c r="A5390" s="23"/>
      <c r="B5390" s="30"/>
    </row>
    <row r="5391" spans="1:2" ht="18" customHeight="1">
      <c r="A5391" s="23"/>
      <c r="B5391" s="30"/>
    </row>
    <row r="5392" spans="1:2" ht="18" customHeight="1">
      <c r="A5392" s="23"/>
      <c r="B5392" s="30"/>
    </row>
    <row r="5393" spans="1:2" ht="18" customHeight="1">
      <c r="A5393" s="23"/>
      <c r="B5393" s="30"/>
    </row>
    <row r="5394" spans="1:2" ht="18" customHeight="1">
      <c r="A5394" s="23"/>
      <c r="B5394" s="30"/>
    </row>
    <row r="5395" spans="1:2" ht="18" customHeight="1">
      <c r="A5395" s="23"/>
      <c r="B5395" s="30"/>
    </row>
    <row r="5396" spans="1:2" ht="18" customHeight="1">
      <c r="A5396" s="23"/>
      <c r="B5396" s="30"/>
    </row>
    <row r="5397" spans="1:2" ht="18" customHeight="1">
      <c r="A5397" s="23"/>
      <c r="B5397" s="30"/>
    </row>
    <row r="5398" spans="1:2" ht="18" customHeight="1">
      <c r="A5398" s="23"/>
      <c r="B5398" s="30"/>
    </row>
    <row r="5399" spans="1:2" ht="18" customHeight="1">
      <c r="A5399" s="23"/>
      <c r="B5399" s="30"/>
    </row>
    <row r="5400" spans="1:2" ht="18" customHeight="1">
      <c r="A5400" s="23"/>
      <c r="B5400" s="30"/>
    </row>
    <row r="5401" spans="1:2" ht="18" customHeight="1">
      <c r="A5401" s="23"/>
      <c r="B5401" s="30"/>
    </row>
    <row r="5402" spans="1:2" ht="18" customHeight="1">
      <c r="A5402" s="23"/>
      <c r="B5402" s="30"/>
    </row>
    <row r="5403" spans="1:2" ht="18" customHeight="1">
      <c r="A5403" s="23"/>
      <c r="B5403" s="30"/>
    </row>
    <row r="5404" spans="1:2" ht="18" customHeight="1">
      <c r="A5404" s="23"/>
      <c r="B5404" s="30"/>
    </row>
    <row r="5405" spans="1:2" ht="18" customHeight="1">
      <c r="A5405" s="23"/>
      <c r="B5405" s="30"/>
    </row>
    <row r="5406" spans="1:2" ht="18" customHeight="1">
      <c r="A5406" s="23"/>
      <c r="B5406" s="30"/>
    </row>
    <row r="5407" spans="1:2" ht="18" customHeight="1">
      <c r="A5407" s="23"/>
      <c r="B5407" s="30"/>
    </row>
    <row r="5408" spans="1:2" ht="18" customHeight="1">
      <c r="A5408" s="23"/>
      <c r="B5408" s="30"/>
    </row>
    <row r="5409" spans="1:2" ht="18" customHeight="1">
      <c r="A5409" s="23"/>
      <c r="B5409" s="30"/>
    </row>
    <row r="5410" spans="1:2" ht="18" customHeight="1">
      <c r="A5410" s="23"/>
      <c r="B5410" s="30"/>
    </row>
    <row r="5411" spans="1:2" ht="18" customHeight="1">
      <c r="A5411" s="23"/>
      <c r="B5411" s="30"/>
    </row>
    <row r="5412" spans="1:2" ht="18" customHeight="1">
      <c r="A5412" s="23"/>
      <c r="B5412" s="30"/>
    </row>
    <row r="5413" spans="1:2" ht="18" customHeight="1">
      <c r="A5413" s="23"/>
      <c r="B5413" s="30"/>
    </row>
    <row r="5414" spans="1:2" ht="18" customHeight="1">
      <c r="A5414" s="23"/>
      <c r="B5414" s="30"/>
    </row>
    <row r="5415" spans="1:2" ht="18" customHeight="1">
      <c r="A5415" s="23"/>
      <c r="B5415" s="30"/>
    </row>
    <row r="5416" spans="1:2" ht="18" customHeight="1">
      <c r="A5416" s="23"/>
      <c r="B5416" s="30"/>
    </row>
    <row r="5417" spans="1:2" ht="18" customHeight="1">
      <c r="A5417" s="23"/>
      <c r="B5417" s="30"/>
    </row>
    <row r="5418" spans="1:2" ht="18" customHeight="1">
      <c r="A5418" s="23"/>
      <c r="B5418" s="30"/>
    </row>
    <row r="5419" spans="1:2" ht="18" customHeight="1">
      <c r="A5419" s="23"/>
      <c r="B5419" s="30"/>
    </row>
    <row r="5420" spans="1:2" ht="18" customHeight="1">
      <c r="A5420" s="23"/>
      <c r="B5420" s="30"/>
    </row>
    <row r="5421" spans="1:2" ht="18" customHeight="1">
      <c r="A5421" s="23"/>
      <c r="B5421" s="30"/>
    </row>
    <row r="5422" spans="1:2" ht="18" customHeight="1">
      <c r="A5422" s="23"/>
      <c r="B5422" s="30"/>
    </row>
    <row r="5423" spans="1:2" ht="18" customHeight="1">
      <c r="A5423" s="23"/>
      <c r="B5423" s="30"/>
    </row>
    <row r="5424" spans="1:2" ht="18" customHeight="1">
      <c r="A5424" s="23"/>
      <c r="B5424" s="30"/>
    </row>
    <row r="5425" spans="1:2" ht="18" customHeight="1">
      <c r="A5425" s="23"/>
      <c r="B5425" s="30"/>
    </row>
    <row r="5426" spans="1:2" ht="18" customHeight="1">
      <c r="A5426" s="23"/>
      <c r="B5426" s="30"/>
    </row>
    <row r="5427" spans="1:2" ht="18" customHeight="1">
      <c r="A5427" s="23"/>
      <c r="B5427" s="30"/>
    </row>
    <row r="5428" spans="1:2" ht="18" customHeight="1">
      <c r="A5428" s="23"/>
      <c r="B5428" s="30"/>
    </row>
    <row r="5429" spans="1:2" ht="18" customHeight="1">
      <c r="A5429" s="23"/>
      <c r="B5429" s="30"/>
    </row>
    <row r="5430" spans="1:2" ht="18" customHeight="1">
      <c r="A5430" s="23"/>
      <c r="B5430" s="30"/>
    </row>
    <row r="5431" spans="1:2" ht="18" customHeight="1">
      <c r="A5431" s="23"/>
      <c r="B5431" s="30"/>
    </row>
    <row r="5432" spans="1:2" ht="18" customHeight="1">
      <c r="A5432" s="23"/>
      <c r="B5432" s="30"/>
    </row>
    <row r="5433" spans="1:2" ht="18" customHeight="1">
      <c r="A5433" s="23"/>
      <c r="B5433" s="30"/>
    </row>
    <row r="5434" spans="1:2" ht="18" customHeight="1">
      <c r="A5434" s="23"/>
      <c r="B5434" s="30"/>
    </row>
    <row r="5435" spans="1:2" ht="18" customHeight="1">
      <c r="A5435" s="23"/>
      <c r="B5435" s="30"/>
    </row>
    <row r="5436" spans="1:2" ht="18" customHeight="1">
      <c r="A5436" s="23"/>
      <c r="B5436" s="30"/>
    </row>
    <row r="5437" spans="1:2" ht="18" customHeight="1">
      <c r="A5437" s="23"/>
      <c r="B5437" s="30"/>
    </row>
    <row r="5438" spans="1:2" ht="18" customHeight="1">
      <c r="A5438" s="23"/>
      <c r="B5438" s="30"/>
    </row>
    <row r="5439" spans="1:2" ht="18" customHeight="1">
      <c r="A5439" s="23"/>
      <c r="B5439" s="30"/>
    </row>
    <row r="5440" spans="1:2" ht="18" customHeight="1">
      <c r="A5440" s="23"/>
      <c r="B5440" s="30"/>
    </row>
    <row r="5441" spans="1:2" ht="18" customHeight="1">
      <c r="A5441" s="23"/>
      <c r="B5441" s="30"/>
    </row>
    <row r="5442" spans="1:2" ht="18" customHeight="1">
      <c r="A5442" s="23"/>
      <c r="B5442" s="30"/>
    </row>
    <row r="5443" spans="1:2" ht="18" customHeight="1">
      <c r="A5443" s="23"/>
      <c r="B5443" s="30"/>
    </row>
    <row r="5444" spans="1:2" ht="18" customHeight="1">
      <c r="A5444" s="23"/>
      <c r="B5444" s="30"/>
    </row>
    <row r="5445" spans="1:2" ht="18" customHeight="1">
      <c r="A5445" s="23"/>
      <c r="B5445" s="30"/>
    </row>
    <row r="5446" spans="1:2" ht="18" customHeight="1">
      <c r="A5446" s="23"/>
      <c r="B5446" s="30"/>
    </row>
    <row r="5447" spans="1:2" ht="18" customHeight="1">
      <c r="A5447" s="23"/>
      <c r="B5447" s="30"/>
    </row>
    <row r="5448" spans="1:2" ht="18" customHeight="1">
      <c r="A5448" s="23"/>
      <c r="B5448" s="30"/>
    </row>
    <row r="5449" spans="1:2" ht="18" customHeight="1">
      <c r="A5449" s="23"/>
      <c r="B5449" s="30"/>
    </row>
    <row r="5450" spans="1:2" ht="18" customHeight="1">
      <c r="A5450" s="23"/>
      <c r="B5450" s="30"/>
    </row>
    <row r="5451" spans="1:2" ht="18" customHeight="1">
      <c r="A5451" s="23"/>
      <c r="B5451" s="30"/>
    </row>
    <row r="5452" spans="1:2" ht="18" customHeight="1">
      <c r="A5452" s="23"/>
      <c r="B5452" s="30"/>
    </row>
    <row r="5453" spans="1:2" ht="18" customHeight="1">
      <c r="A5453" s="23"/>
      <c r="B5453" s="30"/>
    </row>
    <row r="5454" spans="1:2" ht="18" customHeight="1">
      <c r="A5454" s="23"/>
      <c r="B5454" s="30"/>
    </row>
    <row r="5455" spans="1:2" ht="18" customHeight="1">
      <c r="A5455" s="23"/>
      <c r="B5455" s="30"/>
    </row>
    <row r="5456" spans="1:2" ht="18" customHeight="1">
      <c r="A5456" s="23"/>
      <c r="B5456" s="30"/>
    </row>
    <row r="5457" spans="1:2" ht="18" customHeight="1">
      <c r="A5457" s="23"/>
      <c r="B5457" s="30"/>
    </row>
    <row r="5458" spans="1:2" ht="18" customHeight="1">
      <c r="A5458" s="23"/>
      <c r="B5458" s="30"/>
    </row>
    <row r="5459" spans="1:2" ht="18" customHeight="1">
      <c r="A5459" s="23"/>
      <c r="B5459" s="30"/>
    </row>
    <row r="5460" spans="1:2" ht="18" customHeight="1">
      <c r="A5460" s="23"/>
      <c r="B5460" s="30"/>
    </row>
    <row r="5461" spans="1:2" ht="18" customHeight="1">
      <c r="A5461" s="23"/>
      <c r="B5461" s="30"/>
    </row>
    <row r="5462" spans="1:2" ht="18" customHeight="1">
      <c r="A5462" s="23"/>
      <c r="B5462" s="30"/>
    </row>
    <row r="5463" spans="1:2" ht="18" customHeight="1">
      <c r="A5463" s="23"/>
      <c r="B5463" s="30"/>
    </row>
    <row r="5464" spans="1:2" ht="18" customHeight="1">
      <c r="A5464" s="23"/>
      <c r="B5464" s="30"/>
    </row>
    <row r="5465" spans="1:2" ht="18" customHeight="1">
      <c r="A5465" s="23"/>
      <c r="B5465" s="30"/>
    </row>
    <row r="5466" spans="1:2" ht="18" customHeight="1">
      <c r="A5466" s="23"/>
      <c r="B5466" s="30"/>
    </row>
    <row r="5467" spans="1:2" ht="18" customHeight="1">
      <c r="A5467" s="23"/>
      <c r="B5467" s="30"/>
    </row>
    <row r="5468" spans="1:2" ht="18" customHeight="1">
      <c r="A5468" s="23"/>
      <c r="B5468" s="30"/>
    </row>
    <row r="5469" spans="1:2" ht="18" customHeight="1">
      <c r="A5469" s="23"/>
      <c r="B5469" s="30"/>
    </row>
    <row r="5470" spans="1:2" ht="18" customHeight="1">
      <c r="A5470" s="23"/>
      <c r="B5470" s="30"/>
    </row>
    <row r="5471" spans="1:2" ht="18" customHeight="1">
      <c r="A5471" s="23"/>
      <c r="B5471" s="30"/>
    </row>
    <row r="5472" spans="1:2" ht="18" customHeight="1">
      <c r="A5472" s="23"/>
      <c r="B5472" s="30"/>
    </row>
    <row r="5473" spans="1:2" ht="18" customHeight="1">
      <c r="A5473" s="23"/>
      <c r="B5473" s="30"/>
    </row>
    <row r="5474" spans="1:2" ht="18" customHeight="1">
      <c r="A5474" s="23"/>
      <c r="B5474" s="30"/>
    </row>
    <row r="5475" spans="1:2" ht="18" customHeight="1">
      <c r="A5475" s="23"/>
      <c r="B5475" s="30"/>
    </row>
    <row r="5476" spans="1:2" ht="18" customHeight="1">
      <c r="A5476" s="23"/>
      <c r="B5476" s="30"/>
    </row>
    <row r="5477" spans="1:2" ht="18" customHeight="1">
      <c r="A5477" s="23"/>
      <c r="B5477" s="30"/>
    </row>
    <row r="5478" spans="1:2" ht="18" customHeight="1">
      <c r="A5478" s="23"/>
      <c r="B5478" s="30"/>
    </row>
    <row r="5479" spans="1:2" ht="18" customHeight="1">
      <c r="A5479" s="23"/>
      <c r="B5479" s="30"/>
    </row>
    <row r="5480" spans="1:2" ht="18" customHeight="1">
      <c r="A5480" s="23"/>
      <c r="B5480" s="30"/>
    </row>
    <row r="5481" spans="1:2" ht="18" customHeight="1">
      <c r="A5481" s="23"/>
      <c r="B5481" s="30"/>
    </row>
    <row r="5482" spans="1:2" ht="18" customHeight="1">
      <c r="A5482" s="23"/>
      <c r="B5482" s="30"/>
    </row>
    <row r="5483" spans="1:2" ht="18" customHeight="1">
      <c r="A5483" s="23"/>
      <c r="B5483" s="30"/>
    </row>
    <row r="5484" spans="1:2" ht="18" customHeight="1">
      <c r="A5484" s="23"/>
      <c r="B5484" s="30"/>
    </row>
    <row r="5485" spans="1:2" ht="18" customHeight="1">
      <c r="A5485" s="23"/>
      <c r="B5485" s="30"/>
    </row>
    <row r="5486" spans="1:2" ht="18" customHeight="1">
      <c r="A5486" s="23"/>
      <c r="B5486" s="30"/>
    </row>
    <row r="5487" spans="1:2" ht="18" customHeight="1">
      <c r="A5487" s="23"/>
      <c r="B5487" s="30"/>
    </row>
    <row r="5488" spans="1:2" ht="18" customHeight="1">
      <c r="A5488" s="23"/>
      <c r="B5488" s="30"/>
    </row>
    <row r="5489" spans="1:2" ht="18" customHeight="1">
      <c r="A5489" s="23"/>
      <c r="B5489" s="30"/>
    </row>
    <row r="5490" spans="1:2" ht="18" customHeight="1">
      <c r="A5490" s="23"/>
      <c r="B5490" s="30"/>
    </row>
    <row r="5491" spans="1:2" ht="18" customHeight="1">
      <c r="A5491" s="23"/>
      <c r="B5491" s="30"/>
    </row>
    <row r="5492" spans="1:2" ht="18" customHeight="1">
      <c r="A5492" s="23"/>
      <c r="B5492" s="30"/>
    </row>
    <row r="5493" spans="1:2" ht="18" customHeight="1">
      <c r="A5493" s="23"/>
      <c r="B5493" s="30"/>
    </row>
    <row r="5494" spans="1:2" ht="18" customHeight="1">
      <c r="A5494" s="23"/>
      <c r="B5494" s="30"/>
    </row>
    <row r="5495" spans="1:2" ht="18" customHeight="1">
      <c r="A5495" s="23"/>
      <c r="B5495" s="30"/>
    </row>
    <row r="5496" spans="1:2" ht="18" customHeight="1">
      <c r="A5496" s="23"/>
      <c r="B5496" s="30"/>
    </row>
    <row r="5497" spans="1:2" ht="18" customHeight="1">
      <c r="A5497" s="23"/>
      <c r="B5497" s="30"/>
    </row>
    <row r="5498" spans="1:2" ht="18" customHeight="1">
      <c r="A5498" s="23"/>
      <c r="B5498" s="30"/>
    </row>
    <row r="5499" spans="1:2" ht="18" customHeight="1">
      <c r="A5499" s="23"/>
      <c r="B5499" s="30"/>
    </row>
    <row r="5500" spans="1:2" ht="18" customHeight="1">
      <c r="A5500" s="23"/>
      <c r="B5500" s="30"/>
    </row>
    <row r="5501" spans="1:2" ht="18" customHeight="1">
      <c r="A5501" s="23"/>
      <c r="B5501" s="30"/>
    </row>
    <row r="5502" spans="1:2" ht="18" customHeight="1">
      <c r="A5502" s="23"/>
      <c r="B5502" s="30"/>
    </row>
    <row r="5503" spans="1:2" ht="18" customHeight="1">
      <c r="A5503" s="23"/>
      <c r="B5503" s="30"/>
    </row>
    <row r="5504" spans="1:2" ht="18" customHeight="1">
      <c r="A5504" s="23"/>
      <c r="B5504" s="30"/>
    </row>
    <row r="5505" spans="1:2" ht="18" customHeight="1">
      <c r="A5505" s="23"/>
      <c r="B5505" s="30"/>
    </row>
    <row r="5506" spans="1:2" ht="18" customHeight="1">
      <c r="A5506" s="23"/>
      <c r="B5506" s="30"/>
    </row>
    <row r="5507" spans="1:2" ht="18" customHeight="1">
      <c r="A5507" s="23"/>
      <c r="B5507" s="30"/>
    </row>
    <row r="5508" spans="1:2" ht="18" customHeight="1">
      <c r="A5508" s="23"/>
      <c r="B5508" s="30"/>
    </row>
    <row r="5509" spans="1:2" ht="18" customHeight="1">
      <c r="A5509" s="23"/>
      <c r="B5509" s="30"/>
    </row>
    <row r="5510" spans="1:2" ht="18" customHeight="1">
      <c r="A5510" s="23"/>
      <c r="B5510" s="30"/>
    </row>
    <row r="5511" spans="1:2" ht="18" customHeight="1">
      <c r="A5511" s="23"/>
      <c r="B5511" s="30"/>
    </row>
    <row r="5512" spans="1:2" ht="18" customHeight="1">
      <c r="A5512" s="23"/>
      <c r="B5512" s="30"/>
    </row>
    <row r="5513" spans="1:2" ht="18" customHeight="1">
      <c r="A5513" s="23"/>
      <c r="B5513" s="30"/>
    </row>
    <row r="5514" spans="1:2" ht="18" customHeight="1">
      <c r="A5514" s="23"/>
      <c r="B5514" s="30"/>
    </row>
    <row r="5515" spans="1:2" ht="18" customHeight="1">
      <c r="A5515" s="23"/>
      <c r="B5515" s="30"/>
    </row>
    <row r="5516" spans="1:2" ht="18" customHeight="1">
      <c r="A5516" s="23"/>
      <c r="B5516" s="30"/>
    </row>
    <row r="5517" spans="1:2" ht="18" customHeight="1">
      <c r="A5517" s="23"/>
      <c r="B5517" s="30"/>
    </row>
    <row r="5518" spans="1:2" ht="18" customHeight="1">
      <c r="A5518" s="23"/>
      <c r="B5518" s="30"/>
    </row>
    <row r="5519" spans="1:2" ht="18" customHeight="1">
      <c r="A5519" s="23"/>
      <c r="B5519" s="30"/>
    </row>
    <row r="5520" spans="1:2" ht="18" customHeight="1">
      <c r="A5520" s="23"/>
      <c r="B5520" s="30"/>
    </row>
    <row r="5521" spans="1:2" ht="18" customHeight="1">
      <c r="A5521" s="23"/>
      <c r="B5521" s="30"/>
    </row>
    <row r="5522" spans="1:2" ht="18" customHeight="1">
      <c r="A5522" s="23"/>
      <c r="B5522" s="30"/>
    </row>
    <row r="5523" spans="1:2" ht="18" customHeight="1">
      <c r="A5523" s="23"/>
      <c r="B5523" s="30"/>
    </row>
    <row r="5524" spans="1:2" ht="18" customHeight="1">
      <c r="A5524" s="23"/>
      <c r="B5524" s="30"/>
    </row>
    <row r="5525" spans="1:2" ht="18" customHeight="1">
      <c r="A5525" s="23"/>
      <c r="B5525" s="30"/>
    </row>
    <row r="5526" spans="1:2" ht="18" customHeight="1">
      <c r="A5526" s="23"/>
      <c r="B5526" s="30"/>
    </row>
    <row r="5527" spans="1:2" ht="18" customHeight="1">
      <c r="A5527" s="23"/>
      <c r="B5527" s="30"/>
    </row>
    <row r="5528" spans="1:2" ht="18" customHeight="1">
      <c r="A5528" s="23"/>
      <c r="B5528" s="30"/>
    </row>
    <row r="5529" spans="1:2" ht="18" customHeight="1">
      <c r="A5529" s="23"/>
      <c r="B5529" s="30"/>
    </row>
    <row r="5530" spans="1:2" ht="18" customHeight="1">
      <c r="A5530" s="23"/>
      <c r="B5530" s="30"/>
    </row>
    <row r="5531" spans="1:2" ht="18" customHeight="1">
      <c r="A5531" s="23"/>
      <c r="B5531" s="30"/>
    </row>
    <row r="5532" spans="1:2" ht="18" customHeight="1">
      <c r="A5532" s="23"/>
      <c r="B5532" s="30"/>
    </row>
    <row r="5533" spans="1:2" ht="18" customHeight="1">
      <c r="A5533" s="23"/>
      <c r="B5533" s="30"/>
    </row>
    <row r="5534" spans="1:2" ht="18" customHeight="1">
      <c r="A5534" s="23"/>
      <c r="B5534" s="30"/>
    </row>
    <row r="5535" spans="1:2" ht="18" customHeight="1">
      <c r="A5535" s="23"/>
      <c r="B5535" s="30"/>
    </row>
    <row r="5536" spans="1:2" ht="18" customHeight="1">
      <c r="A5536" s="23"/>
      <c r="B5536" s="30"/>
    </row>
    <row r="5537" spans="1:2" ht="18" customHeight="1">
      <c r="A5537" s="23"/>
      <c r="B5537" s="30"/>
    </row>
    <row r="5538" spans="1:2" ht="18" customHeight="1">
      <c r="A5538" s="23"/>
      <c r="B5538" s="30"/>
    </row>
    <row r="5539" spans="1:2" ht="18" customHeight="1">
      <c r="A5539" s="23"/>
      <c r="B5539" s="30"/>
    </row>
    <row r="5540" spans="1:2" ht="18" customHeight="1">
      <c r="A5540" s="23"/>
      <c r="B5540" s="30"/>
    </row>
    <row r="5541" spans="1:2" ht="18" customHeight="1">
      <c r="A5541" s="23"/>
      <c r="B5541" s="30"/>
    </row>
    <row r="5542" spans="1:2" ht="18" customHeight="1">
      <c r="A5542" s="23"/>
      <c r="B5542" s="30"/>
    </row>
    <row r="5543" spans="1:2" ht="18" customHeight="1">
      <c r="A5543" s="23"/>
      <c r="B5543" s="30"/>
    </row>
    <row r="5544" spans="1:2" ht="18" customHeight="1">
      <c r="A5544" s="23"/>
      <c r="B5544" s="30"/>
    </row>
    <row r="5545" spans="1:2" ht="18" customHeight="1">
      <c r="A5545" s="23"/>
      <c r="B5545" s="30"/>
    </row>
    <row r="5546" spans="1:2" ht="18" customHeight="1">
      <c r="A5546" s="23"/>
      <c r="B5546" s="30"/>
    </row>
    <row r="5547" spans="1:2" ht="18" customHeight="1">
      <c r="A5547" s="23"/>
      <c r="B5547" s="30"/>
    </row>
    <row r="5548" spans="1:2" ht="18" customHeight="1">
      <c r="A5548" s="23"/>
      <c r="B5548" s="30"/>
    </row>
    <row r="5549" spans="1:2" ht="18" customHeight="1">
      <c r="A5549" s="23"/>
      <c r="B5549" s="30"/>
    </row>
    <row r="5550" spans="1:2" ht="18" customHeight="1">
      <c r="A5550" s="23"/>
      <c r="B5550" s="30"/>
    </row>
    <row r="5551" spans="1:2" ht="18" customHeight="1">
      <c r="A5551" s="23"/>
      <c r="B5551" s="30"/>
    </row>
    <row r="5552" spans="1:2" ht="18" customHeight="1">
      <c r="A5552" s="23"/>
      <c r="B5552" s="30"/>
    </row>
    <row r="5553" spans="1:2" ht="18" customHeight="1">
      <c r="A5553" s="23"/>
      <c r="B5553" s="30"/>
    </row>
    <row r="5554" spans="1:2" ht="18" customHeight="1">
      <c r="A5554" s="23"/>
      <c r="B5554" s="30"/>
    </row>
    <row r="5555" spans="1:2" ht="18" customHeight="1">
      <c r="A5555" s="23"/>
      <c r="B5555" s="30"/>
    </row>
    <row r="5556" spans="1:2" ht="18" customHeight="1">
      <c r="A5556" s="23"/>
      <c r="B5556" s="30"/>
    </row>
    <row r="5557" spans="1:2" ht="18" customHeight="1">
      <c r="A5557" s="23"/>
      <c r="B5557" s="30"/>
    </row>
    <row r="5558" spans="1:2" ht="18" customHeight="1">
      <c r="A5558" s="23"/>
      <c r="B5558" s="30"/>
    </row>
    <row r="5559" spans="1:2" ht="18" customHeight="1">
      <c r="A5559" s="23"/>
      <c r="B5559" s="30"/>
    </row>
    <row r="5560" spans="1:2" ht="18" customHeight="1">
      <c r="A5560" s="23"/>
      <c r="B5560" s="30"/>
    </row>
    <row r="5561" spans="1:2" ht="18" customHeight="1">
      <c r="A5561" s="23"/>
      <c r="B5561" s="30"/>
    </row>
    <row r="5562" spans="1:2" ht="18" customHeight="1">
      <c r="A5562" s="23"/>
      <c r="B5562" s="30"/>
    </row>
    <row r="5563" spans="1:2" ht="18" customHeight="1">
      <c r="A5563" s="23"/>
      <c r="B5563" s="30"/>
    </row>
    <row r="5564" spans="1:2" ht="18" customHeight="1">
      <c r="A5564" s="23"/>
      <c r="B5564" s="30"/>
    </row>
    <row r="5565" spans="1:2" ht="18" customHeight="1">
      <c r="A5565" s="23"/>
      <c r="B5565" s="30"/>
    </row>
    <row r="5566" spans="1:2" ht="18" customHeight="1">
      <c r="A5566" s="23"/>
      <c r="B5566" s="30"/>
    </row>
    <row r="5567" spans="1:2" ht="18" customHeight="1">
      <c r="A5567" s="23"/>
      <c r="B5567" s="30"/>
    </row>
    <row r="5568" spans="1:2" ht="18" customHeight="1">
      <c r="A5568" s="23"/>
      <c r="B5568" s="30"/>
    </row>
    <row r="5569" spans="1:2" ht="18" customHeight="1">
      <c r="A5569" s="23"/>
      <c r="B5569" s="30"/>
    </row>
    <row r="5570" spans="1:2" ht="18" customHeight="1">
      <c r="A5570" s="23"/>
      <c r="B5570" s="30"/>
    </row>
    <row r="5571" spans="1:2" ht="18" customHeight="1">
      <c r="A5571" s="23"/>
      <c r="B5571" s="30"/>
    </row>
    <row r="5572" spans="1:2" ht="18" customHeight="1">
      <c r="A5572" s="23"/>
      <c r="B5572" s="30"/>
    </row>
    <row r="5573" spans="1:2" ht="18" customHeight="1">
      <c r="A5573" s="23"/>
      <c r="B5573" s="30"/>
    </row>
    <row r="5574" spans="1:2" ht="18" customHeight="1">
      <c r="A5574" s="23"/>
      <c r="B5574" s="30"/>
    </row>
    <row r="5575" spans="1:2" ht="18" customHeight="1">
      <c r="A5575" s="23"/>
      <c r="B5575" s="30"/>
    </row>
    <row r="5576" spans="1:2" ht="18" customHeight="1">
      <c r="A5576" s="23"/>
      <c r="B5576" s="30"/>
    </row>
    <row r="5577" spans="1:2" ht="18" customHeight="1">
      <c r="A5577" s="23"/>
      <c r="B5577" s="30"/>
    </row>
    <row r="5578" spans="1:2" ht="18" customHeight="1">
      <c r="A5578" s="23"/>
      <c r="B5578" s="30"/>
    </row>
    <row r="5579" spans="1:2" ht="18" customHeight="1">
      <c r="A5579" s="23"/>
      <c r="B5579" s="30"/>
    </row>
    <row r="5580" spans="1:2" ht="18" customHeight="1">
      <c r="A5580" s="23"/>
      <c r="B5580" s="30"/>
    </row>
    <row r="5581" spans="1:2" ht="18" customHeight="1">
      <c r="A5581" s="23"/>
      <c r="B5581" s="30"/>
    </row>
    <row r="5582" spans="1:2" ht="18" customHeight="1">
      <c r="A5582" s="23"/>
      <c r="B5582" s="30"/>
    </row>
    <row r="5583" spans="1:2" ht="18" customHeight="1">
      <c r="A5583" s="23"/>
      <c r="B5583" s="30"/>
    </row>
    <row r="5584" spans="1:2" ht="18" customHeight="1">
      <c r="A5584" s="23"/>
      <c r="B5584" s="30"/>
    </row>
    <row r="5585" spans="1:2" ht="18" customHeight="1">
      <c r="A5585" s="23"/>
      <c r="B5585" s="30"/>
    </row>
    <row r="5586" spans="1:2" ht="18" customHeight="1">
      <c r="A5586" s="23"/>
      <c r="B5586" s="30"/>
    </row>
    <row r="5587" spans="1:2" ht="18" customHeight="1">
      <c r="A5587" s="23"/>
      <c r="B5587" s="30"/>
    </row>
    <row r="5588" spans="1:2" ht="18" customHeight="1">
      <c r="A5588" s="23"/>
      <c r="B5588" s="30"/>
    </row>
    <row r="5589" spans="1:2" ht="18" customHeight="1">
      <c r="A5589" s="23"/>
      <c r="B5589" s="30"/>
    </row>
    <row r="5590" spans="1:2" ht="18" customHeight="1">
      <c r="A5590" s="23"/>
      <c r="B5590" s="30"/>
    </row>
    <row r="5591" spans="1:2" ht="18" customHeight="1">
      <c r="A5591" s="23"/>
      <c r="B5591" s="30"/>
    </row>
    <row r="5592" spans="1:2" ht="18" customHeight="1">
      <c r="A5592" s="23"/>
      <c r="B5592" s="30"/>
    </row>
    <row r="5593" spans="1:2" ht="18" customHeight="1">
      <c r="A5593" s="23"/>
      <c r="B5593" s="30"/>
    </row>
    <row r="5594" spans="1:2" ht="18" customHeight="1">
      <c r="A5594" s="23"/>
      <c r="B5594" s="30"/>
    </row>
    <row r="5595" spans="1:2" ht="18" customHeight="1">
      <c r="A5595" s="23"/>
      <c r="B5595" s="30"/>
    </row>
    <row r="5596" spans="1:2" ht="18" customHeight="1">
      <c r="A5596" s="23"/>
      <c r="B5596" s="30"/>
    </row>
    <row r="5597" spans="1:2" ht="18" customHeight="1">
      <c r="A5597" s="23"/>
      <c r="B5597" s="30"/>
    </row>
    <row r="5598" spans="1:2" ht="18" customHeight="1">
      <c r="A5598" s="23"/>
      <c r="B5598" s="30"/>
    </row>
    <row r="5599" spans="1:2" ht="18" customHeight="1">
      <c r="A5599" s="23"/>
      <c r="B5599" s="30"/>
    </row>
    <row r="5600" spans="1:2" ht="18" customHeight="1">
      <c r="A5600" s="23"/>
      <c r="B5600" s="30"/>
    </row>
    <row r="5601" spans="1:2" ht="18" customHeight="1">
      <c r="A5601" s="23"/>
      <c r="B5601" s="30"/>
    </row>
    <row r="5602" spans="1:2" ht="18" customHeight="1">
      <c r="A5602" s="23"/>
      <c r="B5602" s="30"/>
    </row>
    <row r="5603" spans="1:2" ht="18" customHeight="1">
      <c r="A5603" s="23"/>
      <c r="B5603" s="30"/>
    </row>
    <row r="5604" spans="1:2" ht="18" customHeight="1">
      <c r="A5604" s="23"/>
      <c r="B5604" s="30"/>
    </row>
    <row r="5605" spans="1:2" ht="18" customHeight="1">
      <c r="A5605" s="23"/>
      <c r="B5605" s="30"/>
    </row>
    <row r="5606" spans="1:2" ht="18" customHeight="1">
      <c r="A5606" s="23"/>
      <c r="B5606" s="30"/>
    </row>
    <row r="5607" spans="1:2" ht="18" customHeight="1">
      <c r="A5607" s="23"/>
      <c r="B5607" s="30"/>
    </row>
    <row r="5608" spans="1:2" ht="18" customHeight="1">
      <c r="A5608" s="23"/>
      <c r="B5608" s="30"/>
    </row>
    <row r="5609" spans="1:2" ht="18" customHeight="1">
      <c r="A5609" s="23"/>
      <c r="B5609" s="30"/>
    </row>
    <row r="5610" spans="1:2" ht="18" customHeight="1">
      <c r="A5610" s="23"/>
      <c r="B5610" s="30"/>
    </row>
    <row r="5611" spans="1:2" ht="18" customHeight="1">
      <c r="A5611" s="23"/>
      <c r="B5611" s="30"/>
    </row>
    <row r="5612" spans="1:2" ht="18" customHeight="1">
      <c r="A5612" s="23"/>
      <c r="B5612" s="30"/>
    </row>
    <row r="5613" spans="1:2" ht="18" customHeight="1">
      <c r="A5613" s="23"/>
      <c r="B5613" s="30"/>
    </row>
    <row r="5614" spans="1:2" ht="18" customHeight="1">
      <c r="A5614" s="23"/>
      <c r="B5614" s="30"/>
    </row>
    <row r="5615" spans="1:2" ht="18" customHeight="1">
      <c r="A5615" s="23"/>
      <c r="B5615" s="30"/>
    </row>
    <row r="5616" spans="1:2" ht="18" customHeight="1">
      <c r="A5616" s="23"/>
      <c r="B5616" s="30"/>
    </row>
    <row r="5617" spans="1:2" ht="18" customHeight="1">
      <c r="A5617" s="23"/>
      <c r="B5617" s="30"/>
    </row>
    <row r="5618" spans="1:2" ht="18" customHeight="1">
      <c r="A5618" s="23"/>
      <c r="B5618" s="30"/>
    </row>
    <row r="5619" spans="1:2" ht="18" customHeight="1">
      <c r="A5619" s="23"/>
      <c r="B5619" s="30"/>
    </row>
    <row r="5620" spans="1:2" ht="18" customHeight="1">
      <c r="A5620" s="23"/>
      <c r="B5620" s="30"/>
    </row>
    <row r="5621" spans="1:2" ht="18" customHeight="1">
      <c r="A5621" s="23"/>
      <c r="B5621" s="30"/>
    </row>
    <row r="5622" spans="1:2" ht="18" customHeight="1">
      <c r="A5622" s="23"/>
      <c r="B5622" s="30"/>
    </row>
    <row r="5623" spans="1:2" ht="18" customHeight="1">
      <c r="A5623" s="23"/>
      <c r="B5623" s="30"/>
    </row>
    <row r="5624" spans="1:2" ht="18" customHeight="1">
      <c r="A5624" s="23"/>
      <c r="B5624" s="30"/>
    </row>
    <row r="5625" spans="1:2" ht="18" customHeight="1">
      <c r="A5625" s="23"/>
      <c r="B5625" s="30"/>
    </row>
    <row r="5626" spans="1:2" ht="18" customHeight="1">
      <c r="A5626" s="23"/>
      <c r="B5626" s="30"/>
    </row>
    <row r="5627" spans="1:2" ht="18" customHeight="1">
      <c r="A5627" s="23"/>
      <c r="B5627" s="30"/>
    </row>
    <row r="5628" spans="1:2" ht="18" customHeight="1">
      <c r="A5628" s="23"/>
      <c r="B5628" s="30"/>
    </row>
    <row r="5629" spans="1:2" ht="18" customHeight="1">
      <c r="A5629" s="23"/>
      <c r="B5629" s="30"/>
    </row>
    <row r="5630" spans="1:2" ht="18" customHeight="1">
      <c r="A5630" s="23"/>
      <c r="B5630" s="30"/>
    </row>
    <row r="5631" spans="1:2" ht="18" customHeight="1">
      <c r="A5631" s="23"/>
      <c r="B5631" s="30"/>
    </row>
    <row r="5632" spans="1:2" ht="18" customHeight="1">
      <c r="A5632" s="23"/>
      <c r="B5632" s="30"/>
    </row>
    <row r="5633" spans="1:2" ht="18" customHeight="1">
      <c r="A5633" s="23"/>
      <c r="B5633" s="30"/>
    </row>
    <row r="5634" spans="1:2" ht="18" customHeight="1">
      <c r="A5634" s="23"/>
      <c r="B5634" s="30"/>
    </row>
    <row r="5635" spans="1:2" ht="18" customHeight="1">
      <c r="A5635" s="23"/>
      <c r="B5635" s="30"/>
    </row>
    <row r="5636" spans="1:2" ht="18" customHeight="1">
      <c r="A5636" s="23"/>
      <c r="B5636" s="30"/>
    </row>
    <row r="5637" spans="1:2" ht="18" customHeight="1">
      <c r="A5637" s="23"/>
      <c r="B5637" s="30"/>
    </row>
    <row r="5638" spans="1:2" ht="18" customHeight="1">
      <c r="A5638" s="23"/>
      <c r="B5638" s="30"/>
    </row>
    <row r="5639" spans="1:2" ht="18" customHeight="1">
      <c r="A5639" s="23"/>
      <c r="B5639" s="30"/>
    </row>
    <row r="5640" spans="1:2" ht="18" customHeight="1">
      <c r="A5640" s="23"/>
      <c r="B5640" s="30"/>
    </row>
    <row r="5641" spans="1:2" ht="18" customHeight="1">
      <c r="A5641" s="23"/>
      <c r="B5641" s="30"/>
    </row>
    <row r="5642" spans="1:2" ht="18" customHeight="1">
      <c r="A5642" s="23"/>
      <c r="B5642" s="30"/>
    </row>
    <row r="5643" spans="1:2" ht="18" customHeight="1">
      <c r="A5643" s="23"/>
      <c r="B5643" s="30"/>
    </row>
    <row r="5644" spans="1:2" ht="18" customHeight="1">
      <c r="A5644" s="23"/>
      <c r="B5644" s="30"/>
    </row>
    <row r="5645" spans="1:2" ht="18" customHeight="1">
      <c r="A5645" s="23"/>
      <c r="B5645" s="30"/>
    </row>
    <row r="5646" spans="1:2" ht="18" customHeight="1">
      <c r="A5646" s="23"/>
      <c r="B5646" s="30"/>
    </row>
    <row r="5647" spans="1:2" ht="18" customHeight="1">
      <c r="A5647" s="23"/>
      <c r="B5647" s="30"/>
    </row>
    <row r="5648" spans="1:2" ht="18" customHeight="1">
      <c r="A5648" s="23"/>
      <c r="B5648" s="30"/>
    </row>
    <row r="5649" spans="1:2" ht="18" customHeight="1">
      <c r="A5649" s="23"/>
      <c r="B5649" s="30"/>
    </row>
    <row r="5650" spans="1:2" ht="18" customHeight="1">
      <c r="A5650" s="23"/>
      <c r="B5650" s="30"/>
    </row>
    <row r="5651" spans="1:2" ht="18" customHeight="1">
      <c r="A5651" s="23"/>
      <c r="B5651" s="30"/>
    </row>
    <row r="5652" spans="1:2" ht="18" customHeight="1">
      <c r="A5652" s="23"/>
      <c r="B5652" s="30"/>
    </row>
    <row r="5653" spans="1:2" ht="18" customHeight="1">
      <c r="A5653" s="23"/>
      <c r="B5653" s="30"/>
    </row>
    <row r="5654" spans="1:2" ht="18" customHeight="1">
      <c r="A5654" s="23"/>
      <c r="B5654" s="30"/>
    </row>
    <row r="5655" spans="1:2" ht="18" customHeight="1">
      <c r="A5655" s="23"/>
      <c r="B5655" s="30"/>
    </row>
    <row r="5656" spans="1:2" ht="18" customHeight="1">
      <c r="A5656" s="23"/>
      <c r="B5656" s="30"/>
    </row>
    <row r="5657" spans="1:2" ht="18" customHeight="1">
      <c r="A5657" s="23"/>
      <c r="B5657" s="30"/>
    </row>
    <row r="5658" spans="1:2" ht="18" customHeight="1">
      <c r="A5658" s="23"/>
      <c r="B5658" s="30"/>
    </row>
    <row r="5659" spans="1:2" ht="18" customHeight="1">
      <c r="A5659" s="23"/>
      <c r="B5659" s="30"/>
    </row>
    <row r="5660" spans="1:2" ht="18" customHeight="1">
      <c r="A5660" s="23"/>
      <c r="B5660" s="30"/>
    </row>
    <row r="5661" spans="1:2" ht="18" customHeight="1">
      <c r="A5661" s="23"/>
      <c r="B5661" s="30"/>
    </row>
    <row r="5662" spans="1:2" ht="18" customHeight="1">
      <c r="A5662" s="23"/>
      <c r="B5662" s="30"/>
    </row>
    <row r="5663" spans="1:2" ht="18" customHeight="1">
      <c r="A5663" s="23"/>
      <c r="B5663" s="30"/>
    </row>
    <row r="5664" spans="1:2" ht="18" customHeight="1">
      <c r="A5664" s="23"/>
      <c r="B5664" s="30"/>
    </row>
    <row r="5665" spans="1:2" ht="18" customHeight="1">
      <c r="A5665" s="23"/>
      <c r="B5665" s="30"/>
    </row>
    <row r="5666" spans="1:2" ht="18" customHeight="1">
      <c r="A5666" s="23"/>
      <c r="B5666" s="30"/>
    </row>
    <row r="5667" spans="1:2" ht="18" customHeight="1">
      <c r="A5667" s="23"/>
      <c r="B5667" s="30"/>
    </row>
    <row r="5668" spans="1:2" ht="18" customHeight="1">
      <c r="A5668" s="23"/>
      <c r="B5668" s="30"/>
    </row>
    <row r="5669" spans="1:2" ht="18" customHeight="1">
      <c r="A5669" s="23"/>
      <c r="B5669" s="30"/>
    </row>
    <row r="5670" spans="1:2" ht="18" customHeight="1">
      <c r="A5670" s="23"/>
      <c r="B5670" s="30"/>
    </row>
    <row r="5671" spans="1:2" ht="18" customHeight="1">
      <c r="A5671" s="23"/>
      <c r="B5671" s="30"/>
    </row>
    <row r="5672" spans="1:2" ht="18" customHeight="1">
      <c r="A5672" s="23"/>
      <c r="B5672" s="30"/>
    </row>
    <row r="5673" spans="1:2" ht="18" customHeight="1">
      <c r="A5673" s="23"/>
      <c r="B5673" s="30"/>
    </row>
    <row r="5674" spans="1:2" ht="18" customHeight="1">
      <c r="A5674" s="23"/>
      <c r="B5674" s="30"/>
    </row>
    <row r="5675" spans="1:2" ht="18" customHeight="1">
      <c r="A5675" s="23"/>
      <c r="B5675" s="30"/>
    </row>
    <row r="5676" spans="1:2" ht="18" customHeight="1">
      <c r="A5676" s="23"/>
      <c r="B5676" s="30"/>
    </row>
    <row r="5677" spans="1:2" ht="18" customHeight="1">
      <c r="A5677" s="23"/>
      <c r="B5677" s="30"/>
    </row>
    <row r="5678" spans="1:2" ht="18" customHeight="1">
      <c r="A5678" s="23"/>
      <c r="B5678" s="30"/>
    </row>
    <row r="5679" spans="1:2" ht="18" customHeight="1">
      <c r="A5679" s="23"/>
      <c r="B5679" s="30"/>
    </row>
    <row r="5680" spans="1:2" ht="18" customHeight="1">
      <c r="A5680" s="23"/>
      <c r="B5680" s="30"/>
    </row>
    <row r="5681" spans="1:2" ht="18" customHeight="1">
      <c r="A5681" s="23"/>
      <c r="B5681" s="30"/>
    </row>
    <row r="5682" spans="1:2" ht="18" customHeight="1">
      <c r="A5682" s="23"/>
      <c r="B5682" s="30"/>
    </row>
    <row r="5683" spans="1:2" ht="18" customHeight="1">
      <c r="A5683" s="23"/>
      <c r="B5683" s="30"/>
    </row>
    <row r="5684" spans="1:2" ht="18" customHeight="1">
      <c r="A5684" s="23"/>
      <c r="B5684" s="30"/>
    </row>
    <row r="5685" spans="1:2" ht="18" customHeight="1">
      <c r="A5685" s="23"/>
      <c r="B5685" s="30"/>
    </row>
    <row r="5686" spans="1:2" ht="18" customHeight="1">
      <c r="A5686" s="23"/>
      <c r="B5686" s="30"/>
    </row>
    <row r="5687" spans="1:2" ht="18" customHeight="1">
      <c r="A5687" s="23"/>
      <c r="B5687" s="30"/>
    </row>
    <row r="5688" spans="1:2" ht="18" customHeight="1">
      <c r="A5688" s="23"/>
      <c r="B5688" s="30"/>
    </row>
    <row r="5689" spans="1:2" ht="18" customHeight="1">
      <c r="A5689" s="23"/>
      <c r="B5689" s="30"/>
    </row>
    <row r="5690" spans="1:2" ht="18" customHeight="1">
      <c r="A5690" s="23"/>
      <c r="B5690" s="30"/>
    </row>
    <row r="5691" spans="1:2" ht="18" customHeight="1">
      <c r="A5691" s="23"/>
      <c r="B5691" s="30"/>
    </row>
    <row r="5692" spans="1:2" ht="18" customHeight="1">
      <c r="A5692" s="23"/>
      <c r="B5692" s="30"/>
    </row>
    <row r="5693" spans="1:2" ht="18" customHeight="1">
      <c r="A5693" s="23"/>
      <c r="B5693" s="30"/>
    </row>
    <row r="5694" spans="1:2" ht="18" customHeight="1">
      <c r="A5694" s="23"/>
      <c r="B5694" s="30"/>
    </row>
    <row r="5695" spans="1:2" ht="18" customHeight="1">
      <c r="A5695" s="23"/>
      <c r="B5695" s="30"/>
    </row>
    <row r="5696" spans="1:2" ht="18" customHeight="1">
      <c r="A5696" s="23"/>
      <c r="B5696" s="30"/>
    </row>
    <row r="5697" spans="1:2" ht="18" customHeight="1">
      <c r="A5697" s="23"/>
      <c r="B5697" s="30"/>
    </row>
    <row r="5698" spans="1:2" ht="18" customHeight="1">
      <c r="A5698" s="23"/>
      <c r="B5698" s="30"/>
    </row>
    <row r="5699" spans="1:2" ht="18" customHeight="1">
      <c r="A5699" s="23"/>
      <c r="B5699" s="30"/>
    </row>
    <row r="5700" spans="1:2" ht="18" customHeight="1">
      <c r="A5700" s="23"/>
      <c r="B5700" s="30"/>
    </row>
    <row r="5701" spans="1:2" ht="18" customHeight="1">
      <c r="A5701" s="23"/>
      <c r="B5701" s="30"/>
    </row>
    <row r="5702" spans="1:2" ht="18" customHeight="1">
      <c r="A5702" s="23"/>
      <c r="B5702" s="30"/>
    </row>
    <row r="5703" spans="1:2" ht="18" customHeight="1">
      <c r="A5703" s="23"/>
      <c r="B5703" s="30"/>
    </row>
    <row r="5704" spans="1:2" ht="18" customHeight="1">
      <c r="A5704" s="23"/>
      <c r="B5704" s="30"/>
    </row>
    <row r="5705" spans="1:2" ht="18" customHeight="1">
      <c r="A5705" s="23"/>
      <c r="B5705" s="30"/>
    </row>
    <row r="5706" spans="1:2" ht="18" customHeight="1">
      <c r="A5706" s="23"/>
      <c r="B5706" s="30"/>
    </row>
    <row r="5707" spans="1:2" ht="18" customHeight="1">
      <c r="A5707" s="23"/>
      <c r="B5707" s="30"/>
    </row>
    <row r="5708" spans="1:2" ht="18" customHeight="1">
      <c r="A5708" s="23"/>
      <c r="B5708" s="30"/>
    </row>
    <row r="5709" spans="1:2" ht="18" customHeight="1">
      <c r="A5709" s="23"/>
      <c r="B5709" s="30"/>
    </row>
    <row r="5710" spans="1:2" ht="18" customHeight="1">
      <c r="A5710" s="23"/>
      <c r="B5710" s="30"/>
    </row>
    <row r="5711" spans="1:2" ht="18" customHeight="1">
      <c r="A5711" s="23"/>
      <c r="B5711" s="30"/>
    </row>
    <row r="5712" spans="1:2" ht="18" customHeight="1">
      <c r="A5712" s="23"/>
      <c r="B5712" s="30"/>
    </row>
    <row r="5713" spans="1:2" ht="18" customHeight="1">
      <c r="A5713" s="23"/>
      <c r="B5713" s="30"/>
    </row>
    <row r="5714" spans="1:2" ht="18" customHeight="1">
      <c r="A5714" s="23"/>
      <c r="B5714" s="30"/>
    </row>
    <row r="5715" spans="1:2" ht="18" customHeight="1">
      <c r="A5715" s="23"/>
      <c r="B5715" s="30"/>
    </row>
    <row r="5716" spans="1:2" ht="18" customHeight="1">
      <c r="A5716" s="23"/>
      <c r="B5716" s="30"/>
    </row>
    <row r="5717" spans="1:2" ht="18" customHeight="1">
      <c r="A5717" s="23"/>
      <c r="B5717" s="30"/>
    </row>
    <row r="5718" spans="1:2" ht="18" customHeight="1">
      <c r="A5718" s="23"/>
      <c r="B5718" s="30"/>
    </row>
    <row r="5719" spans="1:2" ht="18" customHeight="1">
      <c r="A5719" s="23"/>
      <c r="B5719" s="30"/>
    </row>
    <row r="5720" spans="1:2" ht="18" customHeight="1">
      <c r="A5720" s="23"/>
      <c r="B5720" s="30"/>
    </row>
    <row r="5721" spans="1:2" ht="18" customHeight="1">
      <c r="A5721" s="23"/>
      <c r="B5721" s="30"/>
    </row>
    <row r="5722" spans="1:2" ht="18" customHeight="1">
      <c r="A5722" s="23"/>
      <c r="B5722" s="30"/>
    </row>
    <row r="5723" spans="1:2" ht="18" customHeight="1">
      <c r="A5723" s="23"/>
      <c r="B5723" s="30"/>
    </row>
    <row r="5724" spans="1:2" ht="18" customHeight="1">
      <c r="A5724" s="23"/>
      <c r="B5724" s="30"/>
    </row>
    <row r="5725" spans="1:2" ht="18" customHeight="1">
      <c r="A5725" s="23"/>
      <c r="B5725" s="30"/>
    </row>
    <row r="5726" spans="1:2" ht="18" customHeight="1">
      <c r="A5726" s="23"/>
      <c r="B5726" s="30"/>
    </row>
    <row r="5727" spans="1:2" ht="18" customHeight="1">
      <c r="A5727" s="23"/>
      <c r="B5727" s="30"/>
    </row>
    <row r="5728" spans="1:2" ht="18" customHeight="1">
      <c r="A5728" s="23"/>
      <c r="B5728" s="30"/>
    </row>
    <row r="5729" spans="1:2" ht="18" customHeight="1">
      <c r="A5729" s="23"/>
      <c r="B5729" s="30"/>
    </row>
    <row r="5730" spans="1:2" ht="18" customHeight="1">
      <c r="A5730" s="23"/>
      <c r="B5730" s="30"/>
    </row>
    <row r="5731" spans="1:2" ht="18" customHeight="1">
      <c r="A5731" s="23"/>
      <c r="B5731" s="30"/>
    </row>
    <row r="5732" spans="1:2" ht="18" customHeight="1">
      <c r="A5732" s="23"/>
      <c r="B5732" s="30"/>
    </row>
    <row r="5733" spans="1:2" ht="18" customHeight="1">
      <c r="A5733" s="23"/>
      <c r="B5733" s="30"/>
    </row>
    <row r="5734" spans="1:2" ht="18" customHeight="1">
      <c r="A5734" s="23"/>
      <c r="B5734" s="30"/>
    </row>
    <row r="5735" spans="1:2" ht="18" customHeight="1">
      <c r="A5735" s="23"/>
      <c r="B5735" s="30"/>
    </row>
    <row r="5736" spans="1:2" ht="18" customHeight="1">
      <c r="A5736" s="23"/>
      <c r="B5736" s="30"/>
    </row>
    <row r="5737" spans="1:2" ht="18" customHeight="1">
      <c r="A5737" s="23"/>
      <c r="B5737" s="30"/>
    </row>
    <row r="5738" spans="1:2" ht="18" customHeight="1">
      <c r="A5738" s="23"/>
      <c r="B5738" s="30"/>
    </row>
    <row r="5739" spans="1:2" ht="18" customHeight="1">
      <c r="A5739" s="23"/>
      <c r="B5739" s="30"/>
    </row>
    <row r="5740" spans="1:2" ht="18" customHeight="1">
      <c r="A5740" s="23"/>
      <c r="B5740" s="30"/>
    </row>
    <row r="5741" spans="1:2" ht="18" customHeight="1">
      <c r="A5741" s="23"/>
      <c r="B5741" s="30"/>
    </row>
    <row r="5742" spans="1:2" ht="18" customHeight="1">
      <c r="A5742" s="23"/>
      <c r="B5742" s="30"/>
    </row>
    <row r="5743" spans="1:2" ht="18" customHeight="1">
      <c r="A5743" s="23"/>
      <c r="B5743" s="30"/>
    </row>
    <row r="5744" spans="1:2" ht="18" customHeight="1">
      <c r="A5744" s="23"/>
      <c r="B5744" s="30"/>
    </row>
    <row r="5745" spans="1:2" ht="18" customHeight="1">
      <c r="A5745" s="23"/>
      <c r="B5745" s="30"/>
    </row>
    <row r="5746" spans="1:2" ht="18" customHeight="1">
      <c r="A5746" s="23"/>
      <c r="B5746" s="30"/>
    </row>
    <row r="5747" spans="1:2" ht="18" customHeight="1">
      <c r="A5747" s="23"/>
      <c r="B5747" s="30"/>
    </row>
    <row r="5748" spans="1:2" ht="18" customHeight="1">
      <c r="A5748" s="23"/>
      <c r="B5748" s="30"/>
    </row>
    <row r="5749" spans="1:2" ht="18" customHeight="1">
      <c r="A5749" s="23"/>
      <c r="B5749" s="30"/>
    </row>
    <row r="5750" spans="1:2" ht="18" customHeight="1">
      <c r="A5750" s="23"/>
      <c r="B5750" s="30"/>
    </row>
    <row r="5751" spans="1:2" ht="18" customHeight="1">
      <c r="A5751" s="23"/>
      <c r="B5751" s="30"/>
    </row>
    <row r="5752" spans="1:2" ht="18" customHeight="1">
      <c r="A5752" s="23"/>
      <c r="B5752" s="30"/>
    </row>
    <row r="5753" spans="1:2" ht="18" customHeight="1">
      <c r="A5753" s="23"/>
      <c r="B5753" s="30"/>
    </row>
    <row r="5754" spans="1:2" ht="18" customHeight="1">
      <c r="A5754" s="23"/>
      <c r="B5754" s="30"/>
    </row>
    <row r="5755" spans="1:2" ht="18" customHeight="1">
      <c r="A5755" s="23"/>
      <c r="B5755" s="30"/>
    </row>
    <row r="5756" spans="1:2" ht="18" customHeight="1">
      <c r="A5756" s="23"/>
      <c r="B5756" s="30"/>
    </row>
    <row r="5757" spans="1:2" ht="18" customHeight="1">
      <c r="A5757" s="23"/>
      <c r="B5757" s="30"/>
    </row>
    <row r="5758" spans="1:2" ht="18" customHeight="1">
      <c r="A5758" s="23"/>
      <c r="B5758" s="30"/>
    </row>
    <row r="5759" spans="1:2" ht="18" customHeight="1">
      <c r="A5759" s="23"/>
      <c r="B5759" s="30"/>
    </row>
    <row r="5760" spans="1:2" ht="18" customHeight="1">
      <c r="A5760" s="23"/>
      <c r="B5760" s="30"/>
    </row>
    <row r="5761" spans="1:2" ht="18" customHeight="1">
      <c r="A5761" s="23"/>
      <c r="B5761" s="30"/>
    </row>
    <row r="5762" spans="1:2" ht="18" customHeight="1">
      <c r="A5762" s="23"/>
      <c r="B5762" s="30"/>
    </row>
    <row r="5763" spans="1:2" ht="18" customHeight="1">
      <c r="A5763" s="23"/>
      <c r="B5763" s="30"/>
    </row>
    <row r="5764" spans="1:2" ht="18" customHeight="1">
      <c r="A5764" s="23"/>
      <c r="B5764" s="30"/>
    </row>
    <row r="5765" spans="1:2" ht="18" customHeight="1">
      <c r="A5765" s="23"/>
      <c r="B5765" s="30"/>
    </row>
    <row r="5766" spans="1:2" ht="18" customHeight="1">
      <c r="A5766" s="23"/>
      <c r="B5766" s="30"/>
    </row>
    <row r="5767" spans="1:2" ht="18" customHeight="1">
      <c r="A5767" s="23"/>
      <c r="B5767" s="30"/>
    </row>
    <row r="5768" spans="1:2" ht="18" customHeight="1">
      <c r="A5768" s="23"/>
      <c r="B5768" s="30"/>
    </row>
    <row r="5769" spans="1:2" ht="18" customHeight="1">
      <c r="A5769" s="23"/>
      <c r="B5769" s="30"/>
    </row>
    <row r="5770" spans="1:2" ht="18" customHeight="1">
      <c r="A5770" s="23"/>
      <c r="B5770" s="30"/>
    </row>
    <row r="5771" spans="1:2" ht="18" customHeight="1">
      <c r="A5771" s="23"/>
      <c r="B5771" s="30"/>
    </row>
    <row r="5772" spans="1:2" ht="18" customHeight="1">
      <c r="A5772" s="23"/>
      <c r="B5772" s="30"/>
    </row>
    <row r="5773" spans="1:2" ht="18" customHeight="1">
      <c r="A5773" s="23"/>
      <c r="B5773" s="30"/>
    </row>
    <row r="5774" spans="1:2" ht="18" customHeight="1">
      <c r="A5774" s="23"/>
      <c r="B5774" s="30"/>
    </row>
    <row r="5775" spans="1:2" ht="18" customHeight="1">
      <c r="A5775" s="23"/>
      <c r="B5775" s="30"/>
    </row>
    <row r="5776" spans="1:2" ht="18" customHeight="1">
      <c r="A5776" s="23"/>
      <c r="B5776" s="30"/>
    </row>
    <row r="5777" spans="1:2" ht="18" customHeight="1">
      <c r="A5777" s="23"/>
      <c r="B5777" s="30"/>
    </row>
    <row r="5778" spans="1:2" ht="18" customHeight="1">
      <c r="A5778" s="23"/>
      <c r="B5778" s="30"/>
    </row>
    <row r="5779" spans="1:2" ht="18" customHeight="1">
      <c r="A5779" s="23"/>
      <c r="B5779" s="30"/>
    </row>
    <row r="5780" spans="1:2" ht="18" customHeight="1">
      <c r="A5780" s="23"/>
      <c r="B5780" s="30"/>
    </row>
    <row r="5781" spans="1:2" ht="18" customHeight="1">
      <c r="A5781" s="23"/>
      <c r="B5781" s="30"/>
    </row>
    <row r="5782" spans="1:2" ht="18" customHeight="1">
      <c r="A5782" s="23"/>
      <c r="B5782" s="30"/>
    </row>
    <row r="5783" spans="1:2" ht="18" customHeight="1">
      <c r="A5783" s="23"/>
      <c r="B5783" s="30"/>
    </row>
    <row r="5784" spans="1:2" ht="18" customHeight="1">
      <c r="A5784" s="23"/>
      <c r="B5784" s="30"/>
    </row>
    <row r="5785" spans="1:2" ht="18" customHeight="1">
      <c r="A5785" s="23"/>
      <c r="B5785" s="30"/>
    </row>
    <row r="5786" spans="1:2" ht="18" customHeight="1">
      <c r="A5786" s="23"/>
      <c r="B5786" s="30"/>
    </row>
    <row r="5787" spans="1:2" ht="18" customHeight="1">
      <c r="A5787" s="23"/>
      <c r="B5787" s="30"/>
    </row>
    <row r="5788" spans="1:2" ht="18" customHeight="1">
      <c r="A5788" s="23"/>
      <c r="B5788" s="30"/>
    </row>
    <row r="5789" spans="1:2" ht="18" customHeight="1">
      <c r="A5789" s="23"/>
      <c r="B5789" s="30"/>
    </row>
    <row r="5790" spans="1:2" ht="18" customHeight="1">
      <c r="A5790" s="23"/>
      <c r="B5790" s="30"/>
    </row>
    <row r="5791" spans="1:2" ht="18" customHeight="1">
      <c r="A5791" s="23"/>
      <c r="B5791" s="30"/>
    </row>
    <row r="5792" spans="1:2" ht="18" customHeight="1">
      <c r="A5792" s="23"/>
      <c r="B5792" s="30"/>
    </row>
    <row r="5793" spans="1:2" ht="18" customHeight="1">
      <c r="A5793" s="23"/>
      <c r="B5793" s="30"/>
    </row>
    <row r="5794" spans="1:2" ht="18" customHeight="1">
      <c r="A5794" s="23"/>
      <c r="B5794" s="30"/>
    </row>
    <row r="5795" spans="1:2" ht="18" customHeight="1">
      <c r="A5795" s="23"/>
      <c r="B5795" s="30"/>
    </row>
    <row r="5796" spans="1:2" ht="18" customHeight="1">
      <c r="A5796" s="23"/>
      <c r="B5796" s="30"/>
    </row>
    <row r="5797" spans="1:2" ht="18" customHeight="1">
      <c r="A5797" s="23"/>
      <c r="B5797" s="30"/>
    </row>
    <row r="5798" spans="1:2" ht="18" customHeight="1">
      <c r="A5798" s="23"/>
      <c r="B5798" s="30"/>
    </row>
    <row r="5799" spans="1:2" ht="18" customHeight="1">
      <c r="A5799" s="23"/>
      <c r="B5799" s="30"/>
    </row>
    <row r="5800" spans="1:2" ht="18" customHeight="1">
      <c r="A5800" s="23"/>
      <c r="B5800" s="30"/>
    </row>
    <row r="5801" spans="1:2" ht="18" customHeight="1">
      <c r="A5801" s="23"/>
      <c r="B5801" s="30"/>
    </row>
    <row r="5802" spans="1:2" ht="18" customHeight="1">
      <c r="A5802" s="23"/>
      <c r="B5802" s="30"/>
    </row>
    <row r="5803" spans="1:2" ht="18" customHeight="1">
      <c r="A5803" s="23"/>
      <c r="B5803" s="30"/>
    </row>
    <row r="5804" spans="1:2" ht="18" customHeight="1">
      <c r="A5804" s="23"/>
      <c r="B5804" s="30"/>
    </row>
    <row r="5805" spans="1:2" ht="18" customHeight="1">
      <c r="A5805" s="23"/>
      <c r="B5805" s="30"/>
    </row>
    <row r="5806" spans="1:2" ht="18" customHeight="1">
      <c r="A5806" s="23"/>
      <c r="B5806" s="30"/>
    </row>
    <row r="5807" spans="1:2" ht="18" customHeight="1">
      <c r="A5807" s="23"/>
      <c r="B5807" s="30"/>
    </row>
    <row r="5808" spans="1:2" ht="18" customHeight="1">
      <c r="A5808" s="23"/>
      <c r="B5808" s="30"/>
    </row>
    <row r="5809" spans="1:2" ht="18" customHeight="1">
      <c r="A5809" s="23"/>
      <c r="B5809" s="30"/>
    </row>
    <row r="5810" spans="1:2" ht="18" customHeight="1">
      <c r="A5810" s="23"/>
      <c r="B5810" s="30"/>
    </row>
    <row r="5811" spans="1:2" ht="18" customHeight="1">
      <c r="A5811" s="23"/>
      <c r="B5811" s="30"/>
    </row>
    <row r="5812" spans="1:2" ht="18" customHeight="1">
      <c r="A5812" s="23"/>
      <c r="B5812" s="30"/>
    </row>
    <row r="5813" spans="1:2" ht="18" customHeight="1">
      <c r="A5813" s="23"/>
      <c r="B5813" s="30"/>
    </row>
    <row r="5814" spans="1:2" ht="18" customHeight="1">
      <c r="A5814" s="23"/>
      <c r="B5814" s="30"/>
    </row>
    <row r="5815" spans="1:2" ht="18" customHeight="1">
      <c r="A5815" s="23"/>
      <c r="B5815" s="30"/>
    </row>
    <row r="5816" spans="1:2" ht="18" customHeight="1">
      <c r="A5816" s="23"/>
      <c r="B5816" s="30"/>
    </row>
    <row r="5817" spans="1:2" ht="18" customHeight="1">
      <c r="A5817" s="23"/>
      <c r="B5817" s="30"/>
    </row>
    <row r="5818" spans="1:2" ht="18" customHeight="1">
      <c r="A5818" s="23"/>
      <c r="B5818" s="30"/>
    </row>
    <row r="5819" spans="1:2" ht="18" customHeight="1">
      <c r="A5819" s="23"/>
      <c r="B5819" s="30"/>
    </row>
    <row r="5820" spans="1:2" ht="18" customHeight="1">
      <c r="A5820" s="23"/>
      <c r="B5820" s="30"/>
    </row>
    <row r="5821" spans="1:2" ht="18" customHeight="1">
      <c r="A5821" s="23"/>
      <c r="B5821" s="30"/>
    </row>
    <row r="5822" spans="1:2" ht="18" customHeight="1">
      <c r="A5822" s="23"/>
      <c r="B5822" s="30"/>
    </row>
    <row r="5823" spans="1:2" ht="18" customHeight="1">
      <c r="A5823" s="23"/>
      <c r="B5823" s="30"/>
    </row>
    <row r="5824" spans="1:2" ht="18" customHeight="1">
      <c r="A5824" s="23"/>
      <c r="B5824" s="30"/>
    </row>
    <row r="5825" spans="1:2" ht="18" customHeight="1">
      <c r="A5825" s="23"/>
      <c r="B5825" s="30"/>
    </row>
    <row r="5826" spans="1:2" ht="18" customHeight="1">
      <c r="A5826" s="23"/>
      <c r="B5826" s="30"/>
    </row>
    <row r="5827" spans="1:2" ht="18" customHeight="1">
      <c r="A5827" s="23"/>
      <c r="B5827" s="30"/>
    </row>
    <row r="5828" spans="1:2" ht="18" customHeight="1">
      <c r="A5828" s="23"/>
      <c r="B5828" s="30"/>
    </row>
    <row r="5829" spans="1:2" ht="18" customHeight="1">
      <c r="A5829" s="23"/>
      <c r="B5829" s="30"/>
    </row>
    <row r="5830" spans="1:2" ht="18" customHeight="1">
      <c r="A5830" s="23"/>
      <c r="B5830" s="30"/>
    </row>
    <row r="5831" spans="1:2" ht="18" customHeight="1">
      <c r="A5831" s="23"/>
      <c r="B5831" s="30"/>
    </row>
    <row r="5832" spans="1:2" ht="18" customHeight="1">
      <c r="A5832" s="23"/>
      <c r="B5832" s="30"/>
    </row>
    <row r="5833" spans="1:2" ht="18" customHeight="1">
      <c r="A5833" s="23"/>
      <c r="B5833" s="30"/>
    </row>
    <row r="5834" spans="1:2" ht="18" customHeight="1">
      <c r="A5834" s="23"/>
      <c r="B5834" s="30"/>
    </row>
    <row r="5835" spans="1:2" ht="18" customHeight="1">
      <c r="A5835" s="23"/>
      <c r="B5835" s="30"/>
    </row>
    <row r="5836" spans="1:2" ht="18" customHeight="1">
      <c r="A5836" s="23"/>
      <c r="B5836" s="30"/>
    </row>
    <row r="5837" spans="1:2" ht="18" customHeight="1">
      <c r="A5837" s="23"/>
      <c r="B5837" s="30"/>
    </row>
    <row r="5838" spans="1:2" ht="18" customHeight="1">
      <c r="A5838" s="23"/>
      <c r="B5838" s="30"/>
    </row>
    <row r="5839" spans="1:2" ht="18" customHeight="1">
      <c r="A5839" s="23"/>
      <c r="B5839" s="30"/>
    </row>
    <row r="5840" spans="1:2" ht="18" customHeight="1">
      <c r="A5840" s="23"/>
      <c r="B5840" s="30"/>
    </row>
    <row r="5841" spans="1:2" ht="18" customHeight="1">
      <c r="A5841" s="23"/>
      <c r="B5841" s="30"/>
    </row>
    <row r="5842" spans="1:2" ht="18" customHeight="1">
      <c r="A5842" s="23"/>
      <c r="B5842" s="30"/>
    </row>
    <row r="5843" spans="1:2" ht="18" customHeight="1">
      <c r="A5843" s="23"/>
      <c r="B5843" s="30"/>
    </row>
    <row r="5844" spans="1:2" ht="18" customHeight="1">
      <c r="A5844" s="23"/>
      <c r="B5844" s="30"/>
    </row>
    <row r="5845" spans="1:2" ht="18" customHeight="1">
      <c r="A5845" s="23"/>
      <c r="B5845" s="30"/>
    </row>
    <row r="5846" spans="1:2" ht="18" customHeight="1">
      <c r="A5846" s="23"/>
      <c r="B5846" s="30"/>
    </row>
    <row r="5847" spans="1:2" ht="18" customHeight="1">
      <c r="A5847" s="23"/>
      <c r="B5847" s="30"/>
    </row>
    <row r="5848" spans="1:2" ht="18" customHeight="1">
      <c r="A5848" s="23"/>
      <c r="B5848" s="30"/>
    </row>
    <row r="5849" spans="1:2" ht="18" customHeight="1">
      <c r="A5849" s="23"/>
      <c r="B5849" s="30"/>
    </row>
    <row r="5850" spans="1:2" ht="18" customHeight="1">
      <c r="A5850" s="23"/>
      <c r="B5850" s="30"/>
    </row>
    <row r="5851" spans="1:2" ht="18" customHeight="1">
      <c r="A5851" s="23"/>
      <c r="B5851" s="30"/>
    </row>
    <row r="5852" spans="1:2" ht="18" customHeight="1">
      <c r="A5852" s="23"/>
      <c r="B5852" s="30"/>
    </row>
    <row r="5853" spans="1:2" ht="18" customHeight="1">
      <c r="A5853" s="23"/>
      <c r="B5853" s="30"/>
    </row>
    <row r="5854" spans="1:2" ht="18" customHeight="1">
      <c r="A5854" s="23"/>
      <c r="B5854" s="30"/>
    </row>
    <row r="5855" spans="1:2" ht="18" customHeight="1">
      <c r="A5855" s="23"/>
      <c r="B5855" s="30"/>
    </row>
    <row r="5856" spans="1:2" ht="18" customHeight="1">
      <c r="A5856" s="23"/>
      <c r="B5856" s="30"/>
    </row>
    <row r="5857" spans="1:2" ht="18" customHeight="1">
      <c r="A5857" s="23"/>
      <c r="B5857" s="30"/>
    </row>
    <row r="5858" spans="1:2" ht="18" customHeight="1">
      <c r="A5858" s="23"/>
      <c r="B5858" s="30"/>
    </row>
    <row r="5859" spans="1:2" ht="18" customHeight="1">
      <c r="A5859" s="23"/>
      <c r="B5859" s="30"/>
    </row>
    <row r="5860" spans="1:2" ht="18" customHeight="1">
      <c r="A5860" s="23"/>
      <c r="B5860" s="30"/>
    </row>
    <row r="5861" spans="1:2" ht="18" customHeight="1">
      <c r="A5861" s="23"/>
      <c r="B5861" s="30"/>
    </row>
    <row r="5862" spans="1:2" ht="18" customHeight="1">
      <c r="A5862" s="23"/>
      <c r="B5862" s="30"/>
    </row>
    <row r="5863" spans="1:2" ht="18" customHeight="1">
      <c r="A5863" s="23"/>
      <c r="B5863" s="30"/>
    </row>
    <row r="5864" spans="1:2" ht="18" customHeight="1">
      <c r="A5864" s="23"/>
      <c r="B5864" s="30"/>
    </row>
    <row r="5865" spans="1:2" ht="18" customHeight="1">
      <c r="A5865" s="23"/>
      <c r="B5865" s="30"/>
    </row>
    <row r="5866" spans="1:2" ht="18" customHeight="1">
      <c r="A5866" s="23"/>
      <c r="B5866" s="30"/>
    </row>
    <row r="5867" spans="1:2" ht="18" customHeight="1">
      <c r="A5867" s="23"/>
      <c r="B5867" s="30"/>
    </row>
    <row r="5868" spans="1:2" ht="18" customHeight="1">
      <c r="A5868" s="23"/>
      <c r="B5868" s="30"/>
    </row>
    <row r="5869" spans="1:2" ht="18" customHeight="1">
      <c r="A5869" s="23"/>
      <c r="B5869" s="30"/>
    </row>
    <row r="5870" spans="1:2" ht="18" customHeight="1">
      <c r="A5870" s="23"/>
      <c r="B5870" s="30"/>
    </row>
    <row r="5871" spans="1:2" ht="18" customHeight="1">
      <c r="A5871" s="23"/>
      <c r="B5871" s="30"/>
    </row>
    <row r="5872" spans="1:2" ht="18" customHeight="1">
      <c r="A5872" s="23"/>
      <c r="B5872" s="30"/>
    </row>
    <row r="5873" spans="1:2" ht="18" customHeight="1">
      <c r="A5873" s="23"/>
      <c r="B5873" s="30"/>
    </row>
    <row r="5874" spans="1:2" ht="18" customHeight="1">
      <c r="A5874" s="23"/>
      <c r="B5874" s="30"/>
    </row>
    <row r="5875" spans="1:2" ht="18" customHeight="1">
      <c r="A5875" s="23"/>
      <c r="B5875" s="30"/>
    </row>
    <row r="5876" spans="1:2" ht="18" customHeight="1">
      <c r="A5876" s="23"/>
      <c r="B5876" s="30"/>
    </row>
    <row r="5877" spans="1:2" ht="18" customHeight="1">
      <c r="A5877" s="23"/>
      <c r="B5877" s="30"/>
    </row>
    <row r="5878" spans="1:2" ht="18" customHeight="1">
      <c r="A5878" s="23"/>
      <c r="B5878" s="30"/>
    </row>
    <row r="5879" spans="1:2" ht="18" customHeight="1">
      <c r="A5879" s="23"/>
      <c r="B5879" s="30"/>
    </row>
    <row r="5880" spans="1:2" ht="18" customHeight="1">
      <c r="A5880" s="23"/>
      <c r="B5880" s="30"/>
    </row>
    <row r="5881" spans="1:2" ht="18" customHeight="1">
      <c r="A5881" s="23"/>
      <c r="B5881" s="30"/>
    </row>
    <row r="5882" spans="1:2" ht="18" customHeight="1">
      <c r="A5882" s="23"/>
      <c r="B5882" s="30"/>
    </row>
    <row r="5883" spans="1:2" ht="18" customHeight="1">
      <c r="A5883" s="23"/>
      <c r="B5883" s="30"/>
    </row>
    <row r="5884" spans="1:2" ht="18" customHeight="1">
      <c r="A5884" s="23"/>
      <c r="B5884" s="30"/>
    </row>
    <row r="5885" spans="1:2" ht="18" customHeight="1">
      <c r="A5885" s="23"/>
      <c r="B5885" s="30"/>
    </row>
    <row r="5886" spans="1:2" ht="18" customHeight="1">
      <c r="A5886" s="23"/>
      <c r="B5886" s="30"/>
    </row>
    <row r="5887" spans="1:2" ht="18" customHeight="1">
      <c r="A5887" s="23"/>
      <c r="B5887" s="30"/>
    </row>
    <row r="5888" spans="1:2" ht="18" customHeight="1">
      <c r="A5888" s="23"/>
      <c r="B5888" s="30"/>
    </row>
    <row r="5889" spans="1:2" ht="18" customHeight="1">
      <c r="A5889" s="23"/>
      <c r="B5889" s="30"/>
    </row>
    <row r="5890" spans="1:2" ht="18" customHeight="1">
      <c r="A5890" s="23"/>
      <c r="B5890" s="30"/>
    </row>
    <row r="5891" spans="1:2" ht="18" customHeight="1">
      <c r="A5891" s="23"/>
      <c r="B5891" s="30"/>
    </row>
    <row r="5892" spans="1:2" ht="18" customHeight="1">
      <c r="A5892" s="23"/>
      <c r="B5892" s="30"/>
    </row>
    <row r="5893" spans="1:2" ht="18" customHeight="1">
      <c r="A5893" s="23"/>
      <c r="B5893" s="30"/>
    </row>
    <row r="5894" spans="1:2" ht="18" customHeight="1">
      <c r="A5894" s="23"/>
      <c r="B5894" s="30"/>
    </row>
    <row r="5895" spans="1:2" ht="18" customHeight="1">
      <c r="A5895" s="23"/>
      <c r="B5895" s="30"/>
    </row>
    <row r="5896" spans="1:2" ht="18" customHeight="1">
      <c r="A5896" s="23"/>
      <c r="B5896" s="30"/>
    </row>
    <row r="5897" spans="1:2" ht="18" customHeight="1">
      <c r="A5897" s="23"/>
      <c r="B5897" s="30"/>
    </row>
    <row r="5898" spans="1:2" ht="18" customHeight="1">
      <c r="A5898" s="23"/>
      <c r="B5898" s="30"/>
    </row>
    <row r="5899" spans="1:2" ht="18" customHeight="1">
      <c r="A5899" s="23"/>
      <c r="B5899" s="30"/>
    </row>
    <row r="5900" spans="1:2" ht="18" customHeight="1">
      <c r="A5900" s="23"/>
      <c r="B5900" s="30"/>
    </row>
    <row r="5901" spans="1:2" ht="18" customHeight="1">
      <c r="A5901" s="23"/>
      <c r="B5901" s="30"/>
    </row>
    <row r="5902" spans="1:2" ht="18" customHeight="1">
      <c r="A5902" s="23"/>
      <c r="B5902" s="30"/>
    </row>
    <row r="5903" spans="1:2" ht="18" customHeight="1">
      <c r="A5903" s="23"/>
      <c r="B5903" s="30"/>
    </row>
    <row r="5904" spans="1:2" ht="18" customHeight="1">
      <c r="A5904" s="23"/>
      <c r="B5904" s="30"/>
    </row>
    <row r="5905" spans="1:2" ht="18" customHeight="1">
      <c r="A5905" s="23"/>
      <c r="B5905" s="30"/>
    </row>
    <row r="5906" spans="1:2" ht="18" customHeight="1">
      <c r="A5906" s="23"/>
      <c r="B5906" s="30"/>
    </row>
    <row r="5907" spans="1:2" ht="18" customHeight="1">
      <c r="A5907" s="23"/>
      <c r="B5907" s="30"/>
    </row>
    <row r="5908" spans="1:2" ht="18" customHeight="1">
      <c r="A5908" s="23"/>
      <c r="B5908" s="30"/>
    </row>
    <row r="5909" spans="1:2" ht="18" customHeight="1">
      <c r="A5909" s="23"/>
      <c r="B5909" s="30"/>
    </row>
    <row r="5910" spans="1:2" ht="18" customHeight="1">
      <c r="A5910" s="23"/>
      <c r="B5910" s="30"/>
    </row>
    <row r="5911" spans="1:2" ht="18" customHeight="1">
      <c r="A5911" s="23"/>
      <c r="B5911" s="30"/>
    </row>
    <row r="5912" spans="1:2" ht="18" customHeight="1">
      <c r="A5912" s="23"/>
      <c r="B5912" s="30"/>
    </row>
    <row r="5913" spans="1:2" ht="18" customHeight="1">
      <c r="A5913" s="23"/>
      <c r="B5913" s="30"/>
    </row>
    <row r="5914" spans="1:2" ht="18" customHeight="1">
      <c r="A5914" s="23"/>
      <c r="B5914" s="30"/>
    </row>
    <row r="5915" spans="1:2" ht="18" customHeight="1">
      <c r="A5915" s="23"/>
      <c r="B5915" s="30"/>
    </row>
    <row r="5916" spans="1:2" ht="18" customHeight="1">
      <c r="A5916" s="23"/>
      <c r="B5916" s="30"/>
    </row>
    <row r="5917" spans="1:2" ht="18" customHeight="1">
      <c r="A5917" s="23"/>
      <c r="B5917" s="30"/>
    </row>
    <row r="5918" spans="1:2" ht="18" customHeight="1">
      <c r="A5918" s="23"/>
      <c r="B5918" s="30"/>
    </row>
    <row r="5919" spans="1:2" ht="18" customHeight="1">
      <c r="A5919" s="23"/>
      <c r="B5919" s="30"/>
    </row>
    <row r="5920" spans="1:2" ht="18" customHeight="1">
      <c r="A5920" s="23"/>
      <c r="B5920" s="30"/>
    </row>
    <row r="5921" spans="1:2" ht="18" customHeight="1">
      <c r="A5921" s="23"/>
      <c r="B5921" s="30"/>
    </row>
    <row r="5922" spans="1:2" ht="18" customHeight="1">
      <c r="A5922" s="23"/>
      <c r="B5922" s="30"/>
    </row>
    <row r="5923" spans="1:2" ht="18" customHeight="1">
      <c r="A5923" s="23"/>
      <c r="B5923" s="30"/>
    </row>
    <row r="5924" spans="1:2" ht="18" customHeight="1">
      <c r="A5924" s="23"/>
      <c r="B5924" s="30"/>
    </row>
    <row r="5925" spans="1:2" ht="18" customHeight="1">
      <c r="A5925" s="23"/>
      <c r="B5925" s="30"/>
    </row>
    <row r="5926" spans="1:2" ht="18" customHeight="1">
      <c r="A5926" s="23"/>
      <c r="B5926" s="30"/>
    </row>
    <row r="5927" spans="1:2" ht="18" customHeight="1">
      <c r="A5927" s="23"/>
      <c r="B5927" s="30"/>
    </row>
    <row r="5928" spans="1:2" ht="18" customHeight="1">
      <c r="A5928" s="23"/>
      <c r="B5928" s="30"/>
    </row>
    <row r="5929" spans="1:2" ht="18" customHeight="1">
      <c r="A5929" s="23"/>
      <c r="B5929" s="30"/>
    </row>
    <row r="5930" spans="1:2" ht="18" customHeight="1">
      <c r="A5930" s="23"/>
      <c r="B5930" s="30"/>
    </row>
    <row r="5931" spans="1:2" ht="18" customHeight="1">
      <c r="A5931" s="23"/>
      <c r="B5931" s="30"/>
    </row>
    <row r="5932" spans="1:2" ht="18" customHeight="1">
      <c r="A5932" s="23"/>
      <c r="B5932" s="30"/>
    </row>
    <row r="5933" spans="1:2" ht="18" customHeight="1">
      <c r="A5933" s="23"/>
      <c r="B5933" s="30"/>
    </row>
    <row r="5934" spans="1:2" ht="18" customHeight="1">
      <c r="A5934" s="23"/>
      <c r="B5934" s="30"/>
    </row>
    <row r="5935" spans="1:2" ht="18" customHeight="1">
      <c r="A5935" s="23"/>
      <c r="B5935" s="30"/>
    </row>
    <row r="5936" spans="1:2" ht="18" customHeight="1">
      <c r="A5936" s="23"/>
      <c r="B5936" s="30"/>
    </row>
    <row r="5937" spans="1:2" ht="18" customHeight="1">
      <c r="A5937" s="23"/>
      <c r="B5937" s="30"/>
    </row>
    <row r="5938" spans="1:2" ht="18" customHeight="1">
      <c r="A5938" s="23"/>
      <c r="B5938" s="30"/>
    </row>
    <row r="5939" spans="1:2" ht="18" customHeight="1">
      <c r="A5939" s="23"/>
      <c r="B5939" s="30"/>
    </row>
    <row r="5940" spans="1:2" ht="18" customHeight="1">
      <c r="A5940" s="23"/>
      <c r="B5940" s="30"/>
    </row>
    <row r="5941" spans="1:2" ht="18" customHeight="1">
      <c r="A5941" s="23"/>
      <c r="B5941" s="30"/>
    </row>
    <row r="5942" spans="1:2" ht="18" customHeight="1">
      <c r="A5942" s="23"/>
      <c r="B5942" s="30"/>
    </row>
    <row r="5943" spans="1:2" ht="18" customHeight="1">
      <c r="A5943" s="23"/>
      <c r="B5943" s="30"/>
    </row>
    <row r="5944" spans="1:2" ht="18" customHeight="1">
      <c r="A5944" s="23"/>
      <c r="B5944" s="30"/>
    </row>
    <row r="5945" spans="1:2" ht="18" customHeight="1">
      <c r="A5945" s="23"/>
      <c r="B5945" s="30"/>
    </row>
    <row r="5946" spans="1:2" ht="18" customHeight="1">
      <c r="A5946" s="23"/>
      <c r="B5946" s="30"/>
    </row>
    <row r="5947" spans="1:2" ht="18" customHeight="1">
      <c r="A5947" s="23"/>
      <c r="B5947" s="30"/>
    </row>
    <row r="5948" spans="1:2" ht="18" customHeight="1">
      <c r="A5948" s="23"/>
      <c r="B5948" s="30"/>
    </row>
    <row r="5949" spans="1:2" ht="18" customHeight="1">
      <c r="A5949" s="23"/>
      <c r="B5949" s="30"/>
    </row>
    <row r="5950" spans="1:2" ht="18" customHeight="1">
      <c r="A5950" s="23"/>
      <c r="B5950" s="30"/>
    </row>
    <row r="5951" spans="1:2" ht="18" customHeight="1">
      <c r="A5951" s="23"/>
      <c r="B5951" s="30"/>
    </row>
    <row r="5952" spans="1:2" ht="18" customHeight="1">
      <c r="A5952" s="23"/>
      <c r="B5952" s="30"/>
    </row>
    <row r="5953" spans="1:2" ht="18" customHeight="1">
      <c r="A5953" s="23"/>
      <c r="B5953" s="30"/>
    </row>
    <row r="5954" spans="1:2" ht="18" customHeight="1">
      <c r="A5954" s="23"/>
      <c r="B5954" s="30"/>
    </row>
    <row r="5955" spans="1:2" ht="18" customHeight="1">
      <c r="A5955" s="23"/>
      <c r="B5955" s="30"/>
    </row>
    <row r="5956" spans="1:2" ht="18" customHeight="1">
      <c r="A5956" s="23"/>
      <c r="B5956" s="30"/>
    </row>
    <row r="5957" spans="1:2" ht="18" customHeight="1">
      <c r="A5957" s="23"/>
      <c r="B5957" s="30"/>
    </row>
    <row r="5958" spans="1:2" ht="18" customHeight="1">
      <c r="A5958" s="23"/>
      <c r="B5958" s="30"/>
    </row>
    <row r="5959" spans="1:2" ht="18" customHeight="1">
      <c r="A5959" s="23"/>
      <c r="B5959" s="30"/>
    </row>
    <row r="5960" spans="1:2" ht="18" customHeight="1">
      <c r="A5960" s="23"/>
      <c r="B5960" s="30"/>
    </row>
    <row r="5961" spans="1:2" ht="18" customHeight="1">
      <c r="A5961" s="23"/>
      <c r="B5961" s="30"/>
    </row>
    <row r="5962" spans="1:2" ht="18" customHeight="1">
      <c r="A5962" s="23"/>
      <c r="B5962" s="30"/>
    </row>
    <row r="5963" spans="1:2" ht="18" customHeight="1">
      <c r="A5963" s="23"/>
      <c r="B5963" s="30"/>
    </row>
    <row r="5964" spans="1:2" ht="18" customHeight="1">
      <c r="A5964" s="23"/>
      <c r="B5964" s="30"/>
    </row>
    <row r="5965" spans="1:2" ht="18" customHeight="1">
      <c r="A5965" s="23"/>
      <c r="B5965" s="30"/>
    </row>
    <row r="5966" spans="1:2" ht="18" customHeight="1">
      <c r="A5966" s="23"/>
      <c r="B5966" s="30"/>
    </row>
    <row r="5967" spans="1:2" ht="18" customHeight="1">
      <c r="A5967" s="23"/>
      <c r="B5967" s="30"/>
    </row>
    <row r="5968" spans="1:2" ht="18" customHeight="1">
      <c r="A5968" s="23"/>
      <c r="B5968" s="30"/>
    </row>
    <row r="5969" spans="1:2" ht="18" customHeight="1">
      <c r="A5969" s="23"/>
      <c r="B5969" s="30"/>
    </row>
    <row r="5970" spans="1:2" ht="18" customHeight="1">
      <c r="A5970" s="23"/>
      <c r="B5970" s="30"/>
    </row>
    <row r="5971" spans="1:2" ht="18" customHeight="1">
      <c r="A5971" s="23"/>
      <c r="B5971" s="30"/>
    </row>
    <row r="5972" spans="1:2" ht="18" customHeight="1">
      <c r="A5972" s="23"/>
      <c r="B5972" s="30"/>
    </row>
    <row r="5973" spans="1:2" ht="18" customHeight="1">
      <c r="A5973" s="23"/>
      <c r="B5973" s="30"/>
    </row>
    <row r="5974" spans="1:2" ht="18" customHeight="1">
      <c r="A5974" s="23"/>
      <c r="B5974" s="30"/>
    </row>
    <row r="5975" spans="1:2" ht="18" customHeight="1">
      <c r="A5975" s="23"/>
      <c r="B5975" s="30"/>
    </row>
    <row r="5976" spans="1:2" ht="18" customHeight="1">
      <c r="A5976" s="23"/>
      <c r="B5976" s="30"/>
    </row>
    <row r="5977" spans="1:2" ht="18" customHeight="1">
      <c r="A5977" s="23"/>
      <c r="B5977" s="30"/>
    </row>
    <row r="5978" spans="1:2" ht="18" customHeight="1">
      <c r="A5978" s="23"/>
      <c r="B5978" s="30"/>
    </row>
    <row r="5979" spans="1:2" ht="18" customHeight="1">
      <c r="A5979" s="23"/>
      <c r="B5979" s="30"/>
    </row>
    <row r="5980" spans="1:2" ht="18" customHeight="1">
      <c r="A5980" s="23"/>
      <c r="B5980" s="30"/>
    </row>
    <row r="5981" spans="1:2" ht="18" customHeight="1">
      <c r="A5981" s="23"/>
      <c r="B5981" s="30"/>
    </row>
    <row r="5982" spans="1:2" ht="18" customHeight="1">
      <c r="A5982" s="23"/>
      <c r="B5982" s="30"/>
    </row>
    <row r="5983" spans="1:2" ht="18" customHeight="1">
      <c r="A5983" s="23"/>
      <c r="B5983" s="30"/>
    </row>
    <row r="5984" spans="1:2" ht="18" customHeight="1">
      <c r="A5984" s="23"/>
      <c r="B5984" s="30"/>
    </row>
    <row r="5985" spans="1:2" ht="18" customHeight="1">
      <c r="A5985" s="23"/>
      <c r="B5985" s="30"/>
    </row>
    <row r="5986" spans="1:2" ht="18" customHeight="1">
      <c r="A5986" s="23"/>
      <c r="B5986" s="30"/>
    </row>
    <row r="5987" spans="1:2" ht="18" customHeight="1">
      <c r="A5987" s="23"/>
      <c r="B5987" s="30"/>
    </row>
    <row r="5988" spans="1:2" ht="18" customHeight="1">
      <c r="A5988" s="23"/>
      <c r="B5988" s="30"/>
    </row>
    <row r="5989" spans="1:2" ht="18" customHeight="1">
      <c r="A5989" s="23"/>
      <c r="B5989" s="30"/>
    </row>
    <row r="5990" spans="1:2" ht="18" customHeight="1">
      <c r="A5990" s="23"/>
      <c r="B5990" s="30"/>
    </row>
    <row r="5991" spans="1:2" ht="18" customHeight="1">
      <c r="A5991" s="23"/>
      <c r="B5991" s="30"/>
    </row>
    <row r="5992" spans="1:2" ht="18" customHeight="1">
      <c r="A5992" s="23"/>
      <c r="B5992" s="30"/>
    </row>
    <row r="5993" spans="1:2" ht="18" customHeight="1">
      <c r="A5993" s="23"/>
      <c r="B5993" s="30"/>
    </row>
    <row r="5994" spans="1:2" ht="18" customHeight="1">
      <c r="A5994" s="23"/>
      <c r="B5994" s="30"/>
    </row>
    <row r="5995" spans="1:2" ht="18" customHeight="1">
      <c r="A5995" s="23"/>
      <c r="B5995" s="30"/>
    </row>
    <row r="5996" spans="1:2" ht="18" customHeight="1">
      <c r="A5996" s="23"/>
      <c r="B5996" s="30"/>
    </row>
    <row r="5997" spans="1:2" ht="18" customHeight="1">
      <c r="A5997" s="23"/>
      <c r="B5997" s="30"/>
    </row>
    <row r="5998" spans="1:2" ht="18" customHeight="1">
      <c r="A5998" s="23"/>
      <c r="B5998" s="30"/>
    </row>
    <row r="5999" spans="1:2" ht="18" customHeight="1">
      <c r="A5999" s="23"/>
      <c r="B5999" s="30"/>
    </row>
    <row r="6000" spans="1:2" ht="18" customHeight="1">
      <c r="A6000" s="23"/>
      <c r="B6000" s="30"/>
    </row>
    <row r="6001" spans="1:2" ht="18" customHeight="1">
      <c r="A6001" s="23"/>
      <c r="B6001" s="30"/>
    </row>
    <row r="6002" spans="1:2" ht="18" customHeight="1">
      <c r="A6002" s="23"/>
      <c r="B6002" s="30"/>
    </row>
    <row r="6003" spans="1:2" ht="18" customHeight="1">
      <c r="A6003" s="23"/>
      <c r="B6003" s="30"/>
    </row>
    <row r="6004" spans="1:2" ht="18" customHeight="1">
      <c r="A6004" s="23"/>
      <c r="B6004" s="30"/>
    </row>
    <row r="6005" spans="1:2" ht="18" customHeight="1">
      <c r="A6005" s="23"/>
      <c r="B6005" s="30"/>
    </row>
    <row r="6006" spans="1:2" ht="18" customHeight="1">
      <c r="A6006" s="23"/>
      <c r="B6006" s="30"/>
    </row>
    <row r="6007" spans="1:2" ht="18" customHeight="1">
      <c r="A6007" s="23"/>
      <c r="B6007" s="30"/>
    </row>
    <row r="6008" spans="1:2" ht="18" customHeight="1">
      <c r="A6008" s="23"/>
      <c r="B6008" s="30"/>
    </row>
    <row r="6009" spans="1:2" ht="18" customHeight="1">
      <c r="A6009" s="23"/>
      <c r="B6009" s="30"/>
    </row>
    <row r="6010" spans="1:2" ht="18" customHeight="1">
      <c r="A6010" s="23"/>
      <c r="B6010" s="30"/>
    </row>
    <row r="6011" spans="1:2" ht="18" customHeight="1">
      <c r="A6011" s="23"/>
      <c r="B6011" s="30"/>
    </row>
    <row r="6012" spans="1:2" ht="18" customHeight="1">
      <c r="A6012" s="23"/>
      <c r="B6012" s="30"/>
    </row>
    <row r="6013" spans="1:2" ht="18" customHeight="1">
      <c r="A6013" s="23"/>
      <c r="B6013" s="30"/>
    </row>
    <row r="6014" spans="1:2" ht="18" customHeight="1">
      <c r="A6014" s="23"/>
      <c r="B6014" s="30"/>
    </row>
    <row r="6015" spans="1:2" ht="18" customHeight="1">
      <c r="A6015" s="23"/>
      <c r="B6015" s="30"/>
    </row>
    <row r="6016" spans="1:2" ht="18" customHeight="1">
      <c r="A6016" s="23"/>
      <c r="B6016" s="30"/>
    </row>
    <row r="6017" spans="1:2" ht="18" customHeight="1">
      <c r="A6017" s="23"/>
      <c r="B6017" s="30"/>
    </row>
    <row r="6018" spans="1:2" ht="18" customHeight="1">
      <c r="A6018" s="23"/>
      <c r="B6018" s="30"/>
    </row>
    <row r="6019" spans="1:2" ht="18" customHeight="1">
      <c r="A6019" s="23"/>
      <c r="B6019" s="30"/>
    </row>
    <row r="6020" spans="1:2" ht="18" customHeight="1">
      <c r="A6020" s="23"/>
      <c r="B6020" s="30"/>
    </row>
    <row r="6021" spans="1:2" ht="18" customHeight="1">
      <c r="A6021" s="23"/>
      <c r="B6021" s="30"/>
    </row>
    <row r="6022" spans="1:2" ht="18" customHeight="1">
      <c r="A6022" s="23"/>
      <c r="B6022" s="30"/>
    </row>
    <row r="6023" spans="1:2" ht="18" customHeight="1">
      <c r="A6023" s="23"/>
      <c r="B6023" s="30"/>
    </row>
    <row r="6024" spans="1:2" ht="18" customHeight="1">
      <c r="A6024" s="23"/>
      <c r="B6024" s="30"/>
    </row>
    <row r="6025" spans="1:2" ht="18" customHeight="1">
      <c r="A6025" s="23"/>
      <c r="B6025" s="30"/>
    </row>
    <row r="6026" spans="1:2" ht="18" customHeight="1">
      <c r="A6026" s="23"/>
      <c r="B6026" s="30"/>
    </row>
    <row r="6027" spans="1:2" ht="18" customHeight="1">
      <c r="A6027" s="23"/>
      <c r="B6027" s="30"/>
    </row>
    <row r="6028" spans="1:2" ht="18" customHeight="1">
      <c r="A6028" s="23"/>
      <c r="B6028" s="30"/>
    </row>
    <row r="6029" spans="1:2" ht="18" customHeight="1">
      <c r="A6029" s="23"/>
      <c r="B6029" s="30"/>
    </row>
    <row r="6030" spans="1:2" ht="18" customHeight="1">
      <c r="A6030" s="23"/>
      <c r="B6030" s="30"/>
    </row>
    <row r="6031" spans="1:2" ht="18" customHeight="1">
      <c r="A6031" s="23"/>
      <c r="B6031" s="30"/>
    </row>
    <row r="6032" spans="1:2" ht="18" customHeight="1">
      <c r="A6032" s="23"/>
      <c r="B6032" s="30"/>
    </row>
    <row r="6033" spans="1:2" ht="18" customHeight="1">
      <c r="A6033" s="23"/>
      <c r="B6033" s="30"/>
    </row>
    <row r="6034" spans="1:2" ht="18" customHeight="1">
      <c r="A6034" s="23"/>
      <c r="B6034" s="30"/>
    </row>
    <row r="6035" spans="1:2" ht="18" customHeight="1">
      <c r="A6035" s="23"/>
      <c r="B6035" s="30"/>
    </row>
    <row r="6036" spans="1:2" ht="18" customHeight="1">
      <c r="A6036" s="23"/>
      <c r="B6036" s="30"/>
    </row>
    <row r="6037" spans="1:2" ht="18" customHeight="1">
      <c r="A6037" s="23"/>
      <c r="B6037" s="30"/>
    </row>
    <row r="6038" spans="1:2" ht="18" customHeight="1">
      <c r="A6038" s="23"/>
      <c r="B6038" s="30"/>
    </row>
    <row r="6039" spans="1:2" ht="18" customHeight="1">
      <c r="A6039" s="23"/>
      <c r="B6039" s="30"/>
    </row>
    <row r="6040" spans="1:2" ht="18" customHeight="1">
      <c r="A6040" s="23"/>
      <c r="B6040" s="30"/>
    </row>
    <row r="6041" spans="1:2" ht="18" customHeight="1">
      <c r="A6041" s="23"/>
      <c r="B6041" s="30"/>
    </row>
    <row r="6042" spans="1:2" ht="18" customHeight="1">
      <c r="A6042" s="23"/>
      <c r="B6042" s="30"/>
    </row>
    <row r="6043" spans="1:2" ht="18" customHeight="1">
      <c r="A6043" s="23"/>
      <c r="B6043" s="30"/>
    </row>
    <row r="6044" spans="1:2" ht="18" customHeight="1">
      <c r="A6044" s="23"/>
      <c r="B6044" s="30"/>
    </row>
    <row r="6045" spans="1:2" ht="18" customHeight="1">
      <c r="A6045" s="23"/>
      <c r="B6045" s="30"/>
    </row>
    <row r="6046" spans="1:2" ht="18" customHeight="1">
      <c r="A6046" s="23"/>
      <c r="B6046" s="30"/>
    </row>
    <row r="6047" spans="1:2" ht="18" customHeight="1">
      <c r="A6047" s="23"/>
      <c r="B6047" s="30"/>
    </row>
    <row r="6048" spans="1:2" ht="18" customHeight="1">
      <c r="A6048" s="23"/>
      <c r="B6048" s="30"/>
    </row>
    <row r="6049" spans="1:2" ht="18" customHeight="1">
      <c r="A6049" s="23"/>
      <c r="B6049" s="30"/>
    </row>
    <row r="6050" spans="1:2" ht="18" customHeight="1">
      <c r="A6050" s="23"/>
      <c r="B6050" s="30"/>
    </row>
    <row r="6051" spans="1:2" ht="18" customHeight="1">
      <c r="A6051" s="23"/>
      <c r="B6051" s="30"/>
    </row>
    <row r="6052" spans="1:2" ht="18" customHeight="1">
      <c r="A6052" s="23"/>
      <c r="B6052" s="30"/>
    </row>
    <row r="6053" spans="1:2" ht="18" customHeight="1">
      <c r="A6053" s="23"/>
      <c r="B6053" s="30"/>
    </row>
    <row r="6054" spans="1:2" ht="18" customHeight="1">
      <c r="A6054" s="23"/>
      <c r="B6054" s="30"/>
    </row>
    <row r="6055" spans="1:2" ht="18" customHeight="1">
      <c r="A6055" s="23"/>
      <c r="B6055" s="30"/>
    </row>
    <row r="6056" spans="1:2" ht="18" customHeight="1">
      <c r="A6056" s="23"/>
      <c r="B6056" s="30"/>
    </row>
    <row r="6057" spans="1:2" ht="18" customHeight="1">
      <c r="A6057" s="23"/>
      <c r="B6057" s="30"/>
    </row>
    <row r="6058" spans="1:2" ht="18" customHeight="1">
      <c r="A6058" s="23"/>
      <c r="B6058" s="30"/>
    </row>
    <row r="6059" spans="1:2" ht="18" customHeight="1">
      <c r="A6059" s="23"/>
      <c r="B6059" s="30"/>
    </row>
    <row r="6060" spans="1:2" ht="18" customHeight="1">
      <c r="A6060" s="23"/>
      <c r="B6060" s="30"/>
    </row>
    <row r="6061" spans="1:2" ht="18" customHeight="1">
      <c r="A6061" s="23"/>
      <c r="B6061" s="30"/>
    </row>
    <row r="6062" spans="1:2" ht="18" customHeight="1">
      <c r="A6062" s="23"/>
      <c r="B6062" s="30"/>
    </row>
    <row r="6063" spans="1:2" ht="18" customHeight="1">
      <c r="A6063" s="23"/>
      <c r="B6063" s="30"/>
    </row>
    <row r="6064" spans="1:2" ht="18" customHeight="1">
      <c r="A6064" s="23"/>
      <c r="B6064" s="30"/>
    </row>
    <row r="6065" spans="1:2" ht="18" customHeight="1">
      <c r="A6065" s="23"/>
      <c r="B6065" s="30"/>
    </row>
    <row r="6066" spans="1:2" ht="18" customHeight="1">
      <c r="A6066" s="23"/>
      <c r="B6066" s="30"/>
    </row>
    <row r="6067" spans="1:2" ht="18" customHeight="1">
      <c r="A6067" s="23"/>
      <c r="B6067" s="30"/>
    </row>
    <row r="6068" spans="1:2" ht="18" customHeight="1">
      <c r="A6068" s="23"/>
      <c r="B6068" s="30"/>
    </row>
    <row r="6069" spans="1:2" ht="18" customHeight="1">
      <c r="A6069" s="23"/>
      <c r="B6069" s="30"/>
    </row>
    <row r="6070" spans="1:2" ht="18" customHeight="1">
      <c r="A6070" s="23"/>
      <c r="B6070" s="30"/>
    </row>
    <row r="6071" spans="1:2" ht="18" customHeight="1">
      <c r="A6071" s="23"/>
      <c r="B6071" s="30"/>
    </row>
    <row r="6072" spans="1:2" ht="18" customHeight="1">
      <c r="A6072" s="23"/>
      <c r="B6072" s="30"/>
    </row>
    <row r="6073" spans="1:2" ht="18" customHeight="1">
      <c r="A6073" s="23"/>
      <c r="B6073" s="30"/>
    </row>
    <row r="6074" spans="1:2" ht="18" customHeight="1">
      <c r="A6074" s="23"/>
      <c r="B6074" s="30"/>
    </row>
    <row r="6075" spans="1:2" ht="18" customHeight="1">
      <c r="A6075" s="23"/>
      <c r="B6075" s="30"/>
    </row>
    <row r="6076" spans="1:2" ht="18" customHeight="1">
      <c r="A6076" s="23"/>
      <c r="B6076" s="30"/>
    </row>
    <row r="6077" spans="1:2" ht="18" customHeight="1">
      <c r="A6077" s="23"/>
      <c r="B6077" s="30"/>
    </row>
    <row r="6078" spans="1:2" ht="18" customHeight="1">
      <c r="A6078" s="23"/>
      <c r="B6078" s="30"/>
    </row>
    <row r="6079" spans="1:2" ht="18" customHeight="1">
      <c r="A6079" s="23"/>
      <c r="B6079" s="30"/>
    </row>
    <row r="6080" spans="1:2" ht="18" customHeight="1">
      <c r="A6080" s="23"/>
      <c r="B6080" s="30"/>
    </row>
    <row r="6081" spans="1:2" ht="18" customHeight="1">
      <c r="A6081" s="23"/>
      <c r="B6081" s="30"/>
    </row>
    <row r="6082" spans="1:2" ht="18" customHeight="1">
      <c r="A6082" s="23"/>
      <c r="B6082" s="30"/>
    </row>
    <row r="6083" spans="1:2" ht="18" customHeight="1">
      <c r="A6083" s="23"/>
      <c r="B6083" s="30"/>
    </row>
    <row r="6084" spans="1:2" ht="18" customHeight="1">
      <c r="A6084" s="23"/>
      <c r="B6084" s="30"/>
    </row>
    <row r="6085" spans="1:2" ht="18" customHeight="1">
      <c r="A6085" s="23"/>
      <c r="B6085" s="30"/>
    </row>
    <row r="6086" spans="1:2" ht="18" customHeight="1">
      <c r="A6086" s="23"/>
      <c r="B6086" s="30"/>
    </row>
    <row r="6087" spans="1:2" ht="18" customHeight="1">
      <c r="A6087" s="23"/>
      <c r="B6087" s="30"/>
    </row>
    <row r="6088" spans="1:2" ht="18" customHeight="1">
      <c r="A6088" s="23"/>
      <c r="B6088" s="30"/>
    </row>
    <row r="6089" spans="1:2" ht="18" customHeight="1">
      <c r="A6089" s="23"/>
      <c r="B6089" s="30"/>
    </row>
    <row r="6090" spans="1:2" ht="18" customHeight="1">
      <c r="A6090" s="23"/>
      <c r="B6090" s="30"/>
    </row>
    <row r="6091" spans="1:2" ht="18" customHeight="1">
      <c r="A6091" s="23"/>
      <c r="B6091" s="30"/>
    </row>
    <row r="6092" spans="1:2" ht="18" customHeight="1">
      <c r="A6092" s="23"/>
      <c r="B6092" s="30"/>
    </row>
    <row r="6093" spans="1:2" ht="18" customHeight="1">
      <c r="A6093" s="23"/>
      <c r="B6093" s="30"/>
    </row>
    <row r="6094" spans="1:2" ht="18" customHeight="1">
      <c r="A6094" s="23"/>
      <c r="B6094" s="30"/>
    </row>
    <row r="6095" spans="1:2" ht="18" customHeight="1">
      <c r="A6095" s="23"/>
      <c r="B6095" s="30"/>
    </row>
    <row r="6096" spans="1:2" ht="18" customHeight="1">
      <c r="A6096" s="23"/>
      <c r="B6096" s="30"/>
    </row>
    <row r="6097" spans="1:2" ht="18" customHeight="1">
      <c r="A6097" s="23"/>
      <c r="B6097" s="30"/>
    </row>
    <row r="6098" spans="1:2" ht="18" customHeight="1">
      <c r="A6098" s="23"/>
      <c r="B6098" s="30"/>
    </row>
    <row r="6099" spans="1:2" ht="18" customHeight="1">
      <c r="A6099" s="23"/>
      <c r="B6099" s="30"/>
    </row>
    <row r="6100" spans="1:2" ht="18" customHeight="1">
      <c r="A6100" s="23"/>
      <c r="B6100" s="30"/>
    </row>
    <row r="6101" spans="1:2" ht="18" customHeight="1">
      <c r="A6101" s="23"/>
      <c r="B6101" s="30"/>
    </row>
    <row r="6102" spans="1:2" ht="18" customHeight="1">
      <c r="A6102" s="23"/>
      <c r="B6102" s="30"/>
    </row>
    <row r="6103" spans="1:2" ht="18" customHeight="1">
      <c r="A6103" s="23"/>
      <c r="B6103" s="30"/>
    </row>
    <row r="6104" spans="1:2" ht="18" customHeight="1">
      <c r="A6104" s="23"/>
      <c r="B6104" s="30"/>
    </row>
    <row r="6105" spans="1:2" ht="18" customHeight="1">
      <c r="A6105" s="23"/>
      <c r="B6105" s="30"/>
    </row>
    <row r="6106" spans="1:2" ht="18" customHeight="1">
      <c r="A6106" s="23"/>
      <c r="B6106" s="30"/>
    </row>
    <row r="6107" spans="1:2" ht="18" customHeight="1">
      <c r="A6107" s="23"/>
      <c r="B6107" s="30"/>
    </row>
    <row r="6108" spans="1:2" ht="18" customHeight="1">
      <c r="A6108" s="23"/>
      <c r="B6108" s="30"/>
    </row>
    <row r="6109" spans="1:2" ht="18" customHeight="1">
      <c r="A6109" s="23"/>
      <c r="B6109" s="30"/>
    </row>
    <row r="6110" spans="1:2" ht="18" customHeight="1">
      <c r="A6110" s="23"/>
      <c r="B6110" s="30"/>
    </row>
    <row r="6111" spans="1:2" ht="18" customHeight="1">
      <c r="A6111" s="23"/>
      <c r="B6111" s="30"/>
    </row>
    <row r="6112" spans="1:2" ht="18" customHeight="1">
      <c r="A6112" s="23"/>
      <c r="B6112" s="30"/>
    </row>
    <row r="6113" spans="1:2" ht="18" customHeight="1">
      <c r="A6113" s="23"/>
      <c r="B6113" s="30"/>
    </row>
    <row r="6114" spans="1:2" ht="18" customHeight="1">
      <c r="A6114" s="23"/>
      <c r="B6114" s="30"/>
    </row>
    <row r="6115" spans="1:2" ht="18" customHeight="1">
      <c r="A6115" s="23"/>
      <c r="B6115" s="30"/>
    </row>
    <row r="6116" spans="1:2" ht="18" customHeight="1">
      <c r="A6116" s="23"/>
      <c r="B6116" s="30"/>
    </row>
    <row r="6117" spans="1:2" ht="18" customHeight="1">
      <c r="A6117" s="23"/>
      <c r="B6117" s="30"/>
    </row>
    <row r="6118" spans="1:2" ht="18" customHeight="1">
      <c r="A6118" s="23"/>
      <c r="B6118" s="30"/>
    </row>
    <row r="6119" spans="1:2" ht="18" customHeight="1">
      <c r="A6119" s="23"/>
      <c r="B6119" s="30"/>
    </row>
    <row r="6120" spans="1:2" ht="18" customHeight="1">
      <c r="A6120" s="23"/>
      <c r="B6120" s="30"/>
    </row>
    <row r="6121" spans="1:2" ht="18" customHeight="1">
      <c r="A6121" s="23"/>
      <c r="B6121" s="30"/>
    </row>
    <row r="6122" spans="1:2" ht="18" customHeight="1">
      <c r="A6122" s="23"/>
      <c r="B6122" s="30"/>
    </row>
    <row r="6123" spans="1:2" ht="18" customHeight="1">
      <c r="A6123" s="23"/>
      <c r="B6123" s="30"/>
    </row>
    <row r="6124" spans="1:2" ht="18" customHeight="1">
      <c r="A6124" s="23"/>
      <c r="B6124" s="30"/>
    </row>
    <row r="6125" spans="1:2" ht="18" customHeight="1">
      <c r="A6125" s="23"/>
      <c r="B6125" s="30"/>
    </row>
    <row r="6126" spans="1:2" ht="18" customHeight="1">
      <c r="A6126" s="23"/>
      <c r="B6126" s="30"/>
    </row>
    <row r="6127" spans="1:2" ht="18" customHeight="1">
      <c r="A6127" s="23"/>
      <c r="B6127" s="30"/>
    </row>
    <row r="6128" spans="1:2" ht="18" customHeight="1">
      <c r="A6128" s="23"/>
      <c r="B6128" s="30"/>
    </row>
    <row r="6129" spans="1:2" ht="18" customHeight="1">
      <c r="A6129" s="23"/>
      <c r="B6129" s="30"/>
    </row>
    <row r="6130" spans="1:2" ht="18" customHeight="1">
      <c r="A6130" s="23"/>
      <c r="B6130" s="30"/>
    </row>
    <row r="6131" spans="1:2" ht="18" customHeight="1">
      <c r="A6131" s="23"/>
      <c r="B6131" s="30"/>
    </row>
    <row r="6132" spans="1:2" ht="18" customHeight="1">
      <c r="A6132" s="23"/>
      <c r="B6132" s="30"/>
    </row>
    <row r="6133" spans="1:2" ht="18" customHeight="1">
      <c r="A6133" s="23"/>
      <c r="B6133" s="30"/>
    </row>
    <row r="6134" spans="1:2" ht="18" customHeight="1">
      <c r="A6134" s="23"/>
      <c r="B6134" s="30"/>
    </row>
    <row r="6135" spans="1:2" ht="18" customHeight="1">
      <c r="A6135" s="23"/>
      <c r="B6135" s="30"/>
    </row>
    <row r="6136" spans="1:2" ht="18" customHeight="1">
      <c r="A6136" s="23"/>
      <c r="B6136" s="30"/>
    </row>
    <row r="6137" spans="1:2" ht="18" customHeight="1">
      <c r="A6137" s="23"/>
      <c r="B6137" s="30"/>
    </row>
    <row r="6138" spans="1:2" ht="18" customHeight="1">
      <c r="A6138" s="23"/>
      <c r="B6138" s="30"/>
    </row>
    <row r="6139" spans="1:2" ht="18" customHeight="1">
      <c r="A6139" s="23"/>
      <c r="B6139" s="30"/>
    </row>
    <row r="6140" spans="1:2" ht="18" customHeight="1">
      <c r="A6140" s="23"/>
      <c r="B6140" s="30"/>
    </row>
    <row r="6141" spans="1:2" ht="18" customHeight="1">
      <c r="A6141" s="23"/>
      <c r="B6141" s="30"/>
    </row>
    <row r="6142" spans="1:2" ht="18" customHeight="1">
      <c r="A6142" s="23"/>
      <c r="B6142" s="30"/>
    </row>
    <row r="6143" spans="1:2" ht="18" customHeight="1">
      <c r="A6143" s="23"/>
      <c r="B6143" s="30"/>
    </row>
    <row r="6144" spans="1:2" ht="18" customHeight="1">
      <c r="A6144" s="23"/>
      <c r="B6144" s="30"/>
    </row>
    <row r="6145" spans="1:2" ht="18" customHeight="1">
      <c r="A6145" s="23"/>
      <c r="B6145" s="30"/>
    </row>
    <row r="6146" spans="1:2" ht="18" customHeight="1">
      <c r="A6146" s="23"/>
      <c r="B6146" s="30"/>
    </row>
    <row r="6147" spans="1:2" ht="18" customHeight="1">
      <c r="A6147" s="23"/>
      <c r="B6147" s="30"/>
    </row>
    <row r="6148" spans="1:2" ht="18" customHeight="1">
      <c r="A6148" s="23"/>
      <c r="B6148" s="30"/>
    </row>
    <row r="6149" spans="1:2" ht="18" customHeight="1">
      <c r="A6149" s="23"/>
      <c r="B6149" s="30"/>
    </row>
    <row r="6150" spans="1:2" ht="18" customHeight="1">
      <c r="A6150" s="23"/>
      <c r="B6150" s="30"/>
    </row>
    <row r="6151" spans="1:2" ht="18" customHeight="1">
      <c r="A6151" s="23"/>
      <c r="B6151" s="30"/>
    </row>
    <row r="6152" spans="1:2" ht="18" customHeight="1">
      <c r="A6152" s="23"/>
      <c r="B6152" s="30"/>
    </row>
    <row r="6153" spans="1:2" ht="18" customHeight="1">
      <c r="A6153" s="23"/>
      <c r="B6153" s="30"/>
    </row>
    <row r="6154" spans="1:2" ht="18" customHeight="1">
      <c r="A6154" s="23"/>
      <c r="B6154" s="30"/>
    </row>
    <row r="6155" spans="1:2" ht="18" customHeight="1">
      <c r="A6155" s="23"/>
      <c r="B6155" s="30"/>
    </row>
    <row r="6156" spans="1:2" ht="18" customHeight="1">
      <c r="A6156" s="23"/>
      <c r="B6156" s="30"/>
    </row>
    <row r="6157" spans="1:2" ht="18" customHeight="1">
      <c r="A6157" s="23"/>
      <c r="B6157" s="30"/>
    </row>
    <row r="6158" spans="1:2" ht="18" customHeight="1">
      <c r="A6158" s="23"/>
      <c r="B6158" s="30"/>
    </row>
    <row r="6159" spans="1:2" ht="18" customHeight="1">
      <c r="A6159" s="23"/>
      <c r="B6159" s="30"/>
    </row>
    <row r="6160" spans="1:2" ht="18" customHeight="1">
      <c r="A6160" s="23"/>
      <c r="B6160" s="30"/>
    </row>
    <row r="6161" spans="1:2" ht="18" customHeight="1">
      <c r="A6161" s="23"/>
      <c r="B6161" s="30"/>
    </row>
    <row r="6162" spans="1:2" ht="18" customHeight="1">
      <c r="A6162" s="23"/>
      <c r="B6162" s="30"/>
    </row>
    <row r="6163" spans="1:2" ht="18" customHeight="1">
      <c r="A6163" s="23"/>
      <c r="B6163" s="30"/>
    </row>
    <row r="6164" spans="1:2" ht="18" customHeight="1">
      <c r="A6164" s="23"/>
      <c r="B6164" s="30"/>
    </row>
    <row r="6165" spans="1:2" ht="18" customHeight="1">
      <c r="A6165" s="23"/>
      <c r="B6165" s="30"/>
    </row>
    <row r="6166" spans="1:2" ht="18" customHeight="1">
      <c r="A6166" s="23"/>
      <c r="B6166" s="30"/>
    </row>
    <row r="6167" spans="1:2" ht="18" customHeight="1">
      <c r="A6167" s="23"/>
      <c r="B6167" s="30"/>
    </row>
    <row r="6168" spans="1:2" ht="18" customHeight="1">
      <c r="A6168" s="23"/>
      <c r="B6168" s="30"/>
    </row>
    <row r="6169" spans="1:2" ht="18" customHeight="1">
      <c r="A6169" s="23"/>
      <c r="B6169" s="30"/>
    </row>
    <row r="6170" spans="1:2" ht="18" customHeight="1">
      <c r="A6170" s="23"/>
      <c r="B6170" s="30"/>
    </row>
    <row r="6171" spans="1:2" ht="18" customHeight="1">
      <c r="A6171" s="23"/>
      <c r="B6171" s="30"/>
    </row>
    <row r="6172" spans="1:2" ht="18" customHeight="1">
      <c r="A6172" s="23"/>
      <c r="B6172" s="30"/>
    </row>
    <row r="6173" spans="1:2" ht="18" customHeight="1">
      <c r="A6173" s="23"/>
      <c r="B6173" s="30"/>
    </row>
    <row r="6174" spans="1:2" ht="18" customHeight="1">
      <c r="A6174" s="23"/>
      <c r="B6174" s="30"/>
    </row>
    <row r="6175" spans="1:2" ht="18" customHeight="1">
      <c r="A6175" s="23"/>
      <c r="B6175" s="30"/>
    </row>
    <row r="6176" spans="1:2" ht="18" customHeight="1">
      <c r="A6176" s="23"/>
      <c r="B6176" s="30"/>
    </row>
    <row r="6177" spans="1:2" ht="18" customHeight="1">
      <c r="A6177" s="23"/>
      <c r="B6177" s="30"/>
    </row>
    <row r="6178" spans="1:2" ht="18" customHeight="1">
      <c r="A6178" s="23"/>
      <c r="B6178" s="30"/>
    </row>
    <row r="6179" spans="1:2" ht="18" customHeight="1">
      <c r="A6179" s="23"/>
      <c r="B6179" s="30"/>
    </row>
    <row r="6180" spans="1:2" ht="18" customHeight="1">
      <c r="A6180" s="23"/>
      <c r="B6180" s="30"/>
    </row>
    <row r="6181" spans="1:2" ht="18" customHeight="1">
      <c r="A6181" s="23"/>
      <c r="B6181" s="30"/>
    </row>
    <row r="6182" spans="1:2" ht="18" customHeight="1">
      <c r="A6182" s="23"/>
      <c r="B6182" s="30"/>
    </row>
    <row r="6183" spans="1:2" ht="18" customHeight="1">
      <c r="A6183" s="23"/>
      <c r="B6183" s="30"/>
    </row>
    <row r="6184" spans="1:2" ht="18" customHeight="1">
      <c r="A6184" s="23"/>
      <c r="B6184" s="30"/>
    </row>
    <row r="6185" spans="1:2" ht="18" customHeight="1">
      <c r="A6185" s="23"/>
      <c r="B6185" s="30"/>
    </row>
    <row r="6186" spans="1:2" ht="18" customHeight="1">
      <c r="A6186" s="23"/>
      <c r="B6186" s="30"/>
    </row>
    <row r="6187" spans="1:2" ht="18" customHeight="1">
      <c r="A6187" s="23"/>
      <c r="B6187" s="30"/>
    </row>
    <row r="6188" spans="1:2" ht="18" customHeight="1">
      <c r="A6188" s="23"/>
      <c r="B6188" s="30"/>
    </row>
    <row r="6189" spans="1:2" ht="18" customHeight="1">
      <c r="A6189" s="23"/>
      <c r="B6189" s="30"/>
    </row>
    <row r="6190" spans="1:2" ht="18" customHeight="1">
      <c r="A6190" s="23"/>
      <c r="B6190" s="30"/>
    </row>
    <row r="6191" spans="1:2" ht="18" customHeight="1">
      <c r="A6191" s="23"/>
      <c r="B6191" s="30"/>
    </row>
    <row r="6192" spans="1:2" ht="18" customHeight="1">
      <c r="A6192" s="23"/>
      <c r="B6192" s="30"/>
    </row>
    <row r="6193" spans="1:2" ht="18" customHeight="1">
      <c r="A6193" s="23"/>
      <c r="B6193" s="30"/>
    </row>
    <row r="6194" spans="1:2" ht="18" customHeight="1">
      <c r="A6194" s="23"/>
      <c r="B6194" s="30"/>
    </row>
    <row r="6195" spans="1:2" ht="18" customHeight="1">
      <c r="A6195" s="23"/>
      <c r="B6195" s="30"/>
    </row>
    <row r="6196" spans="1:2" ht="18" customHeight="1">
      <c r="A6196" s="23"/>
      <c r="B6196" s="30"/>
    </row>
    <row r="6197" spans="1:2" ht="18" customHeight="1">
      <c r="A6197" s="23"/>
      <c r="B6197" s="30"/>
    </row>
    <row r="6198" spans="1:2" ht="18" customHeight="1">
      <c r="A6198" s="23"/>
      <c r="B6198" s="30"/>
    </row>
    <row r="6199" spans="1:2" ht="18" customHeight="1">
      <c r="A6199" s="23"/>
      <c r="B6199" s="30"/>
    </row>
    <row r="6200" spans="1:2" ht="18" customHeight="1">
      <c r="A6200" s="23"/>
      <c r="B6200" s="30"/>
    </row>
    <row r="6201" spans="1:2" ht="18" customHeight="1">
      <c r="A6201" s="23"/>
      <c r="B6201" s="30"/>
    </row>
    <row r="6202" spans="1:2" ht="18" customHeight="1">
      <c r="A6202" s="23"/>
      <c r="B6202" s="30"/>
    </row>
    <row r="6203" spans="1:2" ht="18" customHeight="1">
      <c r="A6203" s="23"/>
      <c r="B6203" s="30"/>
    </row>
    <row r="6204" spans="1:2" ht="18" customHeight="1">
      <c r="A6204" s="23"/>
      <c r="B6204" s="30"/>
    </row>
    <row r="6205" spans="1:2" ht="18" customHeight="1">
      <c r="A6205" s="23"/>
      <c r="B6205" s="30"/>
    </row>
    <row r="6206" spans="1:2" ht="18" customHeight="1">
      <c r="A6206" s="23"/>
      <c r="B6206" s="30"/>
    </row>
    <row r="6207" spans="1:2" ht="18" customHeight="1">
      <c r="A6207" s="23"/>
      <c r="B6207" s="30"/>
    </row>
    <row r="6208" spans="1:2" ht="18" customHeight="1">
      <c r="A6208" s="23"/>
      <c r="B6208" s="30"/>
    </row>
    <row r="6209" spans="1:2" ht="18" customHeight="1">
      <c r="A6209" s="23"/>
      <c r="B6209" s="30"/>
    </row>
    <row r="6210" spans="1:2" ht="18" customHeight="1">
      <c r="A6210" s="23"/>
      <c r="B6210" s="30"/>
    </row>
    <row r="6211" spans="1:2" ht="18" customHeight="1">
      <c r="A6211" s="23"/>
      <c r="B6211" s="30"/>
    </row>
    <row r="6212" spans="1:2" ht="18" customHeight="1">
      <c r="A6212" s="23"/>
      <c r="B6212" s="30"/>
    </row>
    <row r="6213" spans="1:2" ht="18" customHeight="1">
      <c r="A6213" s="23"/>
      <c r="B6213" s="30"/>
    </row>
    <row r="6214" spans="1:2" ht="18" customHeight="1">
      <c r="A6214" s="23"/>
      <c r="B6214" s="30"/>
    </row>
    <row r="6215" spans="1:2" ht="18" customHeight="1">
      <c r="A6215" s="23"/>
      <c r="B6215" s="30"/>
    </row>
    <row r="6216" spans="1:2" ht="18" customHeight="1">
      <c r="A6216" s="23"/>
      <c r="B6216" s="30"/>
    </row>
    <row r="6217" spans="1:2" ht="18" customHeight="1">
      <c r="A6217" s="23"/>
      <c r="B6217" s="30"/>
    </row>
    <row r="6218" spans="1:2" ht="18" customHeight="1">
      <c r="A6218" s="23"/>
      <c r="B6218" s="30"/>
    </row>
    <row r="6219" spans="1:2" ht="18" customHeight="1">
      <c r="A6219" s="23"/>
      <c r="B6219" s="30"/>
    </row>
    <row r="6220" spans="1:2" ht="18" customHeight="1">
      <c r="A6220" s="23"/>
      <c r="B6220" s="30"/>
    </row>
    <row r="6221" spans="1:2" ht="18" customHeight="1">
      <c r="A6221" s="23"/>
      <c r="B6221" s="30"/>
    </row>
    <row r="6222" spans="1:2" ht="18" customHeight="1">
      <c r="A6222" s="23"/>
      <c r="B6222" s="30"/>
    </row>
    <row r="6223" spans="1:2" ht="18" customHeight="1">
      <c r="A6223" s="23"/>
      <c r="B6223" s="30"/>
    </row>
    <row r="6224" spans="1:2" ht="18" customHeight="1">
      <c r="A6224" s="23"/>
      <c r="B6224" s="30"/>
    </row>
    <row r="6225" spans="1:2" ht="18" customHeight="1">
      <c r="A6225" s="23"/>
      <c r="B6225" s="30"/>
    </row>
    <row r="6226" spans="1:2" ht="18" customHeight="1">
      <c r="A6226" s="23"/>
      <c r="B6226" s="30"/>
    </row>
    <row r="6227" spans="1:2" ht="18" customHeight="1">
      <c r="A6227" s="23"/>
      <c r="B6227" s="30"/>
    </row>
    <row r="6228" spans="1:2" ht="18" customHeight="1">
      <c r="A6228" s="23"/>
      <c r="B6228" s="30"/>
    </row>
    <row r="6229" spans="1:2" ht="18" customHeight="1">
      <c r="A6229" s="23"/>
      <c r="B6229" s="30"/>
    </row>
    <row r="6230" spans="1:2" ht="18" customHeight="1">
      <c r="A6230" s="23"/>
      <c r="B6230" s="30"/>
    </row>
    <row r="6231" spans="1:2" ht="18" customHeight="1">
      <c r="A6231" s="23"/>
      <c r="B6231" s="30"/>
    </row>
    <row r="6232" spans="1:2" ht="18" customHeight="1">
      <c r="A6232" s="23"/>
      <c r="B6232" s="30"/>
    </row>
    <row r="6233" spans="1:2" ht="18" customHeight="1">
      <c r="A6233" s="23"/>
      <c r="B6233" s="30"/>
    </row>
    <row r="6234" spans="1:2" ht="18" customHeight="1">
      <c r="A6234" s="23"/>
      <c r="B6234" s="30"/>
    </row>
    <row r="6235" spans="1:2" ht="18" customHeight="1">
      <c r="A6235" s="23"/>
      <c r="B6235" s="30"/>
    </row>
    <row r="6236" spans="1:2" ht="18" customHeight="1">
      <c r="A6236" s="23"/>
      <c r="B6236" s="30"/>
    </row>
    <row r="6237" spans="1:2" ht="18" customHeight="1">
      <c r="A6237" s="23"/>
      <c r="B6237" s="30"/>
    </row>
    <row r="6238" spans="1:2" ht="18" customHeight="1">
      <c r="A6238" s="23"/>
      <c r="B6238" s="30"/>
    </row>
    <row r="6239" spans="1:2" ht="18" customHeight="1">
      <c r="A6239" s="23"/>
      <c r="B6239" s="30"/>
    </row>
    <row r="6240" spans="1:2" ht="18" customHeight="1">
      <c r="A6240" s="23"/>
      <c r="B6240" s="30"/>
    </row>
    <row r="6241" spans="1:2" ht="18" customHeight="1">
      <c r="A6241" s="23"/>
      <c r="B6241" s="30"/>
    </row>
    <row r="6242" spans="1:2" ht="18" customHeight="1">
      <c r="A6242" s="23"/>
      <c r="B6242" s="30"/>
    </row>
    <row r="6243" spans="1:2" ht="18" customHeight="1">
      <c r="A6243" s="23"/>
      <c r="B6243" s="30"/>
    </row>
    <row r="6244" spans="1:2" ht="18" customHeight="1">
      <c r="A6244" s="23"/>
      <c r="B6244" s="30"/>
    </row>
    <row r="6245" ht="18" customHeight="1">
      <c r="A6245" s="23"/>
    </row>
    <row r="6246" ht="18" customHeight="1">
      <c r="A6246" s="23"/>
    </row>
    <row r="6247" ht="18" customHeight="1">
      <c r="A6247" s="23"/>
    </row>
    <row r="6248" ht="18" customHeight="1">
      <c r="A6248" s="23"/>
    </row>
  </sheetData>
  <sheetProtection/>
  <mergeCells count="1">
    <mergeCell ref="A1:G1"/>
  </mergeCells>
  <printOptions/>
  <pageMargins left="0.7480314960629921" right="0.7480314960629921" top="0.9842519685039371" bottom="0.9842519685039371" header="0.5118110236220472" footer="0.5118110236220472"/>
  <pageSetup fitToHeight="0" fitToWidth="1" horizontalDpi="600" verticalDpi="600" orientation="landscape" paperSize="9" scale="88"/>
</worksheet>
</file>

<file path=xl/worksheets/sheet26.xml><?xml version="1.0" encoding="utf-8"?>
<worksheet xmlns="http://schemas.openxmlformats.org/spreadsheetml/2006/main" xmlns:r="http://schemas.openxmlformats.org/officeDocument/2006/relationships">
  <sheetPr>
    <pageSetUpPr fitToPage="1"/>
  </sheetPr>
  <dimension ref="A1:O6240"/>
  <sheetViews>
    <sheetView zoomScale="70" zoomScaleNormal="70" workbookViewId="0" topLeftCell="A1">
      <selection activeCell="F6" sqref="F6"/>
    </sheetView>
  </sheetViews>
  <sheetFormatPr defaultColWidth="18.625" defaultRowHeight="18" customHeight="1"/>
  <cols>
    <col min="1" max="1" width="36.25390625" style="5" customWidth="1"/>
    <col min="2" max="2" width="11.00390625" style="6" bestFit="1" customWidth="1"/>
    <col min="3" max="16384" width="18.625" style="5" customWidth="1"/>
  </cols>
  <sheetData>
    <row r="1" spans="1:7" s="1" customFormat="1" ht="49.5" customHeight="1">
      <c r="A1" s="7" t="s">
        <v>1452</v>
      </c>
      <c r="B1" s="7"/>
      <c r="C1" s="7"/>
      <c r="D1" s="7"/>
      <c r="E1" s="7"/>
      <c r="F1" s="7"/>
      <c r="G1" s="7"/>
    </row>
    <row r="2" spans="1:7" s="2" customFormat="1" ht="24.75" customHeight="1">
      <c r="A2" s="8"/>
      <c r="B2" s="9"/>
      <c r="G2" s="17" t="s">
        <v>32</v>
      </c>
    </row>
    <row r="3" spans="1:7" s="3" customFormat="1" ht="30" customHeight="1">
      <c r="A3" s="10" t="s">
        <v>1429</v>
      </c>
      <c r="B3" s="11" t="s">
        <v>1156</v>
      </c>
      <c r="C3" s="11" t="s">
        <v>1430</v>
      </c>
      <c r="D3" s="11" t="s">
        <v>1431</v>
      </c>
      <c r="E3" s="11" t="s">
        <v>1432</v>
      </c>
      <c r="F3" s="11" t="s">
        <v>1433</v>
      </c>
      <c r="G3" s="11" t="s">
        <v>1434</v>
      </c>
    </row>
    <row r="4" spans="1:7" s="3" customFormat="1" ht="30" customHeight="1">
      <c r="A4" s="12" t="s">
        <v>1453</v>
      </c>
      <c r="B4" s="13">
        <f>SUM(C4:G4)</f>
        <v>0</v>
      </c>
      <c r="C4" s="13">
        <v>0</v>
      </c>
      <c r="D4" s="13">
        <v>0</v>
      </c>
      <c r="E4" s="13">
        <v>0</v>
      </c>
      <c r="F4" s="13">
        <v>0</v>
      </c>
      <c r="G4" s="13">
        <v>0</v>
      </c>
    </row>
    <row r="5" spans="1:7" s="3" customFormat="1" ht="30" customHeight="1">
      <c r="A5" s="14" t="s">
        <v>1444</v>
      </c>
      <c r="B5" s="13">
        <f aca="true" t="shared" si="0" ref="B5:B10">SUM(C5:G5)</f>
        <v>0</v>
      </c>
      <c r="C5" s="13">
        <v>0</v>
      </c>
      <c r="D5" s="13">
        <v>0</v>
      </c>
      <c r="E5" s="13">
        <v>0</v>
      </c>
      <c r="F5" s="13">
        <v>0</v>
      </c>
      <c r="G5" s="13">
        <v>0</v>
      </c>
    </row>
    <row r="6" spans="1:7" s="3" customFormat="1" ht="30" customHeight="1">
      <c r="A6" s="14" t="s">
        <v>1445</v>
      </c>
      <c r="B6" s="13">
        <f t="shared" si="0"/>
        <v>0</v>
      </c>
      <c r="C6" s="13">
        <v>0</v>
      </c>
      <c r="D6" s="13">
        <v>0</v>
      </c>
      <c r="E6" s="13">
        <v>0</v>
      </c>
      <c r="F6" s="13">
        <v>0</v>
      </c>
      <c r="G6" s="13">
        <v>0</v>
      </c>
    </row>
    <row r="7" spans="1:7" s="3" customFormat="1" ht="30" customHeight="1">
      <c r="A7" s="14" t="s">
        <v>1446</v>
      </c>
      <c r="B7" s="13">
        <f t="shared" si="0"/>
        <v>0</v>
      </c>
      <c r="C7" s="13">
        <v>0</v>
      </c>
      <c r="D7" s="13">
        <v>0</v>
      </c>
      <c r="E7" s="13">
        <v>0</v>
      </c>
      <c r="F7" s="13">
        <v>0</v>
      </c>
      <c r="G7" s="13">
        <v>0</v>
      </c>
    </row>
    <row r="8" spans="1:7" s="3" customFormat="1" ht="30" customHeight="1">
      <c r="A8" s="14" t="s">
        <v>1447</v>
      </c>
      <c r="B8" s="13">
        <f t="shared" si="0"/>
        <v>0</v>
      </c>
      <c r="C8" s="13">
        <v>0</v>
      </c>
      <c r="D8" s="13">
        <v>0</v>
      </c>
      <c r="E8" s="13">
        <v>0</v>
      </c>
      <c r="F8" s="13">
        <v>0</v>
      </c>
      <c r="G8" s="13">
        <v>0</v>
      </c>
    </row>
    <row r="9" spans="1:7" s="3" customFormat="1" ht="30" customHeight="1">
      <c r="A9" s="12" t="s">
        <v>1454</v>
      </c>
      <c r="B9" s="13">
        <f t="shared" si="0"/>
        <v>0</v>
      </c>
      <c r="C9" s="13">
        <v>0</v>
      </c>
      <c r="D9" s="13">
        <v>0</v>
      </c>
      <c r="E9" s="13">
        <v>0</v>
      </c>
      <c r="F9" s="13">
        <v>0</v>
      </c>
      <c r="G9" s="13">
        <v>0</v>
      </c>
    </row>
    <row r="10" spans="1:7" s="3" customFormat="1" ht="30" customHeight="1">
      <c r="A10" s="12" t="s">
        <v>1455</v>
      </c>
      <c r="B10" s="13">
        <f t="shared" si="0"/>
        <v>0</v>
      </c>
      <c r="C10" s="13">
        <v>0</v>
      </c>
      <c r="D10" s="13">
        <v>0</v>
      </c>
      <c r="E10" s="13">
        <v>0</v>
      </c>
      <c r="F10" s="13">
        <v>0</v>
      </c>
      <c r="G10" s="13">
        <v>0</v>
      </c>
    </row>
    <row r="11" spans="1:15" s="3" customFormat="1" ht="30" customHeight="1">
      <c r="A11" s="15" t="s">
        <v>1450</v>
      </c>
      <c r="B11" s="15"/>
      <c r="C11" s="15"/>
      <c r="D11" s="15"/>
      <c r="E11" s="18"/>
      <c r="F11" s="18"/>
      <c r="G11" s="15"/>
      <c r="H11" s="15"/>
      <c r="I11" s="15"/>
      <c r="J11" s="15"/>
      <c r="K11" s="15"/>
      <c r="L11" s="15"/>
      <c r="M11" s="19"/>
      <c r="N11" s="19"/>
      <c r="O11" s="19"/>
    </row>
    <row r="12" s="4" customFormat="1" ht="18" customHeight="1">
      <c r="B12" s="16"/>
    </row>
    <row r="13" s="4" customFormat="1" ht="18" customHeight="1">
      <c r="B13" s="16"/>
    </row>
    <row r="14" s="4" customFormat="1" ht="18" customHeight="1">
      <c r="B14" s="16"/>
    </row>
    <row r="15" s="4" customFormat="1" ht="18" customHeight="1">
      <c r="B15" s="16"/>
    </row>
    <row r="16" s="4" customFormat="1" ht="18" customHeight="1">
      <c r="B16" s="16"/>
    </row>
    <row r="17" s="4" customFormat="1" ht="18" customHeight="1">
      <c r="B17" s="16"/>
    </row>
    <row r="18" s="4" customFormat="1" ht="18" customHeight="1">
      <c r="B18" s="16"/>
    </row>
    <row r="19" s="4" customFormat="1" ht="18" customHeight="1">
      <c r="B19" s="16"/>
    </row>
    <row r="20" s="4" customFormat="1" ht="18" customHeight="1">
      <c r="B20" s="16"/>
    </row>
    <row r="21" s="4" customFormat="1" ht="18" customHeight="1">
      <c r="B21" s="16"/>
    </row>
    <row r="22" s="4" customFormat="1" ht="18" customHeight="1">
      <c r="B22" s="16"/>
    </row>
    <row r="23" s="4" customFormat="1" ht="18" customHeight="1">
      <c r="B23" s="16"/>
    </row>
    <row r="24" s="4" customFormat="1" ht="18" customHeight="1">
      <c r="B24" s="16"/>
    </row>
    <row r="25" s="4" customFormat="1" ht="18" customHeight="1">
      <c r="B25" s="16"/>
    </row>
    <row r="26" s="4" customFormat="1" ht="18" customHeight="1">
      <c r="B26" s="16"/>
    </row>
    <row r="27" s="4" customFormat="1" ht="18" customHeight="1">
      <c r="B27" s="16"/>
    </row>
    <row r="28" s="4" customFormat="1" ht="18" customHeight="1">
      <c r="B28" s="16"/>
    </row>
    <row r="29" s="4" customFormat="1" ht="18" customHeight="1">
      <c r="B29" s="16"/>
    </row>
    <row r="30" s="4" customFormat="1" ht="18" customHeight="1">
      <c r="B30" s="16"/>
    </row>
    <row r="31" s="4" customFormat="1" ht="18" customHeight="1">
      <c r="B31" s="16"/>
    </row>
    <row r="32" s="4" customFormat="1" ht="18" customHeight="1">
      <c r="B32" s="16"/>
    </row>
    <row r="33" s="4" customFormat="1" ht="18" customHeight="1">
      <c r="B33" s="16"/>
    </row>
    <row r="34" s="4" customFormat="1" ht="18" customHeight="1">
      <c r="B34" s="16"/>
    </row>
    <row r="35" s="4" customFormat="1" ht="18" customHeight="1">
      <c r="B35" s="16"/>
    </row>
    <row r="36" s="4" customFormat="1" ht="18" customHeight="1">
      <c r="B36" s="16"/>
    </row>
    <row r="37" s="4" customFormat="1" ht="18" customHeight="1">
      <c r="B37" s="16"/>
    </row>
    <row r="38" s="4" customFormat="1" ht="18" customHeight="1">
      <c r="B38" s="16"/>
    </row>
    <row r="39" s="4" customFormat="1" ht="18" customHeight="1">
      <c r="B39" s="16"/>
    </row>
    <row r="40" s="4" customFormat="1" ht="18" customHeight="1">
      <c r="B40" s="16"/>
    </row>
    <row r="41" s="4" customFormat="1" ht="18" customHeight="1">
      <c r="B41" s="16"/>
    </row>
    <row r="42" s="4" customFormat="1" ht="18" customHeight="1">
      <c r="B42" s="16"/>
    </row>
    <row r="43" s="4" customFormat="1" ht="18" customHeight="1">
      <c r="B43" s="16"/>
    </row>
    <row r="44" s="4" customFormat="1" ht="18" customHeight="1">
      <c r="B44" s="16"/>
    </row>
    <row r="45" s="4" customFormat="1" ht="18" customHeight="1">
      <c r="B45" s="16"/>
    </row>
    <row r="46" s="4" customFormat="1" ht="18" customHeight="1">
      <c r="B46" s="16"/>
    </row>
    <row r="47" s="4" customFormat="1" ht="18" customHeight="1">
      <c r="B47" s="16"/>
    </row>
    <row r="48" s="4" customFormat="1" ht="18" customHeight="1">
      <c r="B48" s="16"/>
    </row>
    <row r="49" s="4" customFormat="1" ht="18" customHeight="1">
      <c r="B49" s="16"/>
    </row>
    <row r="50" s="4" customFormat="1" ht="18" customHeight="1">
      <c r="B50" s="16"/>
    </row>
    <row r="51" s="4" customFormat="1" ht="18" customHeight="1">
      <c r="B51" s="16"/>
    </row>
    <row r="52" s="4" customFormat="1" ht="18" customHeight="1">
      <c r="B52" s="16"/>
    </row>
    <row r="53" s="4" customFormat="1" ht="18" customHeight="1">
      <c r="B53" s="16"/>
    </row>
    <row r="54" s="4" customFormat="1" ht="18" customHeight="1">
      <c r="B54" s="16"/>
    </row>
    <row r="55" s="4" customFormat="1" ht="18" customHeight="1">
      <c r="B55" s="16"/>
    </row>
    <row r="56" s="4" customFormat="1" ht="18" customHeight="1">
      <c r="B56" s="16"/>
    </row>
    <row r="57" s="4" customFormat="1" ht="18" customHeight="1">
      <c r="B57" s="16"/>
    </row>
    <row r="58" s="4" customFormat="1" ht="18" customHeight="1">
      <c r="B58" s="16"/>
    </row>
    <row r="59" s="4" customFormat="1" ht="18" customHeight="1">
      <c r="B59" s="16"/>
    </row>
    <row r="60" s="4" customFormat="1" ht="18" customHeight="1">
      <c r="B60" s="16"/>
    </row>
    <row r="61" s="4" customFormat="1" ht="18" customHeight="1">
      <c r="B61" s="16"/>
    </row>
    <row r="62" s="4" customFormat="1" ht="18" customHeight="1">
      <c r="B62" s="16"/>
    </row>
    <row r="63" s="4" customFormat="1" ht="18" customHeight="1">
      <c r="B63" s="16"/>
    </row>
    <row r="64" s="4" customFormat="1" ht="18" customHeight="1">
      <c r="B64" s="16"/>
    </row>
    <row r="65" s="4" customFormat="1" ht="18" customHeight="1">
      <c r="B65" s="16"/>
    </row>
    <row r="66" s="4" customFormat="1" ht="18" customHeight="1">
      <c r="B66" s="16"/>
    </row>
    <row r="67" s="4" customFormat="1" ht="18" customHeight="1">
      <c r="B67" s="16"/>
    </row>
    <row r="68" s="4" customFormat="1" ht="18" customHeight="1">
      <c r="B68" s="16"/>
    </row>
    <row r="69" s="4" customFormat="1" ht="18" customHeight="1">
      <c r="B69" s="16"/>
    </row>
    <row r="70" s="4" customFormat="1" ht="18" customHeight="1">
      <c r="B70" s="16"/>
    </row>
    <row r="71" s="4" customFormat="1" ht="18" customHeight="1">
      <c r="B71" s="16"/>
    </row>
    <row r="72" s="4" customFormat="1" ht="18" customHeight="1">
      <c r="B72" s="16"/>
    </row>
    <row r="73" s="4" customFormat="1" ht="18" customHeight="1">
      <c r="B73" s="16"/>
    </row>
    <row r="74" s="4" customFormat="1" ht="18" customHeight="1">
      <c r="B74" s="16"/>
    </row>
    <row r="75" s="4" customFormat="1" ht="18" customHeight="1">
      <c r="B75" s="16"/>
    </row>
    <row r="76" s="4" customFormat="1" ht="18" customHeight="1">
      <c r="B76" s="16"/>
    </row>
    <row r="77" s="4" customFormat="1" ht="18" customHeight="1">
      <c r="B77" s="16"/>
    </row>
    <row r="78" s="4" customFormat="1" ht="18" customHeight="1">
      <c r="B78" s="16"/>
    </row>
    <row r="79" s="4" customFormat="1" ht="18" customHeight="1">
      <c r="B79" s="16"/>
    </row>
    <row r="80" s="4" customFormat="1" ht="18" customHeight="1">
      <c r="B80" s="16"/>
    </row>
    <row r="81" s="4" customFormat="1" ht="18" customHeight="1">
      <c r="B81" s="16"/>
    </row>
    <row r="82" s="4" customFormat="1" ht="18" customHeight="1">
      <c r="B82" s="16"/>
    </row>
    <row r="83" s="4" customFormat="1" ht="18" customHeight="1">
      <c r="B83" s="16"/>
    </row>
    <row r="84" s="4" customFormat="1" ht="18" customHeight="1">
      <c r="B84" s="16"/>
    </row>
    <row r="85" s="4" customFormat="1" ht="18" customHeight="1">
      <c r="B85" s="16"/>
    </row>
    <row r="86" s="4" customFormat="1" ht="18" customHeight="1">
      <c r="B86" s="16"/>
    </row>
    <row r="87" s="4" customFormat="1" ht="18" customHeight="1">
      <c r="B87" s="16"/>
    </row>
    <row r="88" s="4" customFormat="1" ht="18" customHeight="1">
      <c r="B88" s="16"/>
    </row>
    <row r="89" s="4" customFormat="1" ht="18" customHeight="1">
      <c r="B89" s="16"/>
    </row>
    <row r="90" s="4" customFormat="1" ht="18" customHeight="1">
      <c r="B90" s="16"/>
    </row>
    <row r="91" s="4" customFormat="1" ht="18" customHeight="1">
      <c r="B91" s="16"/>
    </row>
    <row r="92" s="4" customFormat="1" ht="18" customHeight="1">
      <c r="B92" s="16"/>
    </row>
    <row r="93" s="4" customFormat="1" ht="18" customHeight="1">
      <c r="B93" s="16"/>
    </row>
    <row r="94" s="4" customFormat="1" ht="18" customHeight="1">
      <c r="B94" s="16"/>
    </row>
    <row r="95" s="4" customFormat="1" ht="18" customHeight="1">
      <c r="B95" s="16"/>
    </row>
    <row r="96" s="4" customFormat="1" ht="18" customHeight="1">
      <c r="B96" s="16"/>
    </row>
    <row r="97" s="4" customFormat="1" ht="18" customHeight="1">
      <c r="B97" s="16"/>
    </row>
    <row r="98" s="4" customFormat="1" ht="18" customHeight="1">
      <c r="B98" s="16"/>
    </row>
    <row r="99" s="4" customFormat="1" ht="18" customHeight="1">
      <c r="B99" s="16"/>
    </row>
    <row r="100" s="4" customFormat="1" ht="18" customHeight="1">
      <c r="B100" s="16"/>
    </row>
    <row r="101" s="4" customFormat="1" ht="18" customHeight="1">
      <c r="B101" s="16"/>
    </row>
    <row r="102" s="4" customFormat="1" ht="18" customHeight="1">
      <c r="B102" s="16"/>
    </row>
    <row r="103" s="4" customFormat="1" ht="18" customHeight="1">
      <c r="B103" s="16"/>
    </row>
    <row r="104" s="4" customFormat="1" ht="18" customHeight="1">
      <c r="B104" s="16"/>
    </row>
    <row r="105" s="4" customFormat="1" ht="18" customHeight="1">
      <c r="B105" s="16"/>
    </row>
    <row r="106" s="4" customFormat="1" ht="18" customHeight="1">
      <c r="B106" s="16"/>
    </row>
    <row r="107" s="4" customFormat="1" ht="18" customHeight="1">
      <c r="B107" s="16"/>
    </row>
    <row r="108" s="4" customFormat="1" ht="18" customHeight="1">
      <c r="B108" s="16"/>
    </row>
    <row r="109" s="4" customFormat="1" ht="18" customHeight="1">
      <c r="B109" s="16"/>
    </row>
    <row r="110" s="4" customFormat="1" ht="18" customHeight="1">
      <c r="B110" s="16"/>
    </row>
    <row r="111" s="4" customFormat="1" ht="18" customHeight="1">
      <c r="B111" s="16"/>
    </row>
    <row r="112" s="4" customFormat="1" ht="18" customHeight="1">
      <c r="B112" s="16"/>
    </row>
    <row r="113" s="4" customFormat="1" ht="18" customHeight="1">
      <c r="B113" s="16"/>
    </row>
    <row r="114" s="4" customFormat="1" ht="18" customHeight="1">
      <c r="B114" s="16"/>
    </row>
    <row r="115" s="4" customFormat="1" ht="18" customHeight="1">
      <c r="B115" s="16"/>
    </row>
    <row r="116" s="4" customFormat="1" ht="18" customHeight="1">
      <c r="B116" s="16"/>
    </row>
    <row r="117" s="4" customFormat="1" ht="18" customHeight="1">
      <c r="B117" s="16"/>
    </row>
    <row r="118" s="4" customFormat="1" ht="18" customHeight="1">
      <c r="B118" s="16"/>
    </row>
    <row r="119" s="4" customFormat="1" ht="18" customHeight="1">
      <c r="B119" s="16"/>
    </row>
    <row r="120" s="4" customFormat="1" ht="18" customHeight="1">
      <c r="B120" s="16"/>
    </row>
    <row r="121" s="4" customFormat="1" ht="18" customHeight="1">
      <c r="B121" s="16"/>
    </row>
    <row r="122" s="4" customFormat="1" ht="18" customHeight="1">
      <c r="B122" s="16"/>
    </row>
    <row r="123" s="4" customFormat="1" ht="18" customHeight="1">
      <c r="B123" s="16"/>
    </row>
    <row r="124" s="4" customFormat="1" ht="18" customHeight="1">
      <c r="B124" s="16"/>
    </row>
    <row r="125" s="4" customFormat="1" ht="18" customHeight="1">
      <c r="B125" s="16"/>
    </row>
    <row r="126" s="4" customFormat="1" ht="18" customHeight="1">
      <c r="B126" s="16"/>
    </row>
    <row r="127" s="4" customFormat="1" ht="18" customHeight="1">
      <c r="B127" s="16"/>
    </row>
    <row r="128" s="4" customFormat="1" ht="18" customHeight="1">
      <c r="B128" s="16"/>
    </row>
    <row r="129" s="4" customFormat="1" ht="18" customHeight="1">
      <c r="B129" s="16"/>
    </row>
    <row r="130" s="4" customFormat="1" ht="18" customHeight="1">
      <c r="B130" s="16"/>
    </row>
    <row r="131" s="4" customFormat="1" ht="18" customHeight="1">
      <c r="B131" s="16"/>
    </row>
    <row r="132" s="4" customFormat="1" ht="18" customHeight="1">
      <c r="B132" s="16"/>
    </row>
    <row r="133" s="4" customFormat="1" ht="18" customHeight="1">
      <c r="B133" s="16"/>
    </row>
    <row r="134" s="4" customFormat="1" ht="18" customHeight="1">
      <c r="B134" s="16"/>
    </row>
    <row r="135" s="4" customFormat="1" ht="18" customHeight="1">
      <c r="B135" s="16"/>
    </row>
    <row r="136" s="4" customFormat="1" ht="18" customHeight="1">
      <c r="B136" s="16"/>
    </row>
    <row r="137" s="4" customFormat="1" ht="18" customHeight="1">
      <c r="B137" s="16"/>
    </row>
    <row r="138" s="4" customFormat="1" ht="18" customHeight="1">
      <c r="B138" s="16"/>
    </row>
    <row r="139" s="4" customFormat="1" ht="18" customHeight="1">
      <c r="B139" s="16"/>
    </row>
    <row r="140" s="4" customFormat="1" ht="18" customHeight="1">
      <c r="B140" s="16"/>
    </row>
    <row r="141" s="4" customFormat="1" ht="18" customHeight="1">
      <c r="B141" s="16"/>
    </row>
    <row r="142" s="4" customFormat="1" ht="18" customHeight="1">
      <c r="B142" s="16"/>
    </row>
    <row r="143" s="4" customFormat="1" ht="18" customHeight="1">
      <c r="B143" s="16"/>
    </row>
    <row r="144" s="4" customFormat="1" ht="18" customHeight="1">
      <c r="B144" s="16"/>
    </row>
    <row r="145" s="4" customFormat="1" ht="18" customHeight="1">
      <c r="B145" s="16"/>
    </row>
    <row r="146" s="4" customFormat="1" ht="18" customHeight="1">
      <c r="B146" s="16"/>
    </row>
    <row r="147" s="4" customFormat="1" ht="18" customHeight="1">
      <c r="B147" s="16"/>
    </row>
    <row r="148" s="4" customFormat="1" ht="18" customHeight="1">
      <c r="B148" s="16"/>
    </row>
    <row r="149" s="4" customFormat="1" ht="18" customHeight="1">
      <c r="B149" s="16"/>
    </row>
    <row r="150" s="4" customFormat="1" ht="18" customHeight="1">
      <c r="B150" s="16"/>
    </row>
    <row r="151" s="4" customFormat="1" ht="18" customHeight="1">
      <c r="B151" s="16"/>
    </row>
    <row r="152" s="4" customFormat="1" ht="18" customHeight="1">
      <c r="B152" s="16"/>
    </row>
    <row r="153" s="4" customFormat="1" ht="18" customHeight="1">
      <c r="B153" s="16"/>
    </row>
    <row r="154" s="4" customFormat="1" ht="18" customHeight="1">
      <c r="B154" s="16"/>
    </row>
    <row r="155" s="4" customFormat="1" ht="18" customHeight="1">
      <c r="B155" s="16"/>
    </row>
    <row r="156" s="4" customFormat="1" ht="18" customHeight="1">
      <c r="B156" s="16"/>
    </row>
    <row r="157" s="4" customFormat="1" ht="18" customHeight="1">
      <c r="B157" s="16"/>
    </row>
    <row r="158" s="4" customFormat="1" ht="18" customHeight="1">
      <c r="B158" s="16"/>
    </row>
    <row r="159" s="4" customFormat="1" ht="18" customHeight="1">
      <c r="B159" s="16"/>
    </row>
    <row r="160" s="4" customFormat="1" ht="18" customHeight="1">
      <c r="B160" s="16"/>
    </row>
    <row r="161" s="4" customFormat="1" ht="18" customHeight="1">
      <c r="B161" s="16"/>
    </row>
    <row r="162" s="4" customFormat="1" ht="18" customHeight="1">
      <c r="B162" s="16"/>
    </row>
    <row r="163" s="4" customFormat="1" ht="18" customHeight="1">
      <c r="B163" s="16"/>
    </row>
    <row r="164" s="4" customFormat="1" ht="18" customHeight="1">
      <c r="B164" s="16"/>
    </row>
    <row r="165" s="4" customFormat="1" ht="18" customHeight="1">
      <c r="B165" s="16"/>
    </row>
    <row r="166" s="4" customFormat="1" ht="18" customHeight="1">
      <c r="B166" s="16"/>
    </row>
    <row r="167" s="4" customFormat="1" ht="18" customHeight="1">
      <c r="B167" s="16"/>
    </row>
    <row r="168" s="4" customFormat="1" ht="18" customHeight="1">
      <c r="B168" s="16"/>
    </row>
    <row r="169" s="4" customFormat="1" ht="18" customHeight="1">
      <c r="B169" s="16"/>
    </row>
    <row r="170" s="4" customFormat="1" ht="18" customHeight="1">
      <c r="B170" s="16"/>
    </row>
    <row r="171" s="4" customFormat="1" ht="18" customHeight="1">
      <c r="B171" s="16"/>
    </row>
    <row r="172" s="4" customFormat="1" ht="18" customHeight="1">
      <c r="B172" s="16"/>
    </row>
    <row r="173" s="4" customFormat="1" ht="18" customHeight="1">
      <c r="B173" s="16"/>
    </row>
    <row r="174" s="4" customFormat="1" ht="18" customHeight="1">
      <c r="B174" s="16"/>
    </row>
    <row r="175" s="4" customFormat="1" ht="18" customHeight="1">
      <c r="B175" s="16"/>
    </row>
    <row r="176" s="4" customFormat="1" ht="18" customHeight="1">
      <c r="B176" s="16"/>
    </row>
    <row r="177" s="4" customFormat="1" ht="18" customHeight="1">
      <c r="B177" s="16"/>
    </row>
    <row r="178" s="4" customFormat="1" ht="18" customHeight="1">
      <c r="B178" s="16"/>
    </row>
    <row r="179" s="4" customFormat="1" ht="18" customHeight="1">
      <c r="B179" s="16"/>
    </row>
    <row r="180" s="4" customFormat="1" ht="18" customHeight="1">
      <c r="B180" s="16"/>
    </row>
    <row r="181" s="4" customFormat="1" ht="18" customHeight="1">
      <c r="B181" s="16"/>
    </row>
    <row r="182" s="4" customFormat="1" ht="18" customHeight="1">
      <c r="B182" s="16"/>
    </row>
    <row r="183" s="4" customFormat="1" ht="18" customHeight="1">
      <c r="B183" s="16"/>
    </row>
    <row r="184" s="4" customFormat="1" ht="18" customHeight="1">
      <c r="B184" s="16"/>
    </row>
    <row r="185" s="4" customFormat="1" ht="18" customHeight="1">
      <c r="B185" s="16"/>
    </row>
    <row r="186" s="4" customFormat="1" ht="18" customHeight="1">
      <c r="B186" s="16"/>
    </row>
    <row r="187" s="4" customFormat="1" ht="18" customHeight="1">
      <c r="B187" s="16"/>
    </row>
    <row r="188" s="4" customFormat="1" ht="18" customHeight="1">
      <c r="B188" s="16"/>
    </row>
    <row r="189" s="4" customFormat="1" ht="18" customHeight="1">
      <c r="B189" s="16"/>
    </row>
    <row r="190" s="4" customFormat="1" ht="18" customHeight="1">
      <c r="B190" s="16"/>
    </row>
    <row r="191" s="4" customFormat="1" ht="18" customHeight="1">
      <c r="B191" s="16"/>
    </row>
    <row r="192" s="4" customFormat="1" ht="18" customHeight="1">
      <c r="B192" s="16"/>
    </row>
    <row r="193" s="4" customFormat="1" ht="18" customHeight="1">
      <c r="B193" s="16"/>
    </row>
    <row r="194" s="4" customFormat="1" ht="18" customHeight="1">
      <c r="B194" s="16"/>
    </row>
    <row r="195" s="4" customFormat="1" ht="18" customHeight="1">
      <c r="B195" s="16"/>
    </row>
    <row r="196" s="4" customFormat="1" ht="18" customHeight="1">
      <c r="B196" s="16"/>
    </row>
    <row r="197" s="4" customFormat="1" ht="18" customHeight="1">
      <c r="B197" s="16"/>
    </row>
    <row r="198" s="4" customFormat="1" ht="18" customHeight="1">
      <c r="B198" s="16"/>
    </row>
    <row r="199" s="4" customFormat="1" ht="18" customHeight="1">
      <c r="B199" s="16"/>
    </row>
    <row r="200" s="4" customFormat="1" ht="18" customHeight="1">
      <c r="B200" s="16"/>
    </row>
    <row r="201" s="4" customFormat="1" ht="18" customHeight="1">
      <c r="B201" s="16"/>
    </row>
    <row r="202" s="4" customFormat="1" ht="18" customHeight="1">
      <c r="B202" s="16"/>
    </row>
    <row r="203" s="4" customFormat="1" ht="18" customHeight="1">
      <c r="B203" s="16"/>
    </row>
    <row r="204" s="4" customFormat="1" ht="18" customHeight="1">
      <c r="B204" s="16"/>
    </row>
    <row r="205" s="4" customFormat="1" ht="18" customHeight="1">
      <c r="B205" s="16"/>
    </row>
    <row r="206" s="4" customFormat="1" ht="18" customHeight="1">
      <c r="B206" s="16"/>
    </row>
    <row r="207" s="4" customFormat="1" ht="18" customHeight="1">
      <c r="B207" s="16"/>
    </row>
    <row r="208" s="4" customFormat="1" ht="18" customHeight="1">
      <c r="B208" s="16"/>
    </row>
    <row r="209" s="4" customFormat="1" ht="18" customHeight="1">
      <c r="B209" s="16"/>
    </row>
    <row r="210" s="4" customFormat="1" ht="18" customHeight="1">
      <c r="B210" s="16"/>
    </row>
    <row r="211" s="4" customFormat="1" ht="18" customHeight="1">
      <c r="B211" s="16"/>
    </row>
    <row r="212" s="4" customFormat="1" ht="18" customHeight="1">
      <c r="B212" s="16"/>
    </row>
    <row r="213" s="4" customFormat="1" ht="18" customHeight="1">
      <c r="B213" s="16"/>
    </row>
    <row r="214" s="4" customFormat="1" ht="18" customHeight="1">
      <c r="B214" s="16"/>
    </row>
    <row r="215" s="4" customFormat="1" ht="18" customHeight="1">
      <c r="B215" s="16"/>
    </row>
    <row r="216" s="4" customFormat="1" ht="18" customHeight="1">
      <c r="B216" s="16"/>
    </row>
    <row r="217" s="4" customFormat="1" ht="18" customHeight="1">
      <c r="B217" s="16"/>
    </row>
    <row r="218" s="4" customFormat="1" ht="18" customHeight="1">
      <c r="B218" s="16"/>
    </row>
    <row r="219" s="4" customFormat="1" ht="18" customHeight="1">
      <c r="B219" s="16"/>
    </row>
    <row r="220" s="4" customFormat="1" ht="18" customHeight="1">
      <c r="B220" s="16"/>
    </row>
    <row r="221" s="4" customFormat="1" ht="18" customHeight="1">
      <c r="B221" s="16"/>
    </row>
    <row r="222" s="4" customFormat="1" ht="18" customHeight="1">
      <c r="B222" s="16"/>
    </row>
    <row r="223" s="4" customFormat="1" ht="18" customHeight="1">
      <c r="B223" s="16"/>
    </row>
    <row r="224" s="4" customFormat="1" ht="18" customHeight="1">
      <c r="B224" s="16"/>
    </row>
    <row r="225" s="4" customFormat="1" ht="18" customHeight="1">
      <c r="B225" s="16"/>
    </row>
    <row r="226" s="4" customFormat="1" ht="18" customHeight="1">
      <c r="B226" s="16"/>
    </row>
    <row r="227" s="4" customFormat="1" ht="18" customHeight="1">
      <c r="B227" s="16"/>
    </row>
    <row r="228" s="4" customFormat="1" ht="18" customHeight="1">
      <c r="B228" s="16"/>
    </row>
    <row r="229" s="4" customFormat="1" ht="18" customHeight="1">
      <c r="B229" s="16"/>
    </row>
    <row r="230" s="4" customFormat="1" ht="18" customHeight="1">
      <c r="B230" s="16"/>
    </row>
    <row r="231" s="4" customFormat="1" ht="18" customHeight="1">
      <c r="B231" s="16"/>
    </row>
    <row r="232" s="4" customFormat="1" ht="18" customHeight="1">
      <c r="B232" s="16"/>
    </row>
    <row r="233" s="4" customFormat="1" ht="18" customHeight="1">
      <c r="B233" s="16"/>
    </row>
    <row r="234" s="4" customFormat="1" ht="18" customHeight="1">
      <c r="B234" s="16"/>
    </row>
    <row r="235" s="4" customFormat="1" ht="18" customHeight="1">
      <c r="B235" s="16"/>
    </row>
    <row r="236" s="4" customFormat="1" ht="18" customHeight="1">
      <c r="B236" s="16"/>
    </row>
    <row r="237" s="4" customFormat="1" ht="18" customHeight="1">
      <c r="B237" s="16"/>
    </row>
    <row r="238" s="4" customFormat="1" ht="18" customHeight="1">
      <c r="B238" s="16"/>
    </row>
    <row r="239" s="4" customFormat="1" ht="18" customHeight="1">
      <c r="B239" s="16"/>
    </row>
    <row r="240" s="4" customFormat="1" ht="18" customHeight="1">
      <c r="B240" s="16"/>
    </row>
    <row r="241" s="4" customFormat="1" ht="18" customHeight="1">
      <c r="B241" s="16"/>
    </row>
    <row r="242" s="4" customFormat="1" ht="18" customHeight="1">
      <c r="B242" s="16"/>
    </row>
    <row r="243" s="4" customFormat="1" ht="18" customHeight="1">
      <c r="B243" s="16"/>
    </row>
    <row r="244" s="4" customFormat="1" ht="18" customHeight="1">
      <c r="B244" s="16"/>
    </row>
    <row r="245" s="4" customFormat="1" ht="18" customHeight="1">
      <c r="B245" s="16"/>
    </row>
    <row r="246" s="4" customFormat="1" ht="18" customHeight="1">
      <c r="B246" s="16"/>
    </row>
    <row r="247" s="4" customFormat="1" ht="18" customHeight="1">
      <c r="B247" s="16"/>
    </row>
    <row r="248" s="4" customFormat="1" ht="18" customHeight="1">
      <c r="B248" s="16"/>
    </row>
    <row r="249" s="4" customFormat="1" ht="18" customHeight="1">
      <c r="B249" s="16"/>
    </row>
    <row r="250" s="4" customFormat="1" ht="18" customHeight="1">
      <c r="B250" s="16"/>
    </row>
    <row r="251" s="4" customFormat="1" ht="18" customHeight="1">
      <c r="B251" s="16"/>
    </row>
    <row r="252" s="4" customFormat="1" ht="18" customHeight="1">
      <c r="B252" s="16"/>
    </row>
    <row r="253" s="4" customFormat="1" ht="18" customHeight="1">
      <c r="B253" s="16"/>
    </row>
    <row r="254" s="4" customFormat="1" ht="18" customHeight="1">
      <c r="B254" s="16"/>
    </row>
    <row r="255" s="4" customFormat="1" ht="18" customHeight="1">
      <c r="B255" s="16"/>
    </row>
    <row r="256" s="4" customFormat="1" ht="18" customHeight="1">
      <c r="B256" s="16"/>
    </row>
    <row r="257" s="4" customFormat="1" ht="18" customHeight="1">
      <c r="B257" s="16"/>
    </row>
    <row r="258" s="4" customFormat="1" ht="18" customHeight="1">
      <c r="B258" s="16"/>
    </row>
    <row r="259" s="4" customFormat="1" ht="18" customHeight="1">
      <c r="B259" s="16"/>
    </row>
    <row r="260" s="4" customFormat="1" ht="18" customHeight="1">
      <c r="B260" s="16"/>
    </row>
    <row r="261" s="4" customFormat="1" ht="18" customHeight="1">
      <c r="B261" s="16"/>
    </row>
    <row r="262" s="4" customFormat="1" ht="18" customHeight="1">
      <c r="B262" s="16"/>
    </row>
    <row r="263" s="4" customFormat="1" ht="18" customHeight="1">
      <c r="B263" s="16"/>
    </row>
    <row r="264" s="4" customFormat="1" ht="18" customHeight="1">
      <c r="B264" s="16"/>
    </row>
    <row r="265" s="4" customFormat="1" ht="18" customHeight="1">
      <c r="B265" s="16"/>
    </row>
    <row r="266" s="4" customFormat="1" ht="18" customHeight="1">
      <c r="B266" s="16"/>
    </row>
    <row r="267" s="4" customFormat="1" ht="18" customHeight="1">
      <c r="B267" s="16"/>
    </row>
    <row r="268" s="4" customFormat="1" ht="18" customHeight="1">
      <c r="B268" s="16"/>
    </row>
    <row r="269" s="4" customFormat="1" ht="18" customHeight="1">
      <c r="B269" s="16"/>
    </row>
    <row r="270" s="4" customFormat="1" ht="18" customHeight="1">
      <c r="B270" s="16"/>
    </row>
    <row r="271" s="4" customFormat="1" ht="18" customHeight="1">
      <c r="B271" s="16"/>
    </row>
    <row r="272" s="4" customFormat="1" ht="18" customHeight="1">
      <c r="B272" s="16"/>
    </row>
    <row r="273" s="4" customFormat="1" ht="18" customHeight="1">
      <c r="B273" s="16"/>
    </row>
    <row r="274" s="4" customFormat="1" ht="18" customHeight="1">
      <c r="B274" s="16"/>
    </row>
    <row r="275" s="4" customFormat="1" ht="18" customHeight="1">
      <c r="B275" s="16"/>
    </row>
    <row r="276" s="4" customFormat="1" ht="18" customHeight="1">
      <c r="B276" s="16"/>
    </row>
    <row r="277" s="4" customFormat="1" ht="18" customHeight="1">
      <c r="B277" s="16"/>
    </row>
    <row r="278" s="4" customFormat="1" ht="18" customHeight="1">
      <c r="B278" s="16"/>
    </row>
    <row r="279" s="4" customFormat="1" ht="18" customHeight="1">
      <c r="B279" s="16"/>
    </row>
    <row r="280" s="4" customFormat="1" ht="18" customHeight="1">
      <c r="B280" s="16"/>
    </row>
    <row r="281" s="4" customFormat="1" ht="18" customHeight="1">
      <c r="B281" s="16"/>
    </row>
    <row r="282" s="4" customFormat="1" ht="18" customHeight="1">
      <c r="B282" s="16"/>
    </row>
    <row r="283" s="4" customFormat="1" ht="18" customHeight="1">
      <c r="B283" s="16"/>
    </row>
    <row r="284" s="4" customFormat="1" ht="18" customHeight="1">
      <c r="B284" s="16"/>
    </row>
    <row r="285" s="4" customFormat="1" ht="18" customHeight="1">
      <c r="B285" s="16"/>
    </row>
    <row r="286" s="4" customFormat="1" ht="18" customHeight="1">
      <c r="B286" s="16"/>
    </row>
    <row r="287" s="4" customFormat="1" ht="18" customHeight="1">
      <c r="B287" s="16"/>
    </row>
    <row r="288" s="4" customFormat="1" ht="18" customHeight="1">
      <c r="B288" s="16"/>
    </row>
    <row r="289" s="4" customFormat="1" ht="18" customHeight="1">
      <c r="B289" s="16"/>
    </row>
    <row r="290" s="4" customFormat="1" ht="18" customHeight="1">
      <c r="B290" s="16"/>
    </row>
    <row r="291" s="4" customFormat="1" ht="18" customHeight="1">
      <c r="B291" s="16"/>
    </row>
    <row r="292" s="4" customFormat="1" ht="18" customHeight="1">
      <c r="B292" s="16"/>
    </row>
    <row r="293" s="4" customFormat="1" ht="18" customHeight="1">
      <c r="B293" s="16"/>
    </row>
    <row r="294" s="4" customFormat="1" ht="18" customHeight="1">
      <c r="B294" s="16"/>
    </row>
    <row r="295" s="4" customFormat="1" ht="18" customHeight="1">
      <c r="B295" s="16"/>
    </row>
    <row r="296" s="4" customFormat="1" ht="18" customHeight="1">
      <c r="B296" s="16"/>
    </row>
    <row r="297" s="4" customFormat="1" ht="18" customHeight="1">
      <c r="B297" s="16"/>
    </row>
    <row r="298" s="4" customFormat="1" ht="18" customHeight="1">
      <c r="B298" s="16"/>
    </row>
    <row r="299" s="4" customFormat="1" ht="18" customHeight="1">
      <c r="B299" s="16"/>
    </row>
    <row r="300" s="4" customFormat="1" ht="18" customHeight="1">
      <c r="B300" s="16"/>
    </row>
    <row r="301" s="4" customFormat="1" ht="18" customHeight="1">
      <c r="B301" s="16"/>
    </row>
    <row r="302" s="4" customFormat="1" ht="18" customHeight="1">
      <c r="B302" s="16"/>
    </row>
    <row r="303" s="4" customFormat="1" ht="18" customHeight="1">
      <c r="B303" s="16"/>
    </row>
    <row r="304" s="4" customFormat="1" ht="18" customHeight="1">
      <c r="B304" s="16"/>
    </row>
    <row r="305" s="4" customFormat="1" ht="18" customHeight="1">
      <c r="B305" s="16"/>
    </row>
    <row r="306" s="4" customFormat="1" ht="18" customHeight="1">
      <c r="B306" s="16"/>
    </row>
    <row r="307" s="4" customFormat="1" ht="18" customHeight="1">
      <c r="B307" s="16"/>
    </row>
    <row r="308" s="4" customFormat="1" ht="18" customHeight="1">
      <c r="B308" s="16"/>
    </row>
    <row r="309" s="4" customFormat="1" ht="18" customHeight="1">
      <c r="B309" s="16"/>
    </row>
    <row r="310" s="4" customFormat="1" ht="18" customHeight="1">
      <c r="B310" s="16"/>
    </row>
    <row r="311" s="4" customFormat="1" ht="18" customHeight="1">
      <c r="B311" s="16"/>
    </row>
    <row r="312" s="4" customFormat="1" ht="18" customHeight="1">
      <c r="B312" s="16"/>
    </row>
    <row r="313" s="4" customFormat="1" ht="18" customHeight="1">
      <c r="B313" s="16"/>
    </row>
    <row r="314" s="4" customFormat="1" ht="18" customHeight="1">
      <c r="B314" s="16"/>
    </row>
    <row r="315" s="4" customFormat="1" ht="18" customHeight="1">
      <c r="B315" s="16"/>
    </row>
    <row r="316" s="4" customFormat="1" ht="18" customHeight="1">
      <c r="B316" s="16"/>
    </row>
    <row r="317" s="4" customFormat="1" ht="18" customHeight="1">
      <c r="B317" s="16"/>
    </row>
    <row r="318" s="4" customFormat="1" ht="18" customHeight="1">
      <c r="B318" s="16"/>
    </row>
    <row r="319" s="4" customFormat="1" ht="18" customHeight="1">
      <c r="B319" s="16"/>
    </row>
    <row r="320" s="4" customFormat="1" ht="18" customHeight="1">
      <c r="B320" s="16"/>
    </row>
    <row r="321" s="4" customFormat="1" ht="18" customHeight="1">
      <c r="B321" s="16"/>
    </row>
    <row r="322" s="4" customFormat="1" ht="18" customHeight="1">
      <c r="B322" s="16"/>
    </row>
    <row r="323" s="4" customFormat="1" ht="18" customHeight="1">
      <c r="B323" s="16"/>
    </row>
    <row r="324" s="4" customFormat="1" ht="18" customHeight="1">
      <c r="B324" s="16"/>
    </row>
    <row r="325" s="4" customFormat="1" ht="18" customHeight="1">
      <c r="B325" s="16"/>
    </row>
    <row r="326" s="4" customFormat="1" ht="18" customHeight="1">
      <c r="B326" s="16"/>
    </row>
    <row r="327" s="4" customFormat="1" ht="18" customHeight="1">
      <c r="B327" s="16"/>
    </row>
    <row r="328" s="4" customFormat="1" ht="18" customHeight="1">
      <c r="B328" s="16"/>
    </row>
    <row r="329" s="4" customFormat="1" ht="18" customHeight="1">
      <c r="B329" s="16"/>
    </row>
    <row r="330" s="4" customFormat="1" ht="18" customHeight="1">
      <c r="B330" s="16"/>
    </row>
    <row r="331" s="4" customFormat="1" ht="18" customHeight="1">
      <c r="B331" s="16"/>
    </row>
    <row r="332" s="4" customFormat="1" ht="18" customHeight="1">
      <c r="B332" s="16"/>
    </row>
    <row r="333" s="4" customFormat="1" ht="18" customHeight="1">
      <c r="B333" s="16"/>
    </row>
    <row r="334" s="4" customFormat="1" ht="18" customHeight="1">
      <c r="B334" s="16"/>
    </row>
    <row r="335" s="4" customFormat="1" ht="18" customHeight="1">
      <c r="B335" s="16"/>
    </row>
    <row r="336" s="4" customFormat="1" ht="18" customHeight="1">
      <c r="B336" s="16"/>
    </row>
    <row r="337" s="4" customFormat="1" ht="18" customHeight="1">
      <c r="B337" s="16"/>
    </row>
    <row r="338" s="4" customFormat="1" ht="18" customHeight="1">
      <c r="B338" s="16"/>
    </row>
    <row r="339" s="4" customFormat="1" ht="18" customHeight="1">
      <c r="B339" s="16"/>
    </row>
    <row r="340" s="4" customFormat="1" ht="18" customHeight="1">
      <c r="B340" s="16"/>
    </row>
    <row r="341" s="4" customFormat="1" ht="18" customHeight="1">
      <c r="B341" s="16"/>
    </row>
    <row r="342" s="4" customFormat="1" ht="18" customHeight="1">
      <c r="B342" s="16"/>
    </row>
    <row r="343" s="4" customFormat="1" ht="18" customHeight="1">
      <c r="B343" s="16"/>
    </row>
    <row r="344" s="4" customFormat="1" ht="18" customHeight="1">
      <c r="B344" s="16"/>
    </row>
    <row r="345" s="4" customFormat="1" ht="18" customHeight="1">
      <c r="B345" s="16"/>
    </row>
    <row r="346" s="4" customFormat="1" ht="18" customHeight="1">
      <c r="B346" s="16"/>
    </row>
    <row r="347" s="4" customFormat="1" ht="18" customHeight="1">
      <c r="B347" s="16"/>
    </row>
    <row r="348" s="4" customFormat="1" ht="18" customHeight="1">
      <c r="B348" s="16"/>
    </row>
    <row r="349" s="4" customFormat="1" ht="18" customHeight="1">
      <c r="B349" s="16"/>
    </row>
    <row r="350" s="4" customFormat="1" ht="18" customHeight="1">
      <c r="B350" s="16"/>
    </row>
    <row r="351" s="4" customFormat="1" ht="18" customHeight="1">
      <c r="B351" s="16"/>
    </row>
    <row r="352" s="4" customFormat="1" ht="18" customHeight="1">
      <c r="B352" s="16"/>
    </row>
    <row r="353" s="4" customFormat="1" ht="18" customHeight="1">
      <c r="B353" s="16"/>
    </row>
    <row r="354" s="4" customFormat="1" ht="18" customHeight="1">
      <c r="B354" s="16"/>
    </row>
    <row r="355" s="4" customFormat="1" ht="18" customHeight="1">
      <c r="B355" s="16"/>
    </row>
    <row r="356" s="4" customFormat="1" ht="18" customHeight="1">
      <c r="B356" s="16"/>
    </row>
    <row r="357" s="4" customFormat="1" ht="18" customHeight="1">
      <c r="B357" s="16"/>
    </row>
    <row r="358" s="4" customFormat="1" ht="18" customHeight="1">
      <c r="B358" s="16"/>
    </row>
    <row r="359" s="4" customFormat="1" ht="18" customHeight="1">
      <c r="B359" s="16"/>
    </row>
    <row r="360" s="4" customFormat="1" ht="18" customHeight="1">
      <c r="B360" s="16"/>
    </row>
    <row r="361" s="4" customFormat="1" ht="18" customHeight="1">
      <c r="B361" s="16"/>
    </row>
    <row r="362" s="4" customFormat="1" ht="18" customHeight="1">
      <c r="B362" s="16"/>
    </row>
    <row r="363" s="4" customFormat="1" ht="18" customHeight="1">
      <c r="B363" s="16"/>
    </row>
    <row r="364" s="4" customFormat="1" ht="18" customHeight="1">
      <c r="B364" s="16"/>
    </row>
    <row r="365" s="4" customFormat="1" ht="18" customHeight="1">
      <c r="B365" s="16"/>
    </row>
    <row r="366" s="4" customFormat="1" ht="18" customHeight="1">
      <c r="B366" s="16"/>
    </row>
    <row r="367" s="4" customFormat="1" ht="18" customHeight="1">
      <c r="B367" s="16"/>
    </row>
    <row r="368" s="4" customFormat="1" ht="18" customHeight="1">
      <c r="B368" s="16"/>
    </row>
    <row r="369" s="4" customFormat="1" ht="18" customHeight="1">
      <c r="B369" s="16"/>
    </row>
    <row r="370" s="4" customFormat="1" ht="18" customHeight="1">
      <c r="B370" s="16"/>
    </row>
    <row r="371" s="4" customFormat="1" ht="18" customHeight="1">
      <c r="B371" s="16"/>
    </row>
    <row r="372" s="4" customFormat="1" ht="18" customHeight="1">
      <c r="B372" s="16"/>
    </row>
    <row r="373" s="4" customFormat="1" ht="18" customHeight="1">
      <c r="B373" s="16"/>
    </row>
    <row r="374" s="4" customFormat="1" ht="18" customHeight="1">
      <c r="B374" s="16"/>
    </row>
    <row r="375" s="4" customFormat="1" ht="18" customHeight="1">
      <c r="B375" s="16"/>
    </row>
    <row r="376" s="4" customFormat="1" ht="18" customHeight="1">
      <c r="B376" s="16"/>
    </row>
    <row r="377" s="4" customFormat="1" ht="18" customHeight="1">
      <c r="B377" s="16"/>
    </row>
    <row r="378" s="4" customFormat="1" ht="18" customHeight="1">
      <c r="B378" s="16"/>
    </row>
    <row r="379" s="4" customFormat="1" ht="18" customHeight="1">
      <c r="B379" s="16"/>
    </row>
    <row r="380" s="4" customFormat="1" ht="18" customHeight="1">
      <c r="B380" s="16"/>
    </row>
    <row r="381" s="4" customFormat="1" ht="18" customHeight="1">
      <c r="B381" s="16"/>
    </row>
    <row r="382" s="4" customFormat="1" ht="18" customHeight="1">
      <c r="B382" s="16"/>
    </row>
    <row r="383" s="4" customFormat="1" ht="18" customHeight="1">
      <c r="B383" s="16"/>
    </row>
    <row r="384" s="4" customFormat="1" ht="18" customHeight="1">
      <c r="B384" s="16"/>
    </row>
    <row r="385" s="4" customFormat="1" ht="18" customHeight="1">
      <c r="B385" s="16"/>
    </row>
    <row r="386" s="4" customFormat="1" ht="18" customHeight="1">
      <c r="B386" s="16"/>
    </row>
    <row r="387" s="4" customFormat="1" ht="18" customHeight="1">
      <c r="B387" s="16"/>
    </row>
    <row r="388" s="4" customFormat="1" ht="18" customHeight="1">
      <c r="B388" s="16"/>
    </row>
    <row r="389" s="4" customFormat="1" ht="18" customHeight="1">
      <c r="B389" s="16"/>
    </row>
    <row r="390" s="4" customFormat="1" ht="18" customHeight="1">
      <c r="B390" s="16"/>
    </row>
    <row r="391" s="4" customFormat="1" ht="18" customHeight="1">
      <c r="B391" s="16"/>
    </row>
    <row r="392" s="4" customFormat="1" ht="18" customHeight="1">
      <c r="B392" s="16"/>
    </row>
    <row r="393" s="4" customFormat="1" ht="18" customHeight="1">
      <c r="B393" s="16"/>
    </row>
    <row r="394" s="4" customFormat="1" ht="18" customHeight="1">
      <c r="B394" s="16"/>
    </row>
    <row r="395" s="4" customFormat="1" ht="18" customHeight="1">
      <c r="B395" s="16"/>
    </row>
    <row r="396" s="4" customFormat="1" ht="18" customHeight="1">
      <c r="B396" s="16"/>
    </row>
    <row r="397" s="4" customFormat="1" ht="18" customHeight="1">
      <c r="B397" s="16"/>
    </row>
    <row r="398" s="4" customFormat="1" ht="18" customHeight="1">
      <c r="B398" s="16"/>
    </row>
    <row r="399" s="4" customFormat="1" ht="18" customHeight="1">
      <c r="B399" s="16"/>
    </row>
    <row r="400" s="4" customFormat="1" ht="18" customHeight="1">
      <c r="B400" s="16"/>
    </row>
    <row r="401" s="4" customFormat="1" ht="18" customHeight="1">
      <c r="B401" s="16"/>
    </row>
    <row r="402" s="4" customFormat="1" ht="18" customHeight="1">
      <c r="B402" s="16"/>
    </row>
    <row r="403" s="4" customFormat="1" ht="18" customHeight="1">
      <c r="B403" s="16"/>
    </row>
    <row r="404" s="4" customFormat="1" ht="18" customHeight="1">
      <c r="B404" s="16"/>
    </row>
    <row r="405" s="4" customFormat="1" ht="18" customHeight="1">
      <c r="B405" s="16"/>
    </row>
    <row r="406" s="4" customFormat="1" ht="18" customHeight="1">
      <c r="B406" s="16"/>
    </row>
    <row r="407" s="4" customFormat="1" ht="18" customHeight="1">
      <c r="B407" s="16"/>
    </row>
    <row r="408" s="4" customFormat="1" ht="18" customHeight="1">
      <c r="B408" s="16"/>
    </row>
    <row r="409" s="4" customFormat="1" ht="18" customHeight="1">
      <c r="B409" s="16"/>
    </row>
    <row r="410" s="4" customFormat="1" ht="18" customHeight="1">
      <c r="B410" s="16"/>
    </row>
    <row r="411" s="4" customFormat="1" ht="18" customHeight="1">
      <c r="B411" s="16"/>
    </row>
    <row r="412" s="4" customFormat="1" ht="18" customHeight="1">
      <c r="B412" s="16"/>
    </row>
    <row r="413" s="4" customFormat="1" ht="18" customHeight="1">
      <c r="B413" s="16"/>
    </row>
    <row r="414" s="4" customFormat="1" ht="18" customHeight="1">
      <c r="B414" s="16"/>
    </row>
    <row r="415" s="4" customFormat="1" ht="18" customHeight="1">
      <c r="B415" s="16"/>
    </row>
    <row r="416" s="4" customFormat="1" ht="18" customHeight="1">
      <c r="B416" s="16"/>
    </row>
    <row r="417" s="4" customFormat="1" ht="18" customHeight="1">
      <c r="B417" s="16"/>
    </row>
    <row r="418" s="4" customFormat="1" ht="18" customHeight="1">
      <c r="B418" s="16"/>
    </row>
    <row r="419" s="4" customFormat="1" ht="18" customHeight="1">
      <c r="B419" s="16"/>
    </row>
    <row r="420" s="4" customFormat="1" ht="18" customHeight="1">
      <c r="B420" s="16"/>
    </row>
    <row r="421" s="4" customFormat="1" ht="18" customHeight="1">
      <c r="B421" s="16"/>
    </row>
    <row r="422" s="4" customFormat="1" ht="18" customHeight="1">
      <c r="B422" s="16"/>
    </row>
    <row r="423" s="4" customFormat="1" ht="18" customHeight="1">
      <c r="B423" s="16"/>
    </row>
    <row r="424" s="4" customFormat="1" ht="18" customHeight="1">
      <c r="B424" s="16"/>
    </row>
    <row r="425" s="4" customFormat="1" ht="18" customHeight="1">
      <c r="B425" s="16"/>
    </row>
    <row r="426" s="4" customFormat="1" ht="18" customHeight="1">
      <c r="B426" s="16"/>
    </row>
    <row r="427" s="4" customFormat="1" ht="18" customHeight="1">
      <c r="B427" s="16"/>
    </row>
    <row r="428" s="4" customFormat="1" ht="18" customHeight="1">
      <c r="B428" s="16"/>
    </row>
    <row r="429" s="4" customFormat="1" ht="18" customHeight="1">
      <c r="B429" s="16"/>
    </row>
    <row r="430" s="4" customFormat="1" ht="18" customHeight="1">
      <c r="B430" s="16"/>
    </row>
    <row r="431" s="4" customFormat="1" ht="18" customHeight="1">
      <c r="B431" s="16"/>
    </row>
    <row r="432" s="4" customFormat="1" ht="18" customHeight="1">
      <c r="B432" s="16"/>
    </row>
    <row r="433" s="4" customFormat="1" ht="18" customHeight="1">
      <c r="B433" s="16"/>
    </row>
    <row r="434" s="4" customFormat="1" ht="18" customHeight="1">
      <c r="B434" s="16"/>
    </row>
    <row r="435" s="4" customFormat="1" ht="18" customHeight="1">
      <c r="B435" s="16"/>
    </row>
    <row r="436" s="4" customFormat="1" ht="18" customHeight="1">
      <c r="B436" s="16"/>
    </row>
    <row r="437" s="4" customFormat="1" ht="18" customHeight="1">
      <c r="B437" s="16"/>
    </row>
    <row r="438" s="4" customFormat="1" ht="18" customHeight="1">
      <c r="B438" s="16"/>
    </row>
    <row r="439" s="4" customFormat="1" ht="18" customHeight="1">
      <c r="B439" s="16"/>
    </row>
    <row r="440" s="4" customFormat="1" ht="18" customHeight="1">
      <c r="B440" s="16"/>
    </row>
    <row r="441" s="4" customFormat="1" ht="18" customHeight="1">
      <c r="B441" s="16"/>
    </row>
    <row r="442" s="4" customFormat="1" ht="18" customHeight="1">
      <c r="B442" s="16"/>
    </row>
    <row r="443" s="4" customFormat="1" ht="18" customHeight="1">
      <c r="B443" s="16"/>
    </row>
    <row r="444" s="4" customFormat="1" ht="18" customHeight="1">
      <c r="B444" s="16"/>
    </row>
    <row r="445" s="4" customFormat="1" ht="18" customHeight="1">
      <c r="B445" s="16"/>
    </row>
    <row r="446" s="4" customFormat="1" ht="18" customHeight="1">
      <c r="B446" s="16"/>
    </row>
    <row r="447" s="4" customFormat="1" ht="18" customHeight="1">
      <c r="B447" s="16"/>
    </row>
    <row r="448" s="4" customFormat="1" ht="18" customHeight="1">
      <c r="B448" s="16"/>
    </row>
    <row r="449" s="4" customFormat="1" ht="18" customHeight="1">
      <c r="B449" s="16"/>
    </row>
    <row r="450" s="4" customFormat="1" ht="18" customHeight="1">
      <c r="B450" s="16"/>
    </row>
    <row r="451" s="4" customFormat="1" ht="18" customHeight="1">
      <c r="B451" s="16"/>
    </row>
    <row r="452" s="4" customFormat="1" ht="18" customHeight="1">
      <c r="B452" s="16"/>
    </row>
    <row r="453" s="4" customFormat="1" ht="18" customHeight="1">
      <c r="B453" s="16"/>
    </row>
    <row r="454" s="4" customFormat="1" ht="18" customHeight="1">
      <c r="B454" s="16"/>
    </row>
    <row r="455" s="4" customFormat="1" ht="18" customHeight="1">
      <c r="B455" s="16"/>
    </row>
    <row r="456" s="4" customFormat="1" ht="18" customHeight="1">
      <c r="B456" s="16"/>
    </row>
    <row r="457" s="4" customFormat="1" ht="18" customHeight="1">
      <c r="B457" s="16"/>
    </row>
    <row r="458" s="4" customFormat="1" ht="18" customHeight="1">
      <c r="B458" s="16"/>
    </row>
    <row r="459" s="4" customFormat="1" ht="18" customHeight="1">
      <c r="B459" s="16"/>
    </row>
    <row r="460" s="4" customFormat="1" ht="18" customHeight="1">
      <c r="B460" s="16"/>
    </row>
    <row r="461" s="4" customFormat="1" ht="18" customHeight="1">
      <c r="B461" s="16"/>
    </row>
    <row r="462" s="4" customFormat="1" ht="18" customHeight="1">
      <c r="B462" s="16"/>
    </row>
    <row r="463" s="4" customFormat="1" ht="18" customHeight="1">
      <c r="B463" s="16"/>
    </row>
    <row r="464" s="4" customFormat="1" ht="18" customHeight="1">
      <c r="B464" s="16"/>
    </row>
    <row r="465" s="4" customFormat="1" ht="18" customHeight="1">
      <c r="B465" s="16"/>
    </row>
    <row r="466" s="4" customFormat="1" ht="18" customHeight="1">
      <c r="B466" s="16"/>
    </row>
    <row r="467" s="4" customFormat="1" ht="18" customHeight="1">
      <c r="B467" s="16"/>
    </row>
    <row r="468" s="4" customFormat="1" ht="18" customHeight="1">
      <c r="B468" s="16"/>
    </row>
    <row r="469" s="4" customFormat="1" ht="18" customHeight="1">
      <c r="B469" s="16"/>
    </row>
    <row r="470" s="4" customFormat="1" ht="18" customHeight="1">
      <c r="B470" s="16"/>
    </row>
    <row r="471" s="4" customFormat="1" ht="18" customHeight="1">
      <c r="B471" s="16"/>
    </row>
    <row r="472" s="4" customFormat="1" ht="18" customHeight="1">
      <c r="B472" s="16"/>
    </row>
    <row r="473" s="4" customFormat="1" ht="18" customHeight="1">
      <c r="B473" s="16"/>
    </row>
    <row r="474" s="4" customFormat="1" ht="18" customHeight="1">
      <c r="B474" s="16"/>
    </row>
    <row r="475" s="4" customFormat="1" ht="18" customHeight="1">
      <c r="B475" s="16"/>
    </row>
    <row r="476" s="4" customFormat="1" ht="18" customHeight="1">
      <c r="B476" s="16"/>
    </row>
    <row r="477" s="4" customFormat="1" ht="18" customHeight="1">
      <c r="B477" s="16"/>
    </row>
    <row r="478" s="4" customFormat="1" ht="18" customHeight="1">
      <c r="B478" s="16"/>
    </row>
    <row r="479" s="4" customFormat="1" ht="18" customHeight="1">
      <c r="B479" s="16"/>
    </row>
    <row r="480" s="4" customFormat="1" ht="18" customHeight="1">
      <c r="B480" s="16"/>
    </row>
    <row r="481" s="4" customFormat="1" ht="18" customHeight="1">
      <c r="B481" s="16"/>
    </row>
    <row r="482" s="4" customFormat="1" ht="18" customHeight="1">
      <c r="B482" s="16"/>
    </row>
    <row r="483" s="4" customFormat="1" ht="18" customHeight="1">
      <c r="B483" s="16"/>
    </row>
    <row r="484" s="4" customFormat="1" ht="18" customHeight="1">
      <c r="B484" s="16"/>
    </row>
    <row r="485" s="4" customFormat="1" ht="18" customHeight="1">
      <c r="B485" s="16"/>
    </row>
    <row r="486" s="4" customFormat="1" ht="18" customHeight="1">
      <c r="B486" s="16"/>
    </row>
    <row r="487" s="4" customFormat="1" ht="18" customHeight="1">
      <c r="B487" s="16"/>
    </row>
    <row r="488" s="4" customFormat="1" ht="18" customHeight="1">
      <c r="B488" s="16"/>
    </row>
    <row r="489" s="4" customFormat="1" ht="18" customHeight="1">
      <c r="B489" s="16"/>
    </row>
    <row r="490" s="4" customFormat="1" ht="18" customHeight="1">
      <c r="B490" s="16"/>
    </row>
    <row r="491" s="4" customFormat="1" ht="18" customHeight="1">
      <c r="B491" s="16"/>
    </row>
    <row r="492" s="4" customFormat="1" ht="18" customHeight="1">
      <c r="B492" s="16"/>
    </row>
    <row r="493" s="4" customFormat="1" ht="18" customHeight="1">
      <c r="B493" s="16"/>
    </row>
    <row r="494" s="4" customFormat="1" ht="18" customHeight="1">
      <c r="B494" s="16"/>
    </row>
    <row r="495" s="4" customFormat="1" ht="18" customHeight="1">
      <c r="B495" s="16"/>
    </row>
    <row r="496" s="4" customFormat="1" ht="18" customHeight="1">
      <c r="B496" s="16"/>
    </row>
    <row r="497" s="4" customFormat="1" ht="18" customHeight="1">
      <c r="B497" s="16"/>
    </row>
    <row r="498" s="4" customFormat="1" ht="18" customHeight="1">
      <c r="B498" s="16"/>
    </row>
    <row r="499" s="4" customFormat="1" ht="18" customHeight="1">
      <c r="B499" s="16"/>
    </row>
    <row r="500" s="4" customFormat="1" ht="18" customHeight="1">
      <c r="B500" s="16"/>
    </row>
    <row r="501" s="4" customFormat="1" ht="18" customHeight="1">
      <c r="B501" s="16"/>
    </row>
    <row r="502" s="4" customFormat="1" ht="18" customHeight="1">
      <c r="B502" s="16"/>
    </row>
    <row r="503" s="4" customFormat="1" ht="18" customHeight="1">
      <c r="B503" s="16"/>
    </row>
    <row r="504" s="4" customFormat="1" ht="18" customHeight="1">
      <c r="B504" s="16"/>
    </row>
    <row r="505" s="4" customFormat="1" ht="18" customHeight="1">
      <c r="B505" s="16"/>
    </row>
    <row r="506" s="4" customFormat="1" ht="18" customHeight="1">
      <c r="B506" s="16"/>
    </row>
    <row r="507" s="4" customFormat="1" ht="18" customHeight="1">
      <c r="B507" s="16"/>
    </row>
    <row r="508" s="4" customFormat="1" ht="18" customHeight="1">
      <c r="B508" s="16"/>
    </row>
    <row r="509" s="4" customFormat="1" ht="18" customHeight="1">
      <c r="B509" s="16"/>
    </row>
    <row r="510" s="4" customFormat="1" ht="18" customHeight="1">
      <c r="B510" s="16"/>
    </row>
    <row r="511" s="4" customFormat="1" ht="18" customHeight="1">
      <c r="B511" s="16"/>
    </row>
    <row r="512" s="4" customFormat="1" ht="18" customHeight="1">
      <c r="B512" s="16"/>
    </row>
    <row r="513" s="4" customFormat="1" ht="18" customHeight="1">
      <c r="B513" s="16"/>
    </row>
    <row r="514" s="4" customFormat="1" ht="18" customHeight="1">
      <c r="B514" s="16"/>
    </row>
    <row r="515" s="4" customFormat="1" ht="18" customHeight="1">
      <c r="B515" s="16"/>
    </row>
    <row r="516" s="4" customFormat="1" ht="18" customHeight="1">
      <c r="B516" s="16"/>
    </row>
    <row r="517" s="4" customFormat="1" ht="18" customHeight="1">
      <c r="B517" s="16"/>
    </row>
    <row r="518" s="4" customFormat="1" ht="18" customHeight="1">
      <c r="B518" s="16"/>
    </row>
    <row r="519" s="4" customFormat="1" ht="18" customHeight="1">
      <c r="B519" s="16"/>
    </row>
    <row r="520" s="4" customFormat="1" ht="18" customHeight="1">
      <c r="B520" s="16"/>
    </row>
    <row r="521" s="4" customFormat="1" ht="18" customHeight="1">
      <c r="B521" s="16"/>
    </row>
    <row r="522" s="4" customFormat="1" ht="18" customHeight="1">
      <c r="B522" s="16"/>
    </row>
    <row r="523" s="4" customFormat="1" ht="18" customHeight="1">
      <c r="B523" s="16"/>
    </row>
    <row r="524" s="4" customFormat="1" ht="18" customHeight="1">
      <c r="B524" s="16"/>
    </row>
    <row r="525" s="4" customFormat="1" ht="18" customHeight="1">
      <c r="B525" s="16"/>
    </row>
    <row r="526" s="4" customFormat="1" ht="18" customHeight="1">
      <c r="B526" s="16"/>
    </row>
    <row r="527" s="4" customFormat="1" ht="18" customHeight="1">
      <c r="B527" s="16"/>
    </row>
    <row r="528" s="4" customFormat="1" ht="18" customHeight="1">
      <c r="B528" s="16"/>
    </row>
    <row r="529" s="4" customFormat="1" ht="18" customHeight="1">
      <c r="B529" s="16"/>
    </row>
    <row r="530" s="4" customFormat="1" ht="18" customHeight="1">
      <c r="B530" s="16"/>
    </row>
    <row r="531" s="4" customFormat="1" ht="18" customHeight="1">
      <c r="B531" s="16"/>
    </row>
    <row r="532" s="4" customFormat="1" ht="18" customHeight="1">
      <c r="B532" s="16"/>
    </row>
    <row r="533" s="4" customFormat="1" ht="18" customHeight="1">
      <c r="B533" s="16"/>
    </row>
    <row r="534" s="4" customFormat="1" ht="18" customHeight="1">
      <c r="B534" s="16"/>
    </row>
    <row r="535" s="4" customFormat="1" ht="18" customHeight="1">
      <c r="B535" s="16"/>
    </row>
    <row r="536" s="4" customFormat="1" ht="18" customHeight="1">
      <c r="B536" s="16"/>
    </row>
    <row r="537" s="4" customFormat="1" ht="18" customHeight="1">
      <c r="B537" s="16"/>
    </row>
    <row r="538" s="4" customFormat="1" ht="18" customHeight="1">
      <c r="B538" s="16"/>
    </row>
    <row r="539" s="4" customFormat="1" ht="18" customHeight="1">
      <c r="B539" s="16"/>
    </row>
    <row r="540" s="4" customFormat="1" ht="18" customHeight="1">
      <c r="B540" s="16"/>
    </row>
    <row r="541" s="4" customFormat="1" ht="18" customHeight="1">
      <c r="B541" s="16"/>
    </row>
    <row r="542" s="4" customFormat="1" ht="18" customHeight="1">
      <c r="B542" s="16"/>
    </row>
    <row r="543" s="4" customFormat="1" ht="18" customHeight="1">
      <c r="B543" s="16"/>
    </row>
    <row r="544" s="4" customFormat="1" ht="18" customHeight="1">
      <c r="B544" s="16"/>
    </row>
    <row r="545" s="4" customFormat="1" ht="18" customHeight="1">
      <c r="B545" s="16"/>
    </row>
    <row r="546" s="4" customFormat="1" ht="18" customHeight="1">
      <c r="B546" s="16"/>
    </row>
    <row r="547" s="4" customFormat="1" ht="18" customHeight="1">
      <c r="B547" s="16"/>
    </row>
    <row r="548" s="4" customFormat="1" ht="18" customHeight="1">
      <c r="B548" s="16"/>
    </row>
    <row r="549" s="4" customFormat="1" ht="18" customHeight="1">
      <c r="B549" s="16"/>
    </row>
    <row r="550" s="4" customFormat="1" ht="18" customHeight="1">
      <c r="B550" s="16"/>
    </row>
    <row r="551" s="4" customFormat="1" ht="18" customHeight="1">
      <c r="B551" s="16"/>
    </row>
    <row r="552" s="4" customFormat="1" ht="18" customHeight="1">
      <c r="B552" s="16"/>
    </row>
    <row r="553" s="4" customFormat="1" ht="18" customHeight="1">
      <c r="B553" s="16"/>
    </row>
    <row r="554" s="4" customFormat="1" ht="18" customHeight="1">
      <c r="B554" s="16"/>
    </row>
    <row r="555" s="4" customFormat="1" ht="18" customHeight="1">
      <c r="B555" s="16"/>
    </row>
    <row r="556" s="4" customFormat="1" ht="18" customHeight="1">
      <c r="B556" s="16"/>
    </row>
    <row r="557" s="4" customFormat="1" ht="18" customHeight="1">
      <c r="B557" s="16"/>
    </row>
    <row r="558" s="4" customFormat="1" ht="18" customHeight="1">
      <c r="B558" s="16"/>
    </row>
    <row r="559" s="4" customFormat="1" ht="18" customHeight="1">
      <c r="B559" s="16"/>
    </row>
    <row r="560" s="4" customFormat="1" ht="18" customHeight="1">
      <c r="B560" s="16"/>
    </row>
    <row r="561" s="4" customFormat="1" ht="18" customHeight="1">
      <c r="B561" s="16"/>
    </row>
    <row r="562" s="4" customFormat="1" ht="18" customHeight="1">
      <c r="B562" s="16"/>
    </row>
    <row r="563" s="4" customFormat="1" ht="18" customHeight="1">
      <c r="B563" s="16"/>
    </row>
    <row r="564" s="4" customFormat="1" ht="18" customHeight="1">
      <c r="B564" s="16"/>
    </row>
    <row r="565" s="4" customFormat="1" ht="18" customHeight="1">
      <c r="B565" s="16"/>
    </row>
    <row r="566" s="4" customFormat="1" ht="18" customHeight="1">
      <c r="B566" s="16"/>
    </row>
    <row r="567" s="4" customFormat="1" ht="18" customHeight="1">
      <c r="B567" s="16"/>
    </row>
    <row r="568" s="4" customFormat="1" ht="18" customHeight="1">
      <c r="B568" s="16"/>
    </row>
    <row r="569" s="4" customFormat="1" ht="18" customHeight="1">
      <c r="B569" s="16"/>
    </row>
    <row r="570" s="4" customFormat="1" ht="18" customHeight="1">
      <c r="B570" s="16"/>
    </row>
    <row r="571" s="4" customFormat="1" ht="18" customHeight="1">
      <c r="B571" s="16"/>
    </row>
    <row r="572" s="4" customFormat="1" ht="18" customHeight="1">
      <c r="B572" s="16"/>
    </row>
    <row r="573" s="4" customFormat="1" ht="18" customHeight="1">
      <c r="B573" s="16"/>
    </row>
    <row r="574" s="4" customFormat="1" ht="18" customHeight="1">
      <c r="B574" s="16"/>
    </row>
    <row r="575" s="4" customFormat="1" ht="18" customHeight="1">
      <c r="B575" s="16"/>
    </row>
    <row r="576" s="4" customFormat="1" ht="18" customHeight="1">
      <c r="B576" s="16"/>
    </row>
    <row r="577" s="4" customFormat="1" ht="18" customHeight="1">
      <c r="B577" s="16"/>
    </row>
    <row r="578" s="4" customFormat="1" ht="18" customHeight="1">
      <c r="B578" s="16"/>
    </row>
    <row r="579" s="4" customFormat="1" ht="18" customHeight="1">
      <c r="B579" s="16"/>
    </row>
    <row r="580" s="4" customFormat="1" ht="18" customHeight="1">
      <c r="B580" s="16"/>
    </row>
    <row r="581" s="4" customFormat="1" ht="18" customHeight="1">
      <c r="B581" s="16"/>
    </row>
    <row r="582" s="4" customFormat="1" ht="18" customHeight="1">
      <c r="B582" s="16"/>
    </row>
    <row r="583" s="4" customFormat="1" ht="18" customHeight="1">
      <c r="B583" s="16"/>
    </row>
    <row r="584" s="4" customFormat="1" ht="18" customHeight="1">
      <c r="B584" s="16"/>
    </row>
    <row r="585" s="4" customFormat="1" ht="18" customHeight="1">
      <c r="B585" s="16"/>
    </row>
    <row r="586" s="4" customFormat="1" ht="18" customHeight="1">
      <c r="B586" s="16"/>
    </row>
    <row r="587" s="4" customFormat="1" ht="18" customHeight="1">
      <c r="B587" s="16"/>
    </row>
    <row r="588" s="4" customFormat="1" ht="18" customHeight="1">
      <c r="B588" s="16"/>
    </row>
    <row r="589" s="4" customFormat="1" ht="18" customHeight="1">
      <c r="B589" s="16"/>
    </row>
    <row r="590" s="4" customFormat="1" ht="18" customHeight="1">
      <c r="B590" s="16"/>
    </row>
    <row r="591" s="4" customFormat="1" ht="18" customHeight="1">
      <c r="B591" s="16"/>
    </row>
    <row r="592" s="4" customFormat="1" ht="18" customHeight="1">
      <c r="B592" s="16"/>
    </row>
    <row r="593" s="4" customFormat="1" ht="18" customHeight="1">
      <c r="B593" s="16"/>
    </row>
    <row r="594" s="4" customFormat="1" ht="18" customHeight="1">
      <c r="B594" s="16"/>
    </row>
    <row r="595" s="4" customFormat="1" ht="18" customHeight="1">
      <c r="B595" s="16"/>
    </row>
    <row r="596" s="4" customFormat="1" ht="18" customHeight="1">
      <c r="B596" s="16"/>
    </row>
    <row r="597" s="4" customFormat="1" ht="18" customHeight="1">
      <c r="B597" s="16"/>
    </row>
    <row r="598" s="4" customFormat="1" ht="18" customHeight="1">
      <c r="B598" s="16"/>
    </row>
    <row r="599" s="4" customFormat="1" ht="18" customHeight="1">
      <c r="B599" s="16"/>
    </row>
    <row r="600" s="4" customFormat="1" ht="18" customHeight="1">
      <c r="B600" s="16"/>
    </row>
    <row r="601" s="4" customFormat="1" ht="18" customHeight="1">
      <c r="B601" s="16"/>
    </row>
    <row r="602" s="4" customFormat="1" ht="18" customHeight="1">
      <c r="B602" s="16"/>
    </row>
    <row r="603" s="4" customFormat="1" ht="18" customHeight="1">
      <c r="B603" s="16"/>
    </row>
    <row r="604" s="4" customFormat="1" ht="18" customHeight="1">
      <c r="B604" s="16"/>
    </row>
    <row r="605" s="4" customFormat="1" ht="18" customHeight="1">
      <c r="B605" s="16"/>
    </row>
    <row r="606" s="4" customFormat="1" ht="18" customHeight="1">
      <c r="B606" s="16"/>
    </row>
    <row r="607" s="4" customFormat="1" ht="18" customHeight="1">
      <c r="B607" s="16"/>
    </row>
    <row r="608" s="4" customFormat="1" ht="18" customHeight="1">
      <c r="B608" s="16"/>
    </row>
    <row r="609" s="4" customFormat="1" ht="18" customHeight="1">
      <c r="B609" s="16"/>
    </row>
    <row r="610" s="4" customFormat="1" ht="18" customHeight="1">
      <c r="B610" s="16"/>
    </row>
    <row r="611" s="4" customFormat="1" ht="18" customHeight="1">
      <c r="B611" s="16"/>
    </row>
    <row r="612" s="4" customFormat="1" ht="18" customHeight="1">
      <c r="B612" s="16"/>
    </row>
    <row r="613" s="4" customFormat="1" ht="18" customHeight="1">
      <c r="B613" s="16"/>
    </row>
    <row r="614" s="4" customFormat="1" ht="18" customHeight="1">
      <c r="B614" s="16"/>
    </row>
    <row r="615" s="4" customFormat="1" ht="18" customHeight="1">
      <c r="B615" s="16"/>
    </row>
    <row r="616" s="4" customFormat="1" ht="18" customHeight="1">
      <c r="B616" s="16"/>
    </row>
    <row r="617" s="4" customFormat="1" ht="18" customHeight="1">
      <c r="B617" s="16"/>
    </row>
    <row r="618" s="4" customFormat="1" ht="18" customHeight="1">
      <c r="B618" s="16"/>
    </row>
    <row r="619" s="4" customFormat="1" ht="18" customHeight="1">
      <c r="B619" s="16"/>
    </row>
    <row r="620" s="4" customFormat="1" ht="18" customHeight="1">
      <c r="B620" s="16"/>
    </row>
    <row r="621" s="4" customFormat="1" ht="18" customHeight="1">
      <c r="B621" s="16"/>
    </row>
    <row r="622" s="4" customFormat="1" ht="18" customHeight="1">
      <c r="B622" s="16"/>
    </row>
    <row r="623" s="4" customFormat="1" ht="18" customHeight="1">
      <c r="B623" s="16"/>
    </row>
    <row r="624" s="4" customFormat="1" ht="18" customHeight="1">
      <c r="B624" s="16"/>
    </row>
    <row r="625" s="4" customFormat="1" ht="18" customHeight="1">
      <c r="B625" s="16"/>
    </row>
    <row r="626" s="4" customFormat="1" ht="18" customHeight="1">
      <c r="B626" s="16"/>
    </row>
    <row r="627" s="4" customFormat="1" ht="18" customHeight="1">
      <c r="B627" s="16"/>
    </row>
    <row r="628" s="4" customFormat="1" ht="18" customHeight="1">
      <c r="B628" s="16"/>
    </row>
    <row r="629" s="4" customFormat="1" ht="18" customHeight="1">
      <c r="B629" s="16"/>
    </row>
    <row r="630" s="4" customFormat="1" ht="18" customHeight="1">
      <c r="B630" s="16"/>
    </row>
    <row r="631" s="4" customFormat="1" ht="18" customHeight="1">
      <c r="B631" s="16"/>
    </row>
    <row r="632" s="4" customFormat="1" ht="18" customHeight="1">
      <c r="B632" s="16"/>
    </row>
    <row r="633" s="4" customFormat="1" ht="18" customHeight="1">
      <c r="B633" s="16"/>
    </row>
    <row r="634" s="4" customFormat="1" ht="18" customHeight="1">
      <c r="B634" s="16"/>
    </row>
    <row r="635" s="4" customFormat="1" ht="18" customHeight="1">
      <c r="B635" s="16"/>
    </row>
    <row r="636" s="4" customFormat="1" ht="18" customHeight="1">
      <c r="B636" s="16"/>
    </row>
    <row r="637" s="4" customFormat="1" ht="18" customHeight="1">
      <c r="B637" s="16"/>
    </row>
    <row r="638" s="4" customFormat="1" ht="18" customHeight="1">
      <c r="B638" s="16"/>
    </row>
    <row r="639" s="4" customFormat="1" ht="18" customHeight="1">
      <c r="B639" s="16"/>
    </row>
    <row r="640" s="4" customFormat="1" ht="18" customHeight="1">
      <c r="B640" s="16"/>
    </row>
    <row r="641" s="4" customFormat="1" ht="18" customHeight="1">
      <c r="B641" s="16"/>
    </row>
    <row r="642" s="4" customFormat="1" ht="18" customHeight="1">
      <c r="B642" s="16"/>
    </row>
    <row r="643" s="4" customFormat="1" ht="18" customHeight="1">
      <c r="B643" s="16"/>
    </row>
    <row r="644" s="4" customFormat="1" ht="18" customHeight="1">
      <c r="B644" s="16"/>
    </row>
    <row r="645" s="4" customFormat="1" ht="18" customHeight="1">
      <c r="B645" s="16"/>
    </row>
    <row r="646" s="4" customFormat="1" ht="18" customHeight="1">
      <c r="B646" s="16"/>
    </row>
    <row r="647" s="4" customFormat="1" ht="18" customHeight="1">
      <c r="B647" s="16"/>
    </row>
    <row r="648" s="4" customFormat="1" ht="18" customHeight="1">
      <c r="B648" s="16"/>
    </row>
    <row r="649" s="4" customFormat="1" ht="18" customHeight="1">
      <c r="B649" s="16"/>
    </row>
    <row r="650" s="4" customFormat="1" ht="18" customHeight="1">
      <c r="B650" s="16"/>
    </row>
    <row r="651" s="4" customFormat="1" ht="18" customHeight="1">
      <c r="B651" s="16"/>
    </row>
    <row r="652" s="4" customFormat="1" ht="18" customHeight="1">
      <c r="B652" s="16"/>
    </row>
    <row r="653" s="4" customFormat="1" ht="18" customHeight="1">
      <c r="B653" s="16"/>
    </row>
    <row r="654" s="4" customFormat="1" ht="18" customHeight="1">
      <c r="B654" s="16"/>
    </row>
    <row r="655" s="4" customFormat="1" ht="18" customHeight="1">
      <c r="B655" s="16"/>
    </row>
    <row r="656" s="4" customFormat="1" ht="18" customHeight="1">
      <c r="B656" s="16"/>
    </row>
    <row r="657" s="4" customFormat="1" ht="18" customHeight="1">
      <c r="B657" s="16"/>
    </row>
    <row r="658" s="4" customFormat="1" ht="18" customHeight="1">
      <c r="B658" s="16"/>
    </row>
    <row r="659" s="4" customFormat="1" ht="18" customHeight="1">
      <c r="B659" s="16"/>
    </row>
    <row r="660" s="4" customFormat="1" ht="18" customHeight="1">
      <c r="B660" s="16"/>
    </row>
    <row r="661" s="4" customFormat="1" ht="18" customHeight="1">
      <c r="B661" s="16"/>
    </row>
    <row r="662" s="4" customFormat="1" ht="18" customHeight="1">
      <c r="B662" s="16"/>
    </row>
    <row r="663" s="4" customFormat="1" ht="18" customHeight="1">
      <c r="B663" s="16"/>
    </row>
    <row r="664" s="4" customFormat="1" ht="18" customHeight="1">
      <c r="B664" s="16"/>
    </row>
    <row r="665" s="4" customFormat="1" ht="18" customHeight="1">
      <c r="B665" s="16"/>
    </row>
    <row r="666" s="4" customFormat="1" ht="18" customHeight="1">
      <c r="B666" s="16"/>
    </row>
    <row r="667" s="4" customFormat="1" ht="18" customHeight="1">
      <c r="B667" s="16"/>
    </row>
    <row r="668" s="4" customFormat="1" ht="18" customHeight="1">
      <c r="B668" s="16"/>
    </row>
    <row r="669" s="4" customFormat="1" ht="18" customHeight="1">
      <c r="B669" s="16"/>
    </row>
    <row r="670" s="4" customFormat="1" ht="18" customHeight="1">
      <c r="B670" s="16"/>
    </row>
    <row r="671" s="4" customFormat="1" ht="18" customHeight="1">
      <c r="B671" s="16"/>
    </row>
    <row r="672" s="4" customFormat="1" ht="18" customHeight="1">
      <c r="B672" s="16"/>
    </row>
    <row r="673" s="4" customFormat="1" ht="18" customHeight="1">
      <c r="B673" s="16"/>
    </row>
    <row r="674" s="4" customFormat="1" ht="18" customHeight="1">
      <c r="B674" s="16"/>
    </row>
    <row r="675" s="4" customFormat="1" ht="18" customHeight="1">
      <c r="B675" s="16"/>
    </row>
    <row r="676" s="4" customFormat="1" ht="18" customHeight="1">
      <c r="B676" s="16"/>
    </row>
    <row r="677" s="4" customFormat="1" ht="18" customHeight="1">
      <c r="B677" s="16"/>
    </row>
    <row r="678" s="4" customFormat="1" ht="18" customHeight="1">
      <c r="B678" s="16"/>
    </row>
    <row r="679" s="4" customFormat="1" ht="18" customHeight="1">
      <c r="B679" s="16"/>
    </row>
    <row r="680" s="4" customFormat="1" ht="18" customHeight="1">
      <c r="B680" s="16"/>
    </row>
    <row r="681" s="4" customFormat="1" ht="18" customHeight="1">
      <c r="B681" s="16"/>
    </row>
    <row r="682" s="4" customFormat="1" ht="18" customHeight="1">
      <c r="B682" s="16"/>
    </row>
    <row r="683" s="4" customFormat="1" ht="18" customHeight="1">
      <c r="B683" s="16"/>
    </row>
    <row r="684" s="4" customFormat="1" ht="18" customHeight="1">
      <c r="B684" s="16"/>
    </row>
    <row r="685" s="4" customFormat="1" ht="18" customHeight="1">
      <c r="B685" s="16"/>
    </row>
    <row r="686" s="4" customFormat="1" ht="18" customHeight="1">
      <c r="B686" s="16"/>
    </row>
    <row r="687" s="4" customFormat="1" ht="18" customHeight="1">
      <c r="B687" s="16"/>
    </row>
    <row r="688" s="4" customFormat="1" ht="18" customHeight="1">
      <c r="B688" s="16"/>
    </row>
    <row r="689" s="4" customFormat="1" ht="18" customHeight="1">
      <c r="B689" s="16"/>
    </row>
    <row r="690" s="4" customFormat="1" ht="18" customHeight="1">
      <c r="B690" s="16"/>
    </row>
    <row r="691" s="4" customFormat="1" ht="18" customHeight="1">
      <c r="B691" s="16"/>
    </row>
    <row r="692" s="4" customFormat="1" ht="18" customHeight="1">
      <c r="B692" s="16"/>
    </row>
    <row r="693" s="4" customFormat="1" ht="18" customHeight="1">
      <c r="B693" s="16"/>
    </row>
    <row r="694" s="4" customFormat="1" ht="18" customHeight="1">
      <c r="B694" s="16"/>
    </row>
    <row r="695" s="4" customFormat="1" ht="18" customHeight="1">
      <c r="B695" s="16"/>
    </row>
    <row r="696" s="4" customFormat="1" ht="18" customHeight="1">
      <c r="B696" s="16"/>
    </row>
    <row r="697" s="4" customFormat="1" ht="18" customHeight="1">
      <c r="B697" s="16"/>
    </row>
    <row r="698" s="4" customFormat="1" ht="18" customHeight="1">
      <c r="B698" s="16"/>
    </row>
    <row r="699" s="4" customFormat="1" ht="18" customHeight="1">
      <c r="B699" s="16"/>
    </row>
    <row r="700" s="4" customFormat="1" ht="18" customHeight="1">
      <c r="B700" s="16"/>
    </row>
    <row r="701" s="4" customFormat="1" ht="18" customHeight="1">
      <c r="B701" s="16"/>
    </row>
    <row r="702" s="4" customFormat="1" ht="18" customHeight="1">
      <c r="B702" s="16"/>
    </row>
    <row r="703" s="4" customFormat="1" ht="18" customHeight="1">
      <c r="B703" s="16"/>
    </row>
    <row r="704" s="4" customFormat="1" ht="18" customHeight="1">
      <c r="B704" s="16"/>
    </row>
    <row r="705" s="4" customFormat="1" ht="18" customHeight="1">
      <c r="B705" s="16"/>
    </row>
    <row r="706" s="4" customFormat="1" ht="18" customHeight="1">
      <c r="B706" s="16"/>
    </row>
    <row r="707" s="4" customFormat="1" ht="18" customHeight="1">
      <c r="B707" s="16"/>
    </row>
    <row r="708" s="4" customFormat="1" ht="18" customHeight="1">
      <c r="B708" s="16"/>
    </row>
    <row r="709" s="4" customFormat="1" ht="18" customHeight="1">
      <c r="B709" s="16"/>
    </row>
    <row r="710" s="4" customFormat="1" ht="18" customHeight="1">
      <c r="B710" s="16"/>
    </row>
    <row r="711" s="4" customFormat="1" ht="18" customHeight="1">
      <c r="B711" s="16"/>
    </row>
    <row r="712" s="4" customFormat="1" ht="18" customHeight="1">
      <c r="B712" s="16"/>
    </row>
    <row r="713" s="4" customFormat="1" ht="18" customHeight="1">
      <c r="B713" s="16"/>
    </row>
    <row r="714" s="4" customFormat="1" ht="18" customHeight="1">
      <c r="B714" s="16"/>
    </row>
    <row r="715" s="4" customFormat="1" ht="18" customHeight="1">
      <c r="B715" s="16"/>
    </row>
    <row r="716" s="4" customFormat="1" ht="18" customHeight="1">
      <c r="B716" s="16"/>
    </row>
    <row r="717" s="4" customFormat="1" ht="18" customHeight="1">
      <c r="B717" s="16"/>
    </row>
    <row r="718" s="4" customFormat="1" ht="18" customHeight="1">
      <c r="B718" s="16"/>
    </row>
    <row r="719" s="4" customFormat="1" ht="18" customHeight="1">
      <c r="B719" s="16"/>
    </row>
    <row r="720" s="4" customFormat="1" ht="18" customHeight="1">
      <c r="B720" s="16"/>
    </row>
    <row r="721" s="4" customFormat="1" ht="18" customHeight="1">
      <c r="B721" s="16"/>
    </row>
    <row r="722" s="4" customFormat="1" ht="18" customHeight="1">
      <c r="B722" s="16"/>
    </row>
    <row r="723" s="4" customFormat="1" ht="18" customHeight="1">
      <c r="B723" s="16"/>
    </row>
    <row r="724" s="4" customFormat="1" ht="18" customHeight="1">
      <c r="B724" s="16"/>
    </row>
    <row r="725" s="4" customFormat="1" ht="18" customHeight="1">
      <c r="B725" s="16"/>
    </row>
    <row r="726" s="4" customFormat="1" ht="18" customHeight="1">
      <c r="B726" s="16"/>
    </row>
    <row r="727" s="4" customFormat="1" ht="18" customHeight="1">
      <c r="B727" s="16"/>
    </row>
    <row r="728" s="4" customFormat="1" ht="18" customHeight="1">
      <c r="B728" s="16"/>
    </row>
    <row r="729" s="4" customFormat="1" ht="18" customHeight="1">
      <c r="B729" s="16"/>
    </row>
    <row r="730" s="4" customFormat="1" ht="18" customHeight="1">
      <c r="B730" s="16"/>
    </row>
    <row r="731" s="4" customFormat="1" ht="18" customHeight="1">
      <c r="B731" s="16"/>
    </row>
    <row r="732" s="4" customFormat="1" ht="18" customHeight="1">
      <c r="B732" s="16"/>
    </row>
    <row r="733" s="4" customFormat="1" ht="18" customHeight="1">
      <c r="B733" s="16"/>
    </row>
    <row r="734" s="4" customFormat="1" ht="18" customHeight="1">
      <c r="B734" s="16"/>
    </row>
    <row r="735" s="4" customFormat="1" ht="18" customHeight="1">
      <c r="B735" s="16"/>
    </row>
    <row r="736" s="4" customFormat="1" ht="18" customHeight="1">
      <c r="B736" s="16"/>
    </row>
    <row r="737" s="4" customFormat="1" ht="18" customHeight="1">
      <c r="B737" s="16"/>
    </row>
    <row r="738" s="4" customFormat="1" ht="18" customHeight="1">
      <c r="B738" s="16"/>
    </row>
    <row r="739" s="4" customFormat="1" ht="18" customHeight="1">
      <c r="B739" s="16"/>
    </row>
    <row r="740" s="4" customFormat="1" ht="18" customHeight="1">
      <c r="B740" s="16"/>
    </row>
    <row r="741" s="4" customFormat="1" ht="18" customHeight="1">
      <c r="B741" s="16"/>
    </row>
    <row r="742" s="4" customFormat="1" ht="18" customHeight="1">
      <c r="B742" s="16"/>
    </row>
    <row r="743" s="4" customFormat="1" ht="18" customHeight="1">
      <c r="B743" s="16"/>
    </row>
    <row r="744" s="4" customFormat="1" ht="18" customHeight="1">
      <c r="B744" s="16"/>
    </row>
    <row r="745" s="4" customFormat="1" ht="18" customHeight="1">
      <c r="B745" s="16"/>
    </row>
    <row r="746" s="4" customFormat="1" ht="18" customHeight="1">
      <c r="B746" s="16"/>
    </row>
    <row r="747" s="4" customFormat="1" ht="18" customHeight="1">
      <c r="B747" s="16"/>
    </row>
    <row r="748" s="4" customFormat="1" ht="18" customHeight="1">
      <c r="B748" s="16"/>
    </row>
    <row r="749" s="4" customFormat="1" ht="18" customHeight="1">
      <c r="B749" s="16"/>
    </row>
    <row r="750" s="4" customFormat="1" ht="18" customHeight="1">
      <c r="B750" s="16"/>
    </row>
    <row r="751" s="4" customFormat="1" ht="18" customHeight="1">
      <c r="B751" s="16"/>
    </row>
    <row r="752" s="4" customFormat="1" ht="18" customHeight="1">
      <c r="B752" s="16"/>
    </row>
    <row r="753" s="4" customFormat="1" ht="18" customHeight="1">
      <c r="B753" s="16"/>
    </row>
    <row r="754" s="4" customFormat="1" ht="18" customHeight="1">
      <c r="B754" s="16"/>
    </row>
    <row r="755" s="4" customFormat="1" ht="18" customHeight="1">
      <c r="B755" s="16"/>
    </row>
    <row r="756" s="4" customFormat="1" ht="18" customHeight="1">
      <c r="B756" s="16"/>
    </row>
    <row r="757" s="4" customFormat="1" ht="18" customHeight="1">
      <c r="B757" s="16"/>
    </row>
    <row r="758" s="4" customFormat="1" ht="18" customHeight="1">
      <c r="B758" s="16"/>
    </row>
    <row r="759" s="4" customFormat="1" ht="18" customHeight="1">
      <c r="B759" s="16"/>
    </row>
    <row r="760" s="4" customFormat="1" ht="18" customHeight="1">
      <c r="B760" s="16"/>
    </row>
    <row r="761" s="4" customFormat="1" ht="18" customHeight="1">
      <c r="B761" s="16"/>
    </row>
    <row r="762" s="4" customFormat="1" ht="18" customHeight="1">
      <c r="B762" s="16"/>
    </row>
    <row r="763" s="4" customFormat="1" ht="18" customHeight="1">
      <c r="B763" s="16"/>
    </row>
    <row r="764" s="4" customFormat="1" ht="18" customHeight="1">
      <c r="B764" s="16"/>
    </row>
    <row r="765" s="4" customFormat="1" ht="18" customHeight="1">
      <c r="B765" s="16"/>
    </row>
    <row r="766" s="4" customFormat="1" ht="18" customHeight="1">
      <c r="B766" s="16"/>
    </row>
    <row r="767" s="4" customFormat="1" ht="18" customHeight="1">
      <c r="B767" s="16"/>
    </row>
    <row r="768" s="4" customFormat="1" ht="18" customHeight="1">
      <c r="B768" s="16"/>
    </row>
    <row r="769" s="4" customFormat="1" ht="18" customHeight="1">
      <c r="B769" s="16"/>
    </row>
    <row r="770" s="4" customFormat="1" ht="18" customHeight="1">
      <c r="B770" s="16"/>
    </row>
    <row r="771" s="4" customFormat="1" ht="18" customHeight="1">
      <c r="B771" s="16"/>
    </row>
    <row r="772" s="4" customFormat="1" ht="18" customHeight="1">
      <c r="B772" s="16"/>
    </row>
    <row r="773" s="4" customFormat="1" ht="18" customHeight="1">
      <c r="B773" s="16"/>
    </row>
    <row r="774" s="4" customFormat="1" ht="18" customHeight="1">
      <c r="B774" s="16"/>
    </row>
    <row r="775" s="4" customFormat="1" ht="18" customHeight="1">
      <c r="B775" s="16"/>
    </row>
    <row r="776" s="4" customFormat="1" ht="18" customHeight="1">
      <c r="B776" s="16"/>
    </row>
    <row r="777" s="4" customFormat="1" ht="18" customHeight="1">
      <c r="B777" s="16"/>
    </row>
    <row r="778" s="4" customFormat="1" ht="18" customHeight="1">
      <c r="B778" s="16"/>
    </row>
    <row r="779" s="4" customFormat="1" ht="18" customHeight="1">
      <c r="B779" s="16"/>
    </row>
    <row r="780" s="4" customFormat="1" ht="18" customHeight="1">
      <c r="B780" s="16"/>
    </row>
    <row r="781" s="4" customFormat="1" ht="18" customHeight="1">
      <c r="B781" s="16"/>
    </row>
    <row r="782" s="4" customFormat="1" ht="18" customHeight="1">
      <c r="B782" s="16"/>
    </row>
    <row r="783" s="4" customFormat="1" ht="18" customHeight="1">
      <c r="B783" s="16"/>
    </row>
    <row r="784" s="4" customFormat="1" ht="18" customHeight="1">
      <c r="B784" s="16"/>
    </row>
    <row r="785" s="4" customFormat="1" ht="18" customHeight="1">
      <c r="B785" s="16"/>
    </row>
    <row r="786" s="4" customFormat="1" ht="18" customHeight="1">
      <c r="B786" s="16"/>
    </row>
    <row r="787" s="4" customFormat="1" ht="18" customHeight="1">
      <c r="B787" s="16"/>
    </row>
    <row r="788" s="4" customFormat="1" ht="18" customHeight="1">
      <c r="B788" s="16"/>
    </row>
    <row r="789" s="4" customFormat="1" ht="18" customHeight="1">
      <c r="B789" s="16"/>
    </row>
    <row r="790" s="4" customFormat="1" ht="18" customHeight="1">
      <c r="B790" s="16"/>
    </row>
    <row r="791" s="4" customFormat="1" ht="18" customHeight="1">
      <c r="B791" s="16"/>
    </row>
    <row r="792" s="4" customFormat="1" ht="18" customHeight="1">
      <c r="B792" s="16"/>
    </row>
    <row r="793" s="4" customFormat="1" ht="18" customHeight="1">
      <c r="B793" s="16"/>
    </row>
    <row r="794" s="4" customFormat="1" ht="18" customHeight="1">
      <c r="B794" s="16"/>
    </row>
    <row r="795" s="4" customFormat="1" ht="18" customHeight="1">
      <c r="B795" s="16"/>
    </row>
    <row r="796" s="4" customFormat="1" ht="18" customHeight="1">
      <c r="B796" s="16"/>
    </row>
    <row r="797" s="4" customFormat="1" ht="18" customHeight="1">
      <c r="B797" s="16"/>
    </row>
    <row r="798" s="4" customFormat="1" ht="18" customHeight="1">
      <c r="B798" s="16"/>
    </row>
    <row r="799" s="4" customFormat="1" ht="18" customHeight="1">
      <c r="B799" s="16"/>
    </row>
    <row r="800" s="4" customFormat="1" ht="18" customHeight="1">
      <c r="B800" s="16"/>
    </row>
    <row r="801" s="4" customFormat="1" ht="18" customHeight="1">
      <c r="B801" s="16"/>
    </row>
    <row r="802" s="4" customFormat="1" ht="18" customHeight="1">
      <c r="B802" s="16"/>
    </row>
    <row r="803" s="4" customFormat="1" ht="18" customHeight="1">
      <c r="B803" s="16"/>
    </row>
    <row r="804" s="4" customFormat="1" ht="18" customHeight="1">
      <c r="B804" s="16"/>
    </row>
    <row r="805" s="4" customFormat="1" ht="18" customHeight="1">
      <c r="B805" s="16"/>
    </row>
    <row r="806" s="4" customFormat="1" ht="18" customHeight="1">
      <c r="B806" s="16"/>
    </row>
    <row r="807" s="4" customFormat="1" ht="18" customHeight="1">
      <c r="B807" s="16"/>
    </row>
    <row r="808" s="4" customFormat="1" ht="18" customHeight="1">
      <c r="B808" s="16"/>
    </row>
    <row r="809" s="4" customFormat="1" ht="18" customHeight="1">
      <c r="B809" s="16"/>
    </row>
    <row r="810" s="4" customFormat="1" ht="18" customHeight="1">
      <c r="B810" s="16"/>
    </row>
    <row r="811" s="4" customFormat="1" ht="18" customHeight="1">
      <c r="B811" s="16"/>
    </row>
    <row r="812" s="4" customFormat="1" ht="18" customHeight="1">
      <c r="B812" s="16"/>
    </row>
    <row r="813" s="4" customFormat="1" ht="18" customHeight="1">
      <c r="B813" s="16"/>
    </row>
    <row r="814" s="4" customFormat="1" ht="18" customHeight="1">
      <c r="B814" s="16"/>
    </row>
    <row r="815" s="4" customFormat="1" ht="18" customHeight="1">
      <c r="B815" s="16"/>
    </row>
    <row r="816" s="4" customFormat="1" ht="18" customHeight="1">
      <c r="B816" s="16"/>
    </row>
    <row r="817" s="4" customFormat="1" ht="18" customHeight="1">
      <c r="B817" s="16"/>
    </row>
    <row r="818" s="4" customFormat="1" ht="18" customHeight="1">
      <c r="B818" s="16"/>
    </row>
    <row r="819" s="4" customFormat="1" ht="18" customHeight="1">
      <c r="B819" s="16"/>
    </row>
    <row r="820" s="4" customFormat="1" ht="18" customHeight="1">
      <c r="B820" s="16"/>
    </row>
    <row r="821" s="4" customFormat="1" ht="18" customHeight="1">
      <c r="B821" s="16"/>
    </row>
    <row r="822" s="4" customFormat="1" ht="18" customHeight="1">
      <c r="B822" s="16"/>
    </row>
    <row r="823" s="4" customFormat="1" ht="18" customHeight="1">
      <c r="B823" s="16"/>
    </row>
    <row r="824" s="4" customFormat="1" ht="18" customHeight="1">
      <c r="B824" s="16"/>
    </row>
    <row r="825" s="4" customFormat="1" ht="18" customHeight="1">
      <c r="B825" s="16"/>
    </row>
    <row r="826" s="4" customFormat="1" ht="18" customHeight="1">
      <c r="B826" s="16"/>
    </row>
    <row r="827" s="4" customFormat="1" ht="18" customHeight="1">
      <c r="B827" s="16"/>
    </row>
    <row r="828" s="4" customFormat="1" ht="18" customHeight="1">
      <c r="B828" s="16"/>
    </row>
    <row r="829" s="4" customFormat="1" ht="18" customHeight="1">
      <c r="B829" s="16"/>
    </row>
    <row r="830" s="4" customFormat="1" ht="18" customHeight="1">
      <c r="B830" s="16"/>
    </row>
    <row r="831" s="4" customFormat="1" ht="18" customHeight="1">
      <c r="B831" s="16"/>
    </row>
    <row r="832" s="4" customFormat="1" ht="18" customHeight="1">
      <c r="B832" s="16"/>
    </row>
    <row r="833" s="4" customFormat="1" ht="18" customHeight="1">
      <c r="B833" s="16"/>
    </row>
    <row r="834" s="4" customFormat="1" ht="18" customHeight="1">
      <c r="B834" s="16"/>
    </row>
    <row r="835" s="4" customFormat="1" ht="18" customHeight="1">
      <c r="B835" s="16"/>
    </row>
    <row r="836" s="4" customFormat="1" ht="18" customHeight="1">
      <c r="B836" s="16"/>
    </row>
    <row r="837" s="4" customFormat="1" ht="18" customHeight="1">
      <c r="B837" s="16"/>
    </row>
    <row r="838" s="4" customFormat="1" ht="18" customHeight="1">
      <c r="B838" s="16"/>
    </row>
    <row r="839" s="4" customFormat="1" ht="18" customHeight="1">
      <c r="B839" s="16"/>
    </row>
    <row r="840" s="4" customFormat="1" ht="18" customHeight="1">
      <c r="B840" s="16"/>
    </row>
    <row r="841" s="4" customFormat="1" ht="18" customHeight="1">
      <c r="B841" s="16"/>
    </row>
    <row r="842" s="4" customFormat="1" ht="18" customHeight="1">
      <c r="B842" s="16"/>
    </row>
    <row r="843" s="4" customFormat="1" ht="18" customHeight="1">
      <c r="B843" s="16"/>
    </row>
    <row r="844" s="4" customFormat="1" ht="18" customHeight="1">
      <c r="B844" s="16"/>
    </row>
    <row r="845" s="4" customFormat="1" ht="18" customHeight="1">
      <c r="B845" s="16"/>
    </row>
    <row r="846" s="4" customFormat="1" ht="18" customHeight="1">
      <c r="B846" s="16"/>
    </row>
    <row r="847" s="4" customFormat="1" ht="18" customHeight="1">
      <c r="B847" s="16"/>
    </row>
    <row r="848" s="4" customFormat="1" ht="18" customHeight="1">
      <c r="B848" s="16"/>
    </row>
    <row r="849" s="4" customFormat="1" ht="18" customHeight="1">
      <c r="B849" s="16"/>
    </row>
    <row r="850" s="4" customFormat="1" ht="18" customHeight="1">
      <c r="B850" s="16"/>
    </row>
    <row r="851" s="4" customFormat="1" ht="18" customHeight="1">
      <c r="B851" s="16"/>
    </row>
    <row r="852" s="4" customFormat="1" ht="18" customHeight="1">
      <c r="B852" s="16"/>
    </row>
    <row r="853" s="4" customFormat="1" ht="18" customHeight="1">
      <c r="B853" s="16"/>
    </row>
    <row r="854" s="4" customFormat="1" ht="18" customHeight="1">
      <c r="B854" s="16"/>
    </row>
    <row r="855" s="4" customFormat="1" ht="18" customHeight="1">
      <c r="B855" s="16"/>
    </row>
    <row r="856" s="4" customFormat="1" ht="18" customHeight="1">
      <c r="B856" s="16"/>
    </row>
    <row r="857" s="4" customFormat="1" ht="18" customHeight="1">
      <c r="B857" s="16"/>
    </row>
    <row r="858" s="4" customFormat="1" ht="18" customHeight="1">
      <c r="B858" s="16"/>
    </row>
    <row r="859" s="4" customFormat="1" ht="18" customHeight="1">
      <c r="B859" s="16"/>
    </row>
    <row r="860" s="4" customFormat="1" ht="18" customHeight="1">
      <c r="B860" s="16"/>
    </row>
    <row r="861" s="4" customFormat="1" ht="18" customHeight="1">
      <c r="B861" s="16"/>
    </row>
    <row r="862" s="4" customFormat="1" ht="18" customHeight="1">
      <c r="B862" s="16"/>
    </row>
    <row r="863" s="4" customFormat="1" ht="18" customHeight="1">
      <c r="B863" s="16"/>
    </row>
    <row r="864" s="4" customFormat="1" ht="18" customHeight="1">
      <c r="B864" s="16"/>
    </row>
    <row r="865" s="4" customFormat="1" ht="18" customHeight="1">
      <c r="B865" s="16"/>
    </row>
    <row r="866" s="4" customFormat="1" ht="18" customHeight="1">
      <c r="B866" s="16"/>
    </row>
    <row r="867" s="4" customFormat="1" ht="18" customHeight="1">
      <c r="B867" s="16"/>
    </row>
    <row r="868" s="4" customFormat="1" ht="18" customHeight="1">
      <c r="B868" s="16"/>
    </row>
    <row r="869" s="4" customFormat="1" ht="18" customHeight="1">
      <c r="B869" s="16"/>
    </row>
    <row r="870" s="4" customFormat="1" ht="18" customHeight="1">
      <c r="B870" s="16"/>
    </row>
    <row r="871" s="4" customFormat="1" ht="18" customHeight="1">
      <c r="B871" s="16"/>
    </row>
    <row r="872" s="4" customFormat="1" ht="18" customHeight="1">
      <c r="B872" s="16"/>
    </row>
    <row r="873" s="4" customFormat="1" ht="18" customHeight="1">
      <c r="B873" s="16"/>
    </row>
    <row r="874" s="4" customFormat="1" ht="18" customHeight="1">
      <c r="B874" s="16"/>
    </row>
    <row r="875" s="4" customFormat="1" ht="18" customHeight="1">
      <c r="B875" s="16"/>
    </row>
    <row r="876" s="4" customFormat="1" ht="18" customHeight="1">
      <c r="B876" s="16"/>
    </row>
    <row r="877" s="4" customFormat="1" ht="18" customHeight="1">
      <c r="B877" s="16"/>
    </row>
    <row r="878" s="4" customFormat="1" ht="18" customHeight="1">
      <c r="B878" s="16"/>
    </row>
    <row r="879" s="4" customFormat="1" ht="18" customHeight="1">
      <c r="B879" s="16"/>
    </row>
    <row r="880" s="4" customFormat="1" ht="18" customHeight="1">
      <c r="B880" s="16"/>
    </row>
    <row r="881" s="4" customFormat="1" ht="18" customHeight="1">
      <c r="B881" s="16"/>
    </row>
    <row r="882" s="4" customFormat="1" ht="18" customHeight="1">
      <c r="B882" s="16"/>
    </row>
    <row r="883" s="4" customFormat="1" ht="18" customHeight="1">
      <c r="B883" s="16"/>
    </row>
    <row r="884" s="4" customFormat="1" ht="18" customHeight="1">
      <c r="B884" s="16"/>
    </row>
    <row r="885" s="4" customFormat="1" ht="18" customHeight="1">
      <c r="B885" s="16"/>
    </row>
    <row r="886" s="4" customFormat="1" ht="18" customHeight="1">
      <c r="B886" s="16"/>
    </row>
    <row r="887" s="4" customFormat="1" ht="18" customHeight="1">
      <c r="B887" s="16"/>
    </row>
    <row r="888" s="4" customFormat="1" ht="18" customHeight="1">
      <c r="B888" s="16"/>
    </row>
    <row r="889" s="4" customFormat="1" ht="18" customHeight="1">
      <c r="B889" s="16"/>
    </row>
    <row r="890" s="4" customFormat="1" ht="18" customHeight="1">
      <c r="B890" s="16"/>
    </row>
    <row r="891" s="4" customFormat="1" ht="18" customHeight="1">
      <c r="B891" s="16"/>
    </row>
    <row r="892" s="4" customFormat="1" ht="18" customHeight="1">
      <c r="B892" s="16"/>
    </row>
    <row r="893" s="4" customFormat="1" ht="18" customHeight="1">
      <c r="B893" s="16"/>
    </row>
    <row r="894" s="4" customFormat="1" ht="18" customHeight="1">
      <c r="B894" s="16"/>
    </row>
    <row r="895" s="4" customFormat="1" ht="18" customHeight="1">
      <c r="B895" s="16"/>
    </row>
    <row r="896" s="4" customFormat="1" ht="18" customHeight="1">
      <c r="B896" s="16"/>
    </row>
    <row r="897" s="4" customFormat="1" ht="18" customHeight="1">
      <c r="B897" s="16"/>
    </row>
    <row r="898" s="4" customFormat="1" ht="18" customHeight="1">
      <c r="B898" s="16"/>
    </row>
    <row r="899" s="4" customFormat="1" ht="18" customHeight="1">
      <c r="B899" s="16"/>
    </row>
    <row r="900" s="4" customFormat="1" ht="18" customHeight="1">
      <c r="B900" s="16"/>
    </row>
    <row r="901" s="4" customFormat="1" ht="18" customHeight="1">
      <c r="B901" s="16"/>
    </row>
    <row r="902" s="4" customFormat="1" ht="18" customHeight="1">
      <c r="B902" s="16"/>
    </row>
    <row r="903" s="4" customFormat="1" ht="18" customHeight="1">
      <c r="B903" s="16"/>
    </row>
    <row r="904" s="4" customFormat="1" ht="18" customHeight="1">
      <c r="B904" s="16"/>
    </row>
    <row r="905" s="4" customFormat="1" ht="18" customHeight="1">
      <c r="B905" s="16"/>
    </row>
    <row r="906" s="4" customFormat="1" ht="18" customHeight="1">
      <c r="B906" s="16"/>
    </row>
    <row r="907" s="4" customFormat="1" ht="18" customHeight="1">
      <c r="B907" s="16"/>
    </row>
    <row r="908" s="4" customFormat="1" ht="18" customHeight="1">
      <c r="B908" s="16"/>
    </row>
    <row r="909" s="4" customFormat="1" ht="18" customHeight="1">
      <c r="B909" s="16"/>
    </row>
    <row r="910" s="4" customFormat="1" ht="18" customHeight="1">
      <c r="B910" s="16"/>
    </row>
    <row r="911" s="4" customFormat="1" ht="18" customHeight="1">
      <c r="B911" s="16"/>
    </row>
    <row r="912" s="4" customFormat="1" ht="18" customHeight="1">
      <c r="B912" s="16"/>
    </row>
    <row r="913" s="4" customFormat="1" ht="18" customHeight="1">
      <c r="B913" s="16"/>
    </row>
    <row r="914" s="4" customFormat="1" ht="18" customHeight="1">
      <c r="B914" s="16"/>
    </row>
    <row r="915" s="4" customFormat="1" ht="18" customHeight="1">
      <c r="B915" s="16"/>
    </row>
    <row r="916" s="4" customFormat="1" ht="18" customHeight="1">
      <c r="B916" s="16"/>
    </row>
    <row r="917" s="4" customFormat="1" ht="18" customHeight="1">
      <c r="B917" s="16"/>
    </row>
    <row r="918" s="4" customFormat="1" ht="18" customHeight="1">
      <c r="B918" s="16"/>
    </row>
    <row r="919" s="4" customFormat="1" ht="18" customHeight="1">
      <c r="B919" s="16"/>
    </row>
    <row r="920" s="4" customFormat="1" ht="18" customHeight="1">
      <c r="B920" s="16"/>
    </row>
    <row r="921" s="4" customFormat="1" ht="18" customHeight="1">
      <c r="B921" s="16"/>
    </row>
    <row r="922" s="4" customFormat="1" ht="18" customHeight="1">
      <c r="B922" s="16"/>
    </row>
    <row r="923" s="4" customFormat="1" ht="18" customHeight="1">
      <c r="B923" s="16"/>
    </row>
    <row r="924" s="4" customFormat="1" ht="18" customHeight="1">
      <c r="B924" s="16"/>
    </row>
    <row r="925" s="4" customFormat="1" ht="18" customHeight="1">
      <c r="B925" s="16"/>
    </row>
    <row r="926" s="4" customFormat="1" ht="18" customHeight="1">
      <c r="B926" s="16"/>
    </row>
    <row r="927" s="4" customFormat="1" ht="18" customHeight="1">
      <c r="B927" s="16"/>
    </row>
    <row r="928" s="4" customFormat="1" ht="18" customHeight="1">
      <c r="B928" s="16"/>
    </row>
    <row r="929" s="4" customFormat="1" ht="18" customHeight="1">
      <c r="B929" s="16"/>
    </row>
    <row r="930" s="4" customFormat="1" ht="18" customHeight="1">
      <c r="B930" s="16"/>
    </row>
    <row r="931" s="4" customFormat="1" ht="18" customHeight="1">
      <c r="B931" s="16"/>
    </row>
    <row r="932" s="4" customFormat="1" ht="18" customHeight="1">
      <c r="B932" s="16"/>
    </row>
    <row r="933" s="4" customFormat="1" ht="18" customHeight="1">
      <c r="B933" s="16"/>
    </row>
    <row r="934" s="4" customFormat="1" ht="18" customHeight="1">
      <c r="B934" s="16"/>
    </row>
    <row r="935" s="4" customFormat="1" ht="18" customHeight="1">
      <c r="B935" s="16"/>
    </row>
    <row r="936" s="4" customFormat="1" ht="18" customHeight="1">
      <c r="B936" s="16"/>
    </row>
    <row r="937" s="4" customFormat="1" ht="18" customHeight="1">
      <c r="B937" s="16"/>
    </row>
    <row r="938" s="4" customFormat="1" ht="18" customHeight="1">
      <c r="B938" s="16"/>
    </row>
    <row r="939" s="4" customFormat="1" ht="18" customHeight="1">
      <c r="B939" s="16"/>
    </row>
    <row r="940" s="4" customFormat="1" ht="18" customHeight="1">
      <c r="B940" s="16"/>
    </row>
    <row r="941" s="4" customFormat="1" ht="18" customHeight="1">
      <c r="B941" s="16"/>
    </row>
    <row r="942" s="4" customFormat="1" ht="18" customHeight="1">
      <c r="B942" s="16"/>
    </row>
    <row r="943" s="4" customFormat="1" ht="18" customHeight="1">
      <c r="B943" s="16"/>
    </row>
    <row r="944" s="4" customFormat="1" ht="18" customHeight="1">
      <c r="B944" s="16"/>
    </row>
    <row r="945" s="4" customFormat="1" ht="18" customHeight="1">
      <c r="B945" s="16"/>
    </row>
    <row r="946" s="4" customFormat="1" ht="18" customHeight="1">
      <c r="B946" s="16"/>
    </row>
    <row r="947" s="4" customFormat="1" ht="18" customHeight="1">
      <c r="B947" s="16"/>
    </row>
    <row r="948" s="4" customFormat="1" ht="18" customHeight="1">
      <c r="B948" s="16"/>
    </row>
    <row r="949" s="4" customFormat="1" ht="18" customHeight="1">
      <c r="B949" s="16"/>
    </row>
    <row r="950" s="4" customFormat="1" ht="18" customHeight="1">
      <c r="B950" s="16"/>
    </row>
    <row r="951" s="4" customFormat="1" ht="18" customHeight="1">
      <c r="B951" s="16"/>
    </row>
    <row r="952" s="4" customFormat="1" ht="18" customHeight="1">
      <c r="B952" s="16"/>
    </row>
    <row r="953" s="4" customFormat="1" ht="18" customHeight="1">
      <c r="B953" s="16"/>
    </row>
    <row r="954" s="4" customFormat="1" ht="18" customHeight="1">
      <c r="B954" s="16"/>
    </row>
    <row r="955" s="4" customFormat="1" ht="18" customHeight="1">
      <c r="B955" s="16"/>
    </row>
    <row r="956" s="4" customFormat="1" ht="18" customHeight="1">
      <c r="B956" s="16"/>
    </row>
    <row r="957" s="4" customFormat="1" ht="18" customHeight="1">
      <c r="B957" s="16"/>
    </row>
    <row r="958" s="4" customFormat="1" ht="18" customHeight="1">
      <c r="B958" s="16"/>
    </row>
    <row r="959" s="4" customFormat="1" ht="18" customHeight="1">
      <c r="B959" s="16"/>
    </row>
    <row r="960" s="4" customFormat="1" ht="18" customHeight="1">
      <c r="B960" s="16"/>
    </row>
    <row r="961" s="4" customFormat="1" ht="18" customHeight="1">
      <c r="B961" s="16"/>
    </row>
    <row r="962" s="4" customFormat="1" ht="18" customHeight="1">
      <c r="B962" s="16"/>
    </row>
    <row r="963" s="4" customFormat="1" ht="18" customHeight="1">
      <c r="B963" s="16"/>
    </row>
    <row r="964" s="4" customFormat="1" ht="18" customHeight="1">
      <c r="B964" s="16"/>
    </row>
    <row r="965" s="4" customFormat="1" ht="18" customHeight="1">
      <c r="B965" s="16"/>
    </row>
    <row r="966" s="4" customFormat="1" ht="18" customHeight="1">
      <c r="B966" s="16"/>
    </row>
    <row r="967" s="4" customFormat="1" ht="18" customHeight="1">
      <c r="B967" s="16"/>
    </row>
    <row r="968" s="4" customFormat="1" ht="18" customHeight="1">
      <c r="B968" s="16"/>
    </row>
    <row r="969" s="4" customFormat="1" ht="18" customHeight="1">
      <c r="B969" s="16"/>
    </row>
    <row r="970" s="4" customFormat="1" ht="18" customHeight="1">
      <c r="B970" s="16"/>
    </row>
    <row r="971" s="4" customFormat="1" ht="18" customHeight="1">
      <c r="B971" s="16"/>
    </row>
    <row r="972" s="4" customFormat="1" ht="18" customHeight="1">
      <c r="B972" s="16"/>
    </row>
    <row r="973" s="4" customFormat="1" ht="18" customHeight="1">
      <c r="B973" s="16"/>
    </row>
    <row r="974" s="4" customFormat="1" ht="18" customHeight="1">
      <c r="B974" s="16"/>
    </row>
    <row r="975" s="4" customFormat="1" ht="18" customHeight="1">
      <c r="B975" s="16"/>
    </row>
    <row r="976" s="4" customFormat="1" ht="18" customHeight="1">
      <c r="B976" s="16"/>
    </row>
    <row r="977" s="4" customFormat="1" ht="18" customHeight="1">
      <c r="B977" s="16"/>
    </row>
    <row r="978" s="4" customFormat="1" ht="18" customHeight="1">
      <c r="B978" s="16"/>
    </row>
    <row r="979" s="4" customFormat="1" ht="18" customHeight="1">
      <c r="B979" s="16"/>
    </row>
    <row r="980" s="4" customFormat="1" ht="18" customHeight="1">
      <c r="B980" s="16"/>
    </row>
    <row r="981" s="4" customFormat="1" ht="18" customHeight="1">
      <c r="B981" s="16"/>
    </row>
    <row r="982" s="4" customFormat="1" ht="18" customHeight="1">
      <c r="B982" s="16"/>
    </row>
    <row r="983" s="4" customFormat="1" ht="18" customHeight="1">
      <c r="B983" s="16"/>
    </row>
    <row r="984" s="4" customFormat="1" ht="18" customHeight="1">
      <c r="B984" s="16"/>
    </row>
    <row r="985" s="4" customFormat="1" ht="18" customHeight="1">
      <c r="B985" s="16"/>
    </row>
    <row r="986" s="4" customFormat="1" ht="18" customHeight="1">
      <c r="B986" s="16"/>
    </row>
    <row r="987" s="4" customFormat="1" ht="18" customHeight="1">
      <c r="B987" s="16"/>
    </row>
    <row r="988" s="4" customFormat="1" ht="18" customHeight="1">
      <c r="B988" s="16"/>
    </row>
    <row r="989" s="4" customFormat="1" ht="18" customHeight="1">
      <c r="B989" s="16"/>
    </row>
    <row r="990" s="4" customFormat="1" ht="18" customHeight="1">
      <c r="B990" s="16"/>
    </row>
    <row r="991" s="4" customFormat="1" ht="18" customHeight="1">
      <c r="B991" s="16"/>
    </row>
    <row r="992" s="4" customFormat="1" ht="18" customHeight="1">
      <c r="B992" s="16"/>
    </row>
    <row r="993" s="4" customFormat="1" ht="18" customHeight="1">
      <c r="B993" s="16"/>
    </row>
    <row r="994" s="4" customFormat="1" ht="18" customHeight="1">
      <c r="B994" s="16"/>
    </row>
    <row r="995" s="4" customFormat="1" ht="18" customHeight="1">
      <c r="B995" s="16"/>
    </row>
    <row r="996" s="4" customFormat="1" ht="18" customHeight="1">
      <c r="B996" s="16"/>
    </row>
    <row r="997" s="4" customFormat="1" ht="18" customHeight="1">
      <c r="B997" s="16"/>
    </row>
    <row r="998" s="4" customFormat="1" ht="18" customHeight="1">
      <c r="B998" s="16"/>
    </row>
    <row r="999" s="4" customFormat="1" ht="18" customHeight="1">
      <c r="B999" s="16"/>
    </row>
    <row r="1000" s="4" customFormat="1" ht="18" customHeight="1">
      <c r="B1000" s="16"/>
    </row>
    <row r="1001" s="4" customFormat="1" ht="18" customHeight="1">
      <c r="B1001" s="16"/>
    </row>
    <row r="1002" s="4" customFormat="1" ht="18" customHeight="1">
      <c r="B1002" s="16"/>
    </row>
    <row r="1003" s="4" customFormat="1" ht="18" customHeight="1">
      <c r="B1003" s="16"/>
    </row>
    <row r="1004" s="4" customFormat="1" ht="18" customHeight="1">
      <c r="B1004" s="16"/>
    </row>
    <row r="1005" s="4" customFormat="1" ht="18" customHeight="1">
      <c r="B1005" s="16"/>
    </row>
    <row r="1006" s="4" customFormat="1" ht="18" customHeight="1">
      <c r="B1006" s="16"/>
    </row>
    <row r="1007" s="4" customFormat="1" ht="18" customHeight="1">
      <c r="B1007" s="16"/>
    </row>
    <row r="1008" s="4" customFormat="1" ht="18" customHeight="1">
      <c r="B1008" s="16"/>
    </row>
    <row r="1009" s="4" customFormat="1" ht="18" customHeight="1">
      <c r="B1009" s="16"/>
    </row>
    <row r="1010" s="4" customFormat="1" ht="18" customHeight="1">
      <c r="B1010" s="16"/>
    </row>
    <row r="1011" s="4" customFormat="1" ht="18" customHeight="1">
      <c r="B1011" s="16"/>
    </row>
    <row r="1012" s="4" customFormat="1" ht="18" customHeight="1">
      <c r="B1012" s="16"/>
    </row>
    <row r="1013" s="4" customFormat="1" ht="18" customHeight="1">
      <c r="B1013" s="16"/>
    </row>
    <row r="1014" s="4" customFormat="1" ht="18" customHeight="1">
      <c r="B1014" s="16"/>
    </row>
    <row r="1015" s="4" customFormat="1" ht="18" customHeight="1">
      <c r="B1015" s="16"/>
    </row>
    <row r="1016" s="4" customFormat="1" ht="18" customHeight="1">
      <c r="B1016" s="16"/>
    </row>
    <row r="1017" s="4" customFormat="1" ht="18" customHeight="1">
      <c r="B1017" s="16"/>
    </row>
    <row r="1018" s="4" customFormat="1" ht="18" customHeight="1">
      <c r="B1018" s="16"/>
    </row>
    <row r="1019" s="4" customFormat="1" ht="18" customHeight="1">
      <c r="B1019" s="16"/>
    </row>
    <row r="1020" s="4" customFormat="1" ht="18" customHeight="1">
      <c r="B1020" s="16"/>
    </row>
    <row r="1021" s="4" customFormat="1" ht="18" customHeight="1">
      <c r="B1021" s="16"/>
    </row>
    <row r="1022" s="4" customFormat="1" ht="18" customHeight="1">
      <c r="B1022" s="16"/>
    </row>
    <row r="1023" s="4" customFormat="1" ht="18" customHeight="1">
      <c r="B1023" s="16"/>
    </row>
    <row r="1024" s="4" customFormat="1" ht="18" customHeight="1">
      <c r="B1024" s="16"/>
    </row>
    <row r="1025" s="4" customFormat="1" ht="18" customHeight="1">
      <c r="B1025" s="16"/>
    </row>
    <row r="1026" s="4" customFormat="1" ht="18" customHeight="1">
      <c r="B1026" s="16"/>
    </row>
    <row r="1027" s="4" customFormat="1" ht="18" customHeight="1">
      <c r="B1027" s="16"/>
    </row>
    <row r="1028" s="4" customFormat="1" ht="18" customHeight="1">
      <c r="B1028" s="16"/>
    </row>
    <row r="1029" s="4" customFormat="1" ht="18" customHeight="1">
      <c r="B1029" s="16"/>
    </row>
    <row r="1030" s="4" customFormat="1" ht="18" customHeight="1">
      <c r="B1030" s="16"/>
    </row>
    <row r="1031" s="4" customFormat="1" ht="18" customHeight="1">
      <c r="B1031" s="16"/>
    </row>
    <row r="1032" s="4" customFormat="1" ht="18" customHeight="1">
      <c r="B1032" s="16"/>
    </row>
    <row r="1033" s="4" customFormat="1" ht="18" customHeight="1">
      <c r="B1033" s="16"/>
    </row>
    <row r="1034" s="4" customFormat="1" ht="18" customHeight="1">
      <c r="B1034" s="16"/>
    </row>
    <row r="1035" s="4" customFormat="1" ht="18" customHeight="1">
      <c r="B1035" s="16"/>
    </row>
    <row r="1036" s="4" customFormat="1" ht="18" customHeight="1">
      <c r="B1036" s="16"/>
    </row>
    <row r="1037" s="4" customFormat="1" ht="18" customHeight="1">
      <c r="B1037" s="16"/>
    </row>
    <row r="1038" s="4" customFormat="1" ht="18" customHeight="1">
      <c r="B1038" s="16"/>
    </row>
    <row r="1039" s="4" customFormat="1" ht="18" customHeight="1">
      <c r="B1039" s="16"/>
    </row>
    <row r="1040" s="4" customFormat="1" ht="18" customHeight="1">
      <c r="B1040" s="16"/>
    </row>
    <row r="1041" s="4" customFormat="1" ht="18" customHeight="1">
      <c r="B1041" s="16"/>
    </row>
    <row r="1042" s="4" customFormat="1" ht="18" customHeight="1">
      <c r="B1042" s="16"/>
    </row>
    <row r="1043" s="4" customFormat="1" ht="18" customHeight="1">
      <c r="B1043" s="16"/>
    </row>
    <row r="1044" s="4" customFormat="1" ht="18" customHeight="1">
      <c r="B1044" s="16"/>
    </row>
    <row r="1045" s="4" customFormat="1" ht="18" customHeight="1">
      <c r="B1045" s="16"/>
    </row>
    <row r="1046" s="4" customFormat="1" ht="18" customHeight="1">
      <c r="B1046" s="16"/>
    </row>
    <row r="1047" s="4" customFormat="1" ht="18" customHeight="1">
      <c r="B1047" s="16"/>
    </row>
    <row r="1048" s="4" customFormat="1" ht="18" customHeight="1">
      <c r="B1048" s="16"/>
    </row>
    <row r="1049" s="4" customFormat="1" ht="18" customHeight="1">
      <c r="B1049" s="16"/>
    </row>
    <row r="1050" s="4" customFormat="1" ht="18" customHeight="1">
      <c r="B1050" s="16"/>
    </row>
    <row r="1051" s="4" customFormat="1" ht="18" customHeight="1">
      <c r="B1051" s="16"/>
    </row>
    <row r="1052" s="4" customFormat="1" ht="18" customHeight="1">
      <c r="B1052" s="16"/>
    </row>
    <row r="1053" s="4" customFormat="1" ht="18" customHeight="1">
      <c r="B1053" s="16"/>
    </row>
    <row r="1054" s="4" customFormat="1" ht="18" customHeight="1">
      <c r="B1054" s="16"/>
    </row>
    <row r="1055" s="4" customFormat="1" ht="18" customHeight="1">
      <c r="B1055" s="16"/>
    </row>
    <row r="1056" s="4" customFormat="1" ht="18" customHeight="1">
      <c r="B1056" s="16"/>
    </row>
    <row r="1057" s="4" customFormat="1" ht="18" customHeight="1">
      <c r="B1057" s="16"/>
    </row>
    <row r="1058" s="4" customFormat="1" ht="18" customHeight="1">
      <c r="B1058" s="16"/>
    </row>
    <row r="1059" s="4" customFormat="1" ht="18" customHeight="1">
      <c r="B1059" s="16"/>
    </row>
    <row r="1060" s="4" customFormat="1" ht="18" customHeight="1">
      <c r="B1060" s="16"/>
    </row>
    <row r="1061" s="4" customFormat="1" ht="18" customHeight="1">
      <c r="B1061" s="16"/>
    </row>
    <row r="1062" s="4" customFormat="1" ht="18" customHeight="1">
      <c r="B1062" s="16"/>
    </row>
    <row r="1063" s="4" customFormat="1" ht="18" customHeight="1">
      <c r="B1063" s="16"/>
    </row>
    <row r="1064" s="4" customFormat="1" ht="18" customHeight="1">
      <c r="B1064" s="16"/>
    </row>
    <row r="1065" s="4" customFormat="1" ht="18" customHeight="1">
      <c r="B1065" s="16"/>
    </row>
    <row r="1066" s="4" customFormat="1" ht="18" customHeight="1">
      <c r="B1066" s="16"/>
    </row>
    <row r="1067" s="4" customFormat="1" ht="18" customHeight="1">
      <c r="B1067" s="16"/>
    </row>
    <row r="1068" s="4" customFormat="1" ht="18" customHeight="1">
      <c r="B1068" s="16"/>
    </row>
    <row r="1069" s="4" customFormat="1" ht="18" customHeight="1">
      <c r="B1069" s="16"/>
    </row>
    <row r="1070" s="4" customFormat="1" ht="18" customHeight="1">
      <c r="B1070" s="16"/>
    </row>
    <row r="1071" s="4" customFormat="1" ht="18" customHeight="1">
      <c r="B1071" s="16"/>
    </row>
    <row r="1072" s="4" customFormat="1" ht="18" customHeight="1">
      <c r="B1072" s="16"/>
    </row>
    <row r="1073" s="4" customFormat="1" ht="18" customHeight="1">
      <c r="B1073" s="16"/>
    </row>
    <row r="1074" s="4" customFormat="1" ht="18" customHeight="1">
      <c r="B1074" s="16"/>
    </row>
    <row r="1075" s="4" customFormat="1" ht="18" customHeight="1">
      <c r="B1075" s="16"/>
    </row>
    <row r="1076" s="4" customFormat="1" ht="18" customHeight="1">
      <c r="B1076" s="16"/>
    </row>
    <row r="1077" s="4" customFormat="1" ht="18" customHeight="1">
      <c r="B1077" s="16"/>
    </row>
    <row r="1078" s="4" customFormat="1" ht="18" customHeight="1">
      <c r="B1078" s="16"/>
    </row>
    <row r="1079" s="4" customFormat="1" ht="18" customHeight="1">
      <c r="B1079" s="16"/>
    </row>
    <row r="1080" s="4" customFormat="1" ht="18" customHeight="1">
      <c r="B1080" s="16"/>
    </row>
    <row r="1081" s="4" customFormat="1" ht="18" customHeight="1">
      <c r="B1081" s="16"/>
    </row>
    <row r="1082" s="4" customFormat="1" ht="18" customHeight="1">
      <c r="B1082" s="16"/>
    </row>
    <row r="1083" s="4" customFormat="1" ht="18" customHeight="1">
      <c r="B1083" s="16"/>
    </row>
    <row r="1084" s="4" customFormat="1" ht="18" customHeight="1">
      <c r="B1084" s="16"/>
    </row>
    <row r="1085" s="4" customFormat="1" ht="18" customHeight="1">
      <c r="B1085" s="16"/>
    </row>
    <row r="1086" s="4" customFormat="1" ht="18" customHeight="1">
      <c r="B1086" s="16"/>
    </row>
    <row r="1087" s="4" customFormat="1" ht="18" customHeight="1">
      <c r="B1087" s="16"/>
    </row>
    <row r="1088" s="4" customFormat="1" ht="18" customHeight="1">
      <c r="B1088" s="16"/>
    </row>
    <row r="1089" s="4" customFormat="1" ht="18" customHeight="1">
      <c r="B1089" s="16"/>
    </row>
    <row r="1090" s="4" customFormat="1" ht="18" customHeight="1">
      <c r="B1090" s="16"/>
    </row>
    <row r="1091" s="4" customFormat="1" ht="18" customHeight="1">
      <c r="B1091" s="16"/>
    </row>
    <row r="1092" s="4" customFormat="1" ht="18" customHeight="1">
      <c r="B1092" s="16"/>
    </row>
    <row r="1093" s="4" customFormat="1" ht="18" customHeight="1">
      <c r="B1093" s="16"/>
    </row>
    <row r="1094" s="4" customFormat="1" ht="18" customHeight="1">
      <c r="B1094" s="16"/>
    </row>
    <row r="1095" s="4" customFormat="1" ht="18" customHeight="1">
      <c r="B1095" s="16"/>
    </row>
    <row r="1096" s="4" customFormat="1" ht="18" customHeight="1">
      <c r="B1096" s="16"/>
    </row>
    <row r="1097" s="4" customFormat="1" ht="18" customHeight="1">
      <c r="B1097" s="16"/>
    </row>
    <row r="1098" s="4" customFormat="1" ht="18" customHeight="1">
      <c r="B1098" s="16"/>
    </row>
    <row r="1099" s="4" customFormat="1" ht="18" customHeight="1">
      <c r="B1099" s="16"/>
    </row>
    <row r="1100" s="4" customFormat="1" ht="18" customHeight="1">
      <c r="B1100" s="16"/>
    </row>
    <row r="1101" s="4" customFormat="1" ht="18" customHeight="1">
      <c r="B1101" s="16"/>
    </row>
    <row r="1102" s="4" customFormat="1" ht="18" customHeight="1">
      <c r="B1102" s="16"/>
    </row>
    <row r="1103" s="4" customFormat="1" ht="18" customHeight="1">
      <c r="B1103" s="16"/>
    </row>
    <row r="1104" s="4" customFormat="1" ht="18" customHeight="1">
      <c r="B1104" s="16"/>
    </row>
    <row r="1105" s="4" customFormat="1" ht="18" customHeight="1">
      <c r="B1105" s="16"/>
    </row>
    <row r="1106" s="4" customFormat="1" ht="18" customHeight="1">
      <c r="B1106" s="16"/>
    </row>
    <row r="1107" s="4" customFormat="1" ht="18" customHeight="1">
      <c r="B1107" s="16"/>
    </row>
    <row r="1108" s="4" customFormat="1" ht="18" customHeight="1">
      <c r="B1108" s="16"/>
    </row>
    <row r="1109" s="4" customFormat="1" ht="18" customHeight="1">
      <c r="B1109" s="16"/>
    </row>
    <row r="1110" s="4" customFormat="1" ht="18" customHeight="1">
      <c r="B1110" s="16"/>
    </row>
    <row r="1111" s="4" customFormat="1" ht="18" customHeight="1">
      <c r="B1111" s="16"/>
    </row>
    <row r="1112" s="4" customFormat="1" ht="18" customHeight="1">
      <c r="B1112" s="16"/>
    </row>
    <row r="1113" s="4" customFormat="1" ht="18" customHeight="1">
      <c r="B1113" s="16"/>
    </row>
    <row r="1114" s="4" customFormat="1" ht="18" customHeight="1">
      <c r="B1114" s="16"/>
    </row>
    <row r="1115" s="4" customFormat="1" ht="18" customHeight="1">
      <c r="B1115" s="16"/>
    </row>
    <row r="1116" s="4" customFormat="1" ht="18" customHeight="1">
      <c r="B1116" s="16"/>
    </row>
    <row r="1117" s="4" customFormat="1" ht="18" customHeight="1">
      <c r="B1117" s="16"/>
    </row>
    <row r="1118" s="4" customFormat="1" ht="18" customHeight="1">
      <c r="B1118" s="16"/>
    </row>
    <row r="1119" s="4" customFormat="1" ht="18" customHeight="1">
      <c r="B1119" s="16"/>
    </row>
    <row r="1120" s="4" customFormat="1" ht="18" customHeight="1">
      <c r="B1120" s="16"/>
    </row>
    <row r="1121" s="4" customFormat="1" ht="18" customHeight="1">
      <c r="B1121" s="16"/>
    </row>
    <row r="1122" s="4" customFormat="1" ht="18" customHeight="1">
      <c r="B1122" s="16"/>
    </row>
    <row r="1123" s="4" customFormat="1" ht="18" customHeight="1">
      <c r="B1123" s="16"/>
    </row>
    <row r="1124" s="4" customFormat="1" ht="18" customHeight="1">
      <c r="B1124" s="16"/>
    </row>
    <row r="1125" s="4" customFormat="1" ht="18" customHeight="1">
      <c r="B1125" s="16"/>
    </row>
    <row r="1126" s="4" customFormat="1" ht="18" customHeight="1">
      <c r="B1126" s="16"/>
    </row>
    <row r="1127" s="4" customFormat="1" ht="18" customHeight="1">
      <c r="B1127" s="16"/>
    </row>
    <row r="1128" s="4" customFormat="1" ht="18" customHeight="1">
      <c r="B1128" s="16"/>
    </row>
    <row r="1129" s="4" customFormat="1" ht="18" customHeight="1">
      <c r="B1129" s="16"/>
    </row>
    <row r="1130" s="4" customFormat="1" ht="18" customHeight="1">
      <c r="B1130" s="16"/>
    </row>
    <row r="1131" s="4" customFormat="1" ht="18" customHeight="1">
      <c r="B1131" s="16"/>
    </row>
    <row r="1132" s="4" customFormat="1" ht="18" customHeight="1">
      <c r="B1132" s="16"/>
    </row>
    <row r="1133" s="4" customFormat="1" ht="18" customHeight="1">
      <c r="B1133" s="16"/>
    </row>
    <row r="1134" s="4" customFormat="1" ht="18" customHeight="1">
      <c r="B1134" s="16"/>
    </row>
    <row r="1135" s="4" customFormat="1" ht="18" customHeight="1">
      <c r="B1135" s="16"/>
    </row>
    <row r="1136" s="4" customFormat="1" ht="18" customHeight="1">
      <c r="B1136" s="16"/>
    </row>
    <row r="1137" s="4" customFormat="1" ht="18" customHeight="1">
      <c r="B1137" s="16"/>
    </row>
    <row r="1138" s="4" customFormat="1" ht="18" customHeight="1">
      <c r="B1138" s="16"/>
    </row>
    <row r="1139" s="4" customFormat="1" ht="18" customHeight="1">
      <c r="B1139" s="16"/>
    </row>
    <row r="1140" s="4" customFormat="1" ht="18" customHeight="1">
      <c r="B1140" s="16"/>
    </row>
    <row r="1141" s="4" customFormat="1" ht="18" customHeight="1">
      <c r="B1141" s="16"/>
    </row>
    <row r="1142" s="4" customFormat="1" ht="18" customHeight="1">
      <c r="B1142" s="16"/>
    </row>
    <row r="1143" s="4" customFormat="1" ht="18" customHeight="1">
      <c r="B1143" s="16"/>
    </row>
    <row r="1144" s="4" customFormat="1" ht="18" customHeight="1">
      <c r="B1144" s="16"/>
    </row>
    <row r="1145" s="4" customFormat="1" ht="18" customHeight="1">
      <c r="B1145" s="16"/>
    </row>
    <row r="1146" s="4" customFormat="1" ht="18" customHeight="1">
      <c r="B1146" s="16"/>
    </row>
    <row r="1147" s="4" customFormat="1" ht="18" customHeight="1">
      <c r="B1147" s="16"/>
    </row>
    <row r="1148" s="4" customFormat="1" ht="18" customHeight="1">
      <c r="B1148" s="16"/>
    </row>
    <row r="1149" s="4" customFormat="1" ht="18" customHeight="1">
      <c r="B1149" s="16"/>
    </row>
    <row r="1150" s="4" customFormat="1" ht="18" customHeight="1">
      <c r="B1150" s="16"/>
    </row>
    <row r="1151" s="4" customFormat="1" ht="18" customHeight="1">
      <c r="B1151" s="16"/>
    </row>
    <row r="1152" s="4" customFormat="1" ht="18" customHeight="1">
      <c r="B1152" s="16"/>
    </row>
    <row r="1153" s="4" customFormat="1" ht="18" customHeight="1">
      <c r="B1153" s="16"/>
    </row>
    <row r="1154" s="4" customFormat="1" ht="18" customHeight="1">
      <c r="B1154" s="16"/>
    </row>
    <row r="1155" s="4" customFormat="1" ht="18" customHeight="1">
      <c r="B1155" s="16"/>
    </row>
    <row r="1156" s="4" customFormat="1" ht="18" customHeight="1">
      <c r="B1156" s="16"/>
    </row>
    <row r="1157" s="4" customFormat="1" ht="18" customHeight="1">
      <c r="B1157" s="16"/>
    </row>
    <row r="1158" s="4" customFormat="1" ht="18" customHeight="1">
      <c r="B1158" s="16"/>
    </row>
    <row r="1159" s="4" customFormat="1" ht="18" customHeight="1">
      <c r="B1159" s="16"/>
    </row>
    <row r="1160" s="4" customFormat="1" ht="18" customHeight="1">
      <c r="B1160" s="16"/>
    </row>
    <row r="1161" s="4" customFormat="1" ht="18" customHeight="1">
      <c r="B1161" s="16"/>
    </row>
    <row r="1162" s="4" customFormat="1" ht="18" customHeight="1">
      <c r="B1162" s="16"/>
    </row>
    <row r="1163" s="4" customFormat="1" ht="18" customHeight="1">
      <c r="B1163" s="16"/>
    </row>
    <row r="1164" s="4" customFormat="1" ht="18" customHeight="1">
      <c r="B1164" s="16"/>
    </row>
    <row r="1165" s="4" customFormat="1" ht="18" customHeight="1">
      <c r="B1165" s="16"/>
    </row>
    <row r="1166" s="4" customFormat="1" ht="18" customHeight="1">
      <c r="B1166" s="16"/>
    </row>
    <row r="1167" s="4" customFormat="1" ht="18" customHeight="1">
      <c r="B1167" s="16"/>
    </row>
    <row r="1168" s="4" customFormat="1" ht="18" customHeight="1">
      <c r="B1168" s="16"/>
    </row>
    <row r="1169" s="4" customFormat="1" ht="18" customHeight="1">
      <c r="B1169" s="16"/>
    </row>
    <row r="1170" s="4" customFormat="1" ht="18" customHeight="1">
      <c r="B1170" s="16"/>
    </row>
    <row r="1171" s="4" customFormat="1" ht="18" customHeight="1">
      <c r="B1171" s="16"/>
    </row>
    <row r="1172" s="4" customFormat="1" ht="18" customHeight="1">
      <c r="B1172" s="16"/>
    </row>
    <row r="1173" s="4" customFormat="1" ht="18" customHeight="1">
      <c r="B1173" s="16"/>
    </row>
    <row r="1174" s="4" customFormat="1" ht="18" customHeight="1">
      <c r="B1174" s="16"/>
    </row>
    <row r="1175" s="4" customFormat="1" ht="18" customHeight="1">
      <c r="B1175" s="16"/>
    </row>
    <row r="1176" s="4" customFormat="1" ht="18" customHeight="1">
      <c r="B1176" s="16"/>
    </row>
    <row r="1177" s="4" customFormat="1" ht="18" customHeight="1">
      <c r="B1177" s="16"/>
    </row>
    <row r="1178" s="4" customFormat="1" ht="18" customHeight="1">
      <c r="B1178" s="16"/>
    </row>
    <row r="1179" s="4" customFormat="1" ht="18" customHeight="1">
      <c r="B1179" s="16"/>
    </row>
    <row r="1180" s="4" customFormat="1" ht="18" customHeight="1">
      <c r="B1180" s="16"/>
    </row>
    <row r="1181" s="4" customFormat="1" ht="18" customHeight="1">
      <c r="B1181" s="16"/>
    </row>
    <row r="1182" s="4" customFormat="1" ht="18" customHeight="1">
      <c r="B1182" s="16"/>
    </row>
    <row r="1183" s="4" customFormat="1" ht="18" customHeight="1">
      <c r="B1183" s="16"/>
    </row>
    <row r="1184" s="4" customFormat="1" ht="18" customHeight="1">
      <c r="B1184" s="16"/>
    </row>
    <row r="1185" s="4" customFormat="1" ht="18" customHeight="1">
      <c r="B1185" s="16"/>
    </row>
    <row r="1186" s="4" customFormat="1" ht="18" customHeight="1">
      <c r="B1186" s="16"/>
    </row>
    <row r="1187" s="4" customFormat="1" ht="18" customHeight="1">
      <c r="B1187" s="16"/>
    </row>
    <row r="1188" s="4" customFormat="1" ht="18" customHeight="1">
      <c r="B1188" s="16"/>
    </row>
    <row r="1189" s="4" customFormat="1" ht="18" customHeight="1">
      <c r="B1189" s="16"/>
    </row>
    <row r="1190" s="4" customFormat="1" ht="18" customHeight="1">
      <c r="B1190" s="16"/>
    </row>
    <row r="1191" s="4" customFormat="1" ht="18" customHeight="1">
      <c r="B1191" s="16"/>
    </row>
    <row r="1192" s="4" customFormat="1" ht="18" customHeight="1">
      <c r="B1192" s="16"/>
    </row>
    <row r="1193" s="4" customFormat="1" ht="18" customHeight="1">
      <c r="B1193" s="16"/>
    </row>
    <row r="1194" s="4" customFormat="1" ht="18" customHeight="1">
      <c r="B1194" s="16"/>
    </row>
    <row r="1195" s="4" customFormat="1" ht="18" customHeight="1">
      <c r="B1195" s="16"/>
    </row>
    <row r="1196" s="4" customFormat="1" ht="18" customHeight="1">
      <c r="B1196" s="16"/>
    </row>
    <row r="1197" s="4" customFormat="1" ht="18" customHeight="1">
      <c r="B1197" s="16"/>
    </row>
    <row r="1198" s="4" customFormat="1" ht="18" customHeight="1">
      <c r="B1198" s="16"/>
    </row>
    <row r="1199" s="4" customFormat="1" ht="18" customHeight="1">
      <c r="B1199" s="16"/>
    </row>
    <row r="1200" s="4" customFormat="1" ht="18" customHeight="1">
      <c r="B1200" s="16"/>
    </row>
    <row r="1201" s="4" customFormat="1" ht="18" customHeight="1">
      <c r="B1201" s="16"/>
    </row>
    <row r="1202" s="4" customFormat="1" ht="18" customHeight="1">
      <c r="B1202" s="16"/>
    </row>
    <row r="1203" s="4" customFormat="1" ht="18" customHeight="1">
      <c r="B1203" s="16"/>
    </row>
    <row r="1204" s="4" customFormat="1" ht="18" customHeight="1">
      <c r="B1204" s="16"/>
    </row>
    <row r="1205" s="4" customFormat="1" ht="18" customHeight="1">
      <c r="B1205" s="16"/>
    </row>
    <row r="1206" s="4" customFormat="1" ht="18" customHeight="1">
      <c r="B1206" s="16"/>
    </row>
    <row r="1207" s="4" customFormat="1" ht="18" customHeight="1">
      <c r="B1207" s="16"/>
    </row>
    <row r="1208" s="4" customFormat="1" ht="18" customHeight="1">
      <c r="B1208" s="16"/>
    </row>
    <row r="1209" s="4" customFormat="1" ht="18" customHeight="1">
      <c r="B1209" s="16"/>
    </row>
    <row r="1210" s="4" customFormat="1" ht="18" customHeight="1">
      <c r="B1210" s="16"/>
    </row>
    <row r="1211" s="4" customFormat="1" ht="18" customHeight="1">
      <c r="B1211" s="16"/>
    </row>
    <row r="1212" s="4" customFormat="1" ht="18" customHeight="1">
      <c r="B1212" s="16"/>
    </row>
    <row r="1213" s="4" customFormat="1" ht="18" customHeight="1">
      <c r="B1213" s="16"/>
    </row>
    <row r="1214" s="4" customFormat="1" ht="18" customHeight="1">
      <c r="B1214" s="16"/>
    </row>
    <row r="1215" s="4" customFormat="1" ht="18" customHeight="1">
      <c r="B1215" s="16"/>
    </row>
    <row r="1216" s="4" customFormat="1" ht="18" customHeight="1">
      <c r="B1216" s="16"/>
    </row>
    <row r="1217" s="4" customFormat="1" ht="18" customHeight="1">
      <c r="B1217" s="16"/>
    </row>
    <row r="1218" s="4" customFormat="1" ht="18" customHeight="1">
      <c r="B1218" s="16"/>
    </row>
    <row r="1219" s="4" customFormat="1" ht="18" customHeight="1">
      <c r="B1219" s="16"/>
    </row>
    <row r="1220" s="4" customFormat="1" ht="18" customHeight="1">
      <c r="B1220" s="16"/>
    </row>
    <row r="1221" s="4" customFormat="1" ht="18" customHeight="1">
      <c r="B1221" s="16"/>
    </row>
    <row r="1222" s="4" customFormat="1" ht="18" customHeight="1">
      <c r="B1222" s="16"/>
    </row>
    <row r="1223" s="4" customFormat="1" ht="18" customHeight="1">
      <c r="B1223" s="16"/>
    </row>
    <row r="1224" s="4" customFormat="1" ht="18" customHeight="1">
      <c r="B1224" s="16"/>
    </row>
    <row r="1225" s="4" customFormat="1" ht="18" customHeight="1">
      <c r="B1225" s="16"/>
    </row>
    <row r="1226" s="4" customFormat="1" ht="18" customHeight="1">
      <c r="B1226" s="16"/>
    </row>
    <row r="1227" s="4" customFormat="1" ht="18" customHeight="1">
      <c r="B1227" s="16"/>
    </row>
    <row r="1228" s="4" customFormat="1" ht="18" customHeight="1">
      <c r="B1228" s="16"/>
    </row>
    <row r="1229" s="4" customFormat="1" ht="18" customHeight="1">
      <c r="B1229" s="16"/>
    </row>
    <row r="1230" s="4" customFormat="1" ht="18" customHeight="1">
      <c r="B1230" s="16"/>
    </row>
    <row r="1231" s="4" customFormat="1" ht="18" customHeight="1">
      <c r="B1231" s="16"/>
    </row>
    <row r="1232" s="4" customFormat="1" ht="18" customHeight="1">
      <c r="B1232" s="16"/>
    </row>
    <row r="1233" s="4" customFormat="1" ht="18" customHeight="1">
      <c r="B1233" s="16"/>
    </row>
    <row r="1234" s="4" customFormat="1" ht="18" customHeight="1">
      <c r="B1234" s="16"/>
    </row>
    <row r="1235" s="4" customFormat="1" ht="18" customHeight="1">
      <c r="B1235" s="16"/>
    </row>
    <row r="1236" s="4" customFormat="1" ht="18" customHeight="1">
      <c r="B1236" s="16"/>
    </row>
    <row r="1237" s="4" customFormat="1" ht="18" customHeight="1">
      <c r="B1237" s="16"/>
    </row>
    <row r="1238" s="4" customFormat="1" ht="18" customHeight="1">
      <c r="B1238" s="16"/>
    </row>
    <row r="1239" s="4" customFormat="1" ht="18" customHeight="1">
      <c r="B1239" s="16"/>
    </row>
    <row r="1240" s="4" customFormat="1" ht="18" customHeight="1">
      <c r="B1240" s="16"/>
    </row>
    <row r="1241" s="4" customFormat="1" ht="18" customHeight="1">
      <c r="B1241" s="16"/>
    </row>
    <row r="1242" s="4" customFormat="1" ht="18" customHeight="1">
      <c r="B1242" s="16"/>
    </row>
    <row r="1243" s="4" customFormat="1" ht="18" customHeight="1">
      <c r="B1243" s="16"/>
    </row>
    <row r="1244" s="4" customFormat="1" ht="18" customHeight="1">
      <c r="B1244" s="16"/>
    </row>
    <row r="1245" s="4" customFormat="1" ht="18" customHeight="1">
      <c r="B1245" s="16"/>
    </row>
    <row r="1246" s="4" customFormat="1" ht="18" customHeight="1">
      <c r="B1246" s="16"/>
    </row>
    <row r="1247" s="4" customFormat="1" ht="18" customHeight="1">
      <c r="B1247" s="16"/>
    </row>
    <row r="1248" s="4" customFormat="1" ht="18" customHeight="1">
      <c r="B1248" s="16"/>
    </row>
    <row r="1249" s="4" customFormat="1" ht="18" customHeight="1">
      <c r="B1249" s="16"/>
    </row>
    <row r="1250" s="4" customFormat="1" ht="18" customHeight="1">
      <c r="B1250" s="16"/>
    </row>
    <row r="1251" s="4" customFormat="1" ht="18" customHeight="1">
      <c r="B1251" s="16"/>
    </row>
    <row r="1252" s="4" customFormat="1" ht="18" customHeight="1">
      <c r="B1252" s="16"/>
    </row>
    <row r="1253" s="4" customFormat="1" ht="18" customHeight="1">
      <c r="B1253" s="16"/>
    </row>
    <row r="1254" s="4" customFormat="1" ht="18" customHeight="1">
      <c r="B1254" s="16"/>
    </row>
    <row r="1255" s="4" customFormat="1" ht="18" customHeight="1">
      <c r="B1255" s="16"/>
    </row>
    <row r="1256" s="4" customFormat="1" ht="18" customHeight="1">
      <c r="B1256" s="16"/>
    </row>
    <row r="1257" s="4" customFormat="1" ht="18" customHeight="1">
      <c r="B1257" s="16"/>
    </row>
    <row r="1258" s="4" customFormat="1" ht="18" customHeight="1">
      <c r="B1258" s="16"/>
    </row>
    <row r="1259" s="4" customFormat="1" ht="18" customHeight="1">
      <c r="B1259" s="16"/>
    </row>
    <row r="1260" s="4" customFormat="1" ht="18" customHeight="1">
      <c r="B1260" s="16"/>
    </row>
    <row r="1261" s="4" customFormat="1" ht="18" customHeight="1">
      <c r="B1261" s="16"/>
    </row>
    <row r="1262" s="4" customFormat="1" ht="18" customHeight="1">
      <c r="B1262" s="16"/>
    </row>
    <row r="1263" s="4" customFormat="1" ht="18" customHeight="1">
      <c r="B1263" s="16"/>
    </row>
    <row r="1264" s="4" customFormat="1" ht="18" customHeight="1">
      <c r="B1264" s="16"/>
    </row>
    <row r="1265" s="4" customFormat="1" ht="18" customHeight="1">
      <c r="B1265" s="16"/>
    </row>
    <row r="1266" s="4" customFormat="1" ht="18" customHeight="1">
      <c r="B1266" s="16"/>
    </row>
    <row r="1267" s="4" customFormat="1" ht="18" customHeight="1">
      <c r="B1267" s="16"/>
    </row>
    <row r="1268" s="4" customFormat="1" ht="18" customHeight="1">
      <c r="B1268" s="16"/>
    </row>
    <row r="1269" s="4" customFormat="1" ht="18" customHeight="1">
      <c r="B1269" s="16"/>
    </row>
    <row r="1270" s="4" customFormat="1" ht="18" customHeight="1">
      <c r="B1270" s="16"/>
    </row>
    <row r="1271" s="4" customFormat="1" ht="18" customHeight="1">
      <c r="B1271" s="16"/>
    </row>
    <row r="1272" s="4" customFormat="1" ht="18" customHeight="1">
      <c r="B1272" s="16"/>
    </row>
    <row r="1273" s="4" customFormat="1" ht="18" customHeight="1">
      <c r="B1273" s="16"/>
    </row>
    <row r="1274" s="4" customFormat="1" ht="18" customHeight="1">
      <c r="B1274" s="16"/>
    </row>
    <row r="1275" s="4" customFormat="1" ht="18" customHeight="1">
      <c r="B1275" s="16"/>
    </row>
    <row r="1276" s="4" customFormat="1" ht="18" customHeight="1">
      <c r="B1276" s="16"/>
    </row>
    <row r="1277" s="4" customFormat="1" ht="18" customHeight="1">
      <c r="B1277" s="16"/>
    </row>
    <row r="1278" s="4" customFormat="1" ht="18" customHeight="1">
      <c r="B1278" s="16"/>
    </row>
    <row r="1279" s="4" customFormat="1" ht="18" customHeight="1">
      <c r="B1279" s="16"/>
    </row>
    <row r="1280" s="4" customFormat="1" ht="18" customHeight="1">
      <c r="B1280" s="16"/>
    </row>
    <row r="1281" s="4" customFormat="1" ht="18" customHeight="1">
      <c r="B1281" s="16"/>
    </row>
    <row r="1282" s="4" customFormat="1" ht="18" customHeight="1">
      <c r="B1282" s="16"/>
    </row>
    <row r="1283" s="4" customFormat="1" ht="18" customHeight="1">
      <c r="B1283" s="16"/>
    </row>
    <row r="1284" s="4" customFormat="1" ht="18" customHeight="1">
      <c r="B1284" s="16"/>
    </row>
    <row r="1285" s="4" customFormat="1" ht="18" customHeight="1">
      <c r="B1285" s="16"/>
    </row>
    <row r="1286" s="4" customFormat="1" ht="18" customHeight="1">
      <c r="B1286" s="16"/>
    </row>
    <row r="1287" s="4" customFormat="1" ht="18" customHeight="1">
      <c r="B1287" s="16"/>
    </row>
    <row r="1288" s="4" customFormat="1" ht="18" customHeight="1">
      <c r="B1288" s="16"/>
    </row>
    <row r="1289" s="4" customFormat="1" ht="18" customHeight="1">
      <c r="B1289" s="16"/>
    </row>
    <row r="1290" s="4" customFormat="1" ht="18" customHeight="1">
      <c r="B1290" s="16"/>
    </row>
    <row r="1291" s="4" customFormat="1" ht="18" customHeight="1">
      <c r="B1291" s="16"/>
    </row>
    <row r="1292" s="4" customFormat="1" ht="18" customHeight="1">
      <c r="B1292" s="16"/>
    </row>
    <row r="1293" s="4" customFormat="1" ht="18" customHeight="1">
      <c r="B1293" s="16"/>
    </row>
    <row r="1294" s="4" customFormat="1" ht="18" customHeight="1">
      <c r="B1294" s="16"/>
    </row>
    <row r="1295" s="4" customFormat="1" ht="18" customHeight="1">
      <c r="B1295" s="16"/>
    </row>
    <row r="1296" s="4" customFormat="1" ht="18" customHeight="1">
      <c r="B1296" s="16"/>
    </row>
    <row r="1297" s="4" customFormat="1" ht="18" customHeight="1">
      <c r="B1297" s="16"/>
    </row>
    <row r="1298" s="4" customFormat="1" ht="18" customHeight="1">
      <c r="B1298" s="16"/>
    </row>
    <row r="1299" s="4" customFormat="1" ht="18" customHeight="1">
      <c r="B1299" s="16"/>
    </row>
    <row r="1300" s="4" customFormat="1" ht="18" customHeight="1">
      <c r="B1300" s="16"/>
    </row>
    <row r="1301" s="4" customFormat="1" ht="18" customHeight="1">
      <c r="B1301" s="16"/>
    </row>
    <row r="1302" s="4" customFormat="1" ht="18" customHeight="1">
      <c r="B1302" s="16"/>
    </row>
    <row r="1303" s="4" customFormat="1" ht="18" customHeight="1">
      <c r="B1303" s="16"/>
    </row>
    <row r="1304" s="4" customFormat="1" ht="18" customHeight="1">
      <c r="B1304" s="16"/>
    </row>
    <row r="1305" s="4" customFormat="1" ht="18" customHeight="1">
      <c r="B1305" s="16"/>
    </row>
    <row r="1306" s="4" customFormat="1" ht="18" customHeight="1">
      <c r="B1306" s="16"/>
    </row>
    <row r="1307" s="4" customFormat="1" ht="18" customHeight="1">
      <c r="B1307" s="16"/>
    </row>
    <row r="1308" s="4" customFormat="1" ht="18" customHeight="1">
      <c r="B1308" s="16"/>
    </row>
    <row r="1309" s="4" customFormat="1" ht="18" customHeight="1">
      <c r="B1309" s="16"/>
    </row>
    <row r="1310" s="4" customFormat="1" ht="18" customHeight="1">
      <c r="B1310" s="16"/>
    </row>
    <row r="1311" s="4" customFormat="1" ht="18" customHeight="1">
      <c r="B1311" s="16"/>
    </row>
    <row r="1312" s="4" customFormat="1" ht="18" customHeight="1">
      <c r="B1312" s="16"/>
    </row>
    <row r="1313" s="4" customFormat="1" ht="18" customHeight="1">
      <c r="B1313" s="16"/>
    </row>
    <row r="1314" s="4" customFormat="1" ht="18" customHeight="1">
      <c r="B1314" s="16"/>
    </row>
    <row r="1315" s="4" customFormat="1" ht="18" customHeight="1">
      <c r="B1315" s="16"/>
    </row>
    <row r="1316" s="4" customFormat="1" ht="18" customHeight="1">
      <c r="B1316" s="16"/>
    </row>
    <row r="1317" s="4" customFormat="1" ht="18" customHeight="1">
      <c r="B1317" s="16"/>
    </row>
    <row r="1318" s="4" customFormat="1" ht="18" customHeight="1">
      <c r="B1318" s="16"/>
    </row>
    <row r="1319" s="4" customFormat="1" ht="18" customHeight="1">
      <c r="B1319" s="16"/>
    </row>
    <row r="1320" s="4" customFormat="1" ht="18" customHeight="1">
      <c r="B1320" s="16"/>
    </row>
    <row r="1321" s="4" customFormat="1" ht="18" customHeight="1">
      <c r="B1321" s="16"/>
    </row>
    <row r="1322" s="4" customFormat="1" ht="18" customHeight="1">
      <c r="B1322" s="16"/>
    </row>
    <row r="1323" s="4" customFormat="1" ht="18" customHeight="1">
      <c r="B1323" s="16"/>
    </row>
    <row r="1324" s="4" customFormat="1" ht="18" customHeight="1">
      <c r="B1324" s="16"/>
    </row>
    <row r="1325" s="4" customFormat="1" ht="18" customHeight="1">
      <c r="B1325" s="16"/>
    </row>
    <row r="1326" s="4" customFormat="1" ht="18" customHeight="1">
      <c r="B1326" s="16"/>
    </row>
    <row r="1327" s="4" customFormat="1" ht="18" customHeight="1">
      <c r="B1327" s="16"/>
    </row>
    <row r="1328" s="4" customFormat="1" ht="18" customHeight="1">
      <c r="B1328" s="16"/>
    </row>
    <row r="1329" s="4" customFormat="1" ht="18" customHeight="1">
      <c r="B1329" s="16"/>
    </row>
    <row r="1330" s="4" customFormat="1" ht="18" customHeight="1">
      <c r="B1330" s="16"/>
    </row>
    <row r="1331" s="4" customFormat="1" ht="18" customHeight="1">
      <c r="B1331" s="16"/>
    </row>
    <row r="1332" s="4" customFormat="1" ht="18" customHeight="1">
      <c r="B1332" s="16"/>
    </row>
    <row r="1333" s="4" customFormat="1" ht="18" customHeight="1">
      <c r="B1333" s="16"/>
    </row>
    <row r="1334" s="4" customFormat="1" ht="18" customHeight="1">
      <c r="B1334" s="16"/>
    </row>
    <row r="1335" s="4" customFormat="1" ht="18" customHeight="1">
      <c r="B1335" s="16"/>
    </row>
    <row r="1336" s="4" customFormat="1" ht="18" customHeight="1">
      <c r="B1336" s="16"/>
    </row>
    <row r="1337" s="4" customFormat="1" ht="18" customHeight="1">
      <c r="B1337" s="16"/>
    </row>
    <row r="1338" s="4" customFormat="1" ht="18" customHeight="1">
      <c r="B1338" s="16"/>
    </row>
    <row r="1339" s="4" customFormat="1" ht="18" customHeight="1">
      <c r="B1339" s="16"/>
    </row>
    <row r="1340" s="4" customFormat="1" ht="18" customHeight="1">
      <c r="B1340" s="16"/>
    </row>
    <row r="1341" s="4" customFormat="1" ht="18" customHeight="1">
      <c r="B1341" s="16"/>
    </row>
    <row r="1342" s="4" customFormat="1" ht="18" customHeight="1">
      <c r="B1342" s="16"/>
    </row>
    <row r="1343" s="4" customFormat="1" ht="18" customHeight="1">
      <c r="B1343" s="16"/>
    </row>
    <row r="1344" s="4" customFormat="1" ht="18" customHeight="1">
      <c r="B1344" s="16"/>
    </row>
    <row r="1345" s="4" customFormat="1" ht="18" customHeight="1">
      <c r="B1345" s="16"/>
    </row>
    <row r="1346" s="4" customFormat="1" ht="18" customHeight="1">
      <c r="B1346" s="16"/>
    </row>
    <row r="1347" s="4" customFormat="1" ht="18" customHeight="1">
      <c r="B1347" s="16"/>
    </row>
    <row r="1348" s="4" customFormat="1" ht="18" customHeight="1">
      <c r="B1348" s="16"/>
    </row>
    <row r="1349" s="4" customFormat="1" ht="18" customHeight="1">
      <c r="B1349" s="16"/>
    </row>
    <row r="1350" s="4" customFormat="1" ht="18" customHeight="1">
      <c r="B1350" s="16"/>
    </row>
    <row r="1351" s="4" customFormat="1" ht="18" customHeight="1">
      <c r="B1351" s="16"/>
    </row>
    <row r="1352" s="4" customFormat="1" ht="18" customHeight="1">
      <c r="B1352" s="16"/>
    </row>
    <row r="1353" s="4" customFormat="1" ht="18" customHeight="1">
      <c r="B1353" s="16"/>
    </row>
    <row r="1354" s="4" customFormat="1" ht="18" customHeight="1">
      <c r="B1354" s="16"/>
    </row>
    <row r="1355" s="4" customFormat="1" ht="18" customHeight="1">
      <c r="B1355" s="16"/>
    </row>
    <row r="1356" s="4" customFormat="1" ht="18" customHeight="1">
      <c r="B1356" s="16"/>
    </row>
    <row r="1357" s="4" customFormat="1" ht="18" customHeight="1">
      <c r="B1357" s="16"/>
    </row>
    <row r="1358" s="4" customFormat="1" ht="18" customHeight="1">
      <c r="B1358" s="16"/>
    </row>
    <row r="1359" s="4" customFormat="1" ht="18" customHeight="1">
      <c r="B1359" s="16"/>
    </row>
    <row r="1360" s="4" customFormat="1" ht="18" customHeight="1">
      <c r="B1360" s="16"/>
    </row>
    <row r="1361" s="4" customFormat="1" ht="18" customHeight="1">
      <c r="B1361" s="16"/>
    </row>
    <row r="1362" s="4" customFormat="1" ht="18" customHeight="1">
      <c r="B1362" s="16"/>
    </row>
    <row r="1363" s="4" customFormat="1" ht="18" customHeight="1">
      <c r="B1363" s="16"/>
    </row>
    <row r="1364" s="4" customFormat="1" ht="18" customHeight="1">
      <c r="B1364" s="16"/>
    </row>
    <row r="1365" s="4" customFormat="1" ht="18" customHeight="1">
      <c r="B1365" s="16"/>
    </row>
    <row r="1366" s="4" customFormat="1" ht="18" customHeight="1">
      <c r="B1366" s="16"/>
    </row>
    <row r="1367" s="4" customFormat="1" ht="18" customHeight="1">
      <c r="B1367" s="16"/>
    </row>
    <row r="1368" s="4" customFormat="1" ht="18" customHeight="1">
      <c r="B1368" s="16"/>
    </row>
    <row r="1369" s="4" customFormat="1" ht="18" customHeight="1">
      <c r="B1369" s="16"/>
    </row>
    <row r="1370" s="4" customFormat="1" ht="18" customHeight="1">
      <c r="B1370" s="16"/>
    </row>
    <row r="1371" s="4" customFormat="1" ht="18" customHeight="1">
      <c r="B1371" s="16"/>
    </row>
    <row r="1372" s="4" customFormat="1" ht="18" customHeight="1">
      <c r="B1372" s="16"/>
    </row>
    <row r="1373" s="4" customFormat="1" ht="18" customHeight="1">
      <c r="B1373" s="16"/>
    </row>
    <row r="1374" s="4" customFormat="1" ht="18" customHeight="1">
      <c r="B1374" s="16"/>
    </row>
    <row r="1375" s="4" customFormat="1" ht="18" customHeight="1">
      <c r="B1375" s="16"/>
    </row>
    <row r="1376" s="4" customFormat="1" ht="18" customHeight="1">
      <c r="B1376" s="16"/>
    </row>
    <row r="1377" s="4" customFormat="1" ht="18" customHeight="1">
      <c r="B1377" s="16"/>
    </row>
    <row r="1378" s="4" customFormat="1" ht="18" customHeight="1">
      <c r="B1378" s="16"/>
    </row>
    <row r="1379" s="4" customFormat="1" ht="18" customHeight="1">
      <c r="B1379" s="16"/>
    </row>
    <row r="1380" s="4" customFormat="1" ht="18" customHeight="1">
      <c r="B1380" s="16"/>
    </row>
    <row r="1381" s="4" customFormat="1" ht="18" customHeight="1">
      <c r="B1381" s="16"/>
    </row>
    <row r="1382" s="4" customFormat="1" ht="18" customHeight="1">
      <c r="B1382" s="16"/>
    </row>
    <row r="1383" s="4" customFormat="1" ht="18" customHeight="1">
      <c r="B1383" s="16"/>
    </row>
    <row r="1384" s="4" customFormat="1" ht="18" customHeight="1">
      <c r="B1384" s="16"/>
    </row>
    <row r="1385" s="4" customFormat="1" ht="18" customHeight="1">
      <c r="B1385" s="16"/>
    </row>
    <row r="1386" s="4" customFormat="1" ht="18" customHeight="1">
      <c r="B1386" s="16"/>
    </row>
    <row r="1387" s="4" customFormat="1" ht="18" customHeight="1">
      <c r="B1387" s="16"/>
    </row>
    <row r="1388" s="4" customFormat="1" ht="18" customHeight="1">
      <c r="B1388" s="16"/>
    </row>
    <row r="1389" s="4" customFormat="1" ht="18" customHeight="1">
      <c r="B1389" s="16"/>
    </row>
    <row r="1390" s="4" customFormat="1" ht="18" customHeight="1">
      <c r="B1390" s="16"/>
    </row>
    <row r="1391" s="4" customFormat="1" ht="18" customHeight="1">
      <c r="B1391" s="16"/>
    </row>
    <row r="1392" s="4" customFormat="1" ht="18" customHeight="1">
      <c r="B1392" s="16"/>
    </row>
    <row r="1393" s="4" customFormat="1" ht="18" customHeight="1">
      <c r="B1393" s="16"/>
    </row>
    <row r="1394" s="4" customFormat="1" ht="18" customHeight="1">
      <c r="B1394" s="16"/>
    </row>
    <row r="1395" s="4" customFormat="1" ht="18" customHeight="1">
      <c r="B1395" s="16"/>
    </row>
    <row r="1396" s="4" customFormat="1" ht="18" customHeight="1">
      <c r="B1396" s="16"/>
    </row>
    <row r="1397" s="4" customFormat="1" ht="18" customHeight="1">
      <c r="B1397" s="16"/>
    </row>
    <row r="1398" s="4" customFormat="1" ht="18" customHeight="1">
      <c r="B1398" s="16"/>
    </row>
    <row r="1399" s="4" customFormat="1" ht="18" customHeight="1">
      <c r="B1399" s="16"/>
    </row>
    <row r="1400" s="4" customFormat="1" ht="18" customHeight="1">
      <c r="B1400" s="16"/>
    </row>
    <row r="1401" s="4" customFormat="1" ht="18" customHeight="1">
      <c r="B1401" s="16"/>
    </row>
    <row r="1402" s="4" customFormat="1" ht="18" customHeight="1">
      <c r="B1402" s="16"/>
    </row>
    <row r="1403" s="4" customFormat="1" ht="18" customHeight="1">
      <c r="B1403" s="16"/>
    </row>
    <row r="1404" s="4" customFormat="1" ht="18" customHeight="1">
      <c r="B1404" s="16"/>
    </row>
    <row r="1405" s="4" customFormat="1" ht="18" customHeight="1">
      <c r="B1405" s="16"/>
    </row>
    <row r="1406" s="4" customFormat="1" ht="18" customHeight="1">
      <c r="B1406" s="16"/>
    </row>
    <row r="1407" s="4" customFormat="1" ht="18" customHeight="1">
      <c r="B1407" s="16"/>
    </row>
    <row r="1408" s="4" customFormat="1" ht="18" customHeight="1">
      <c r="B1408" s="16"/>
    </row>
    <row r="1409" s="4" customFormat="1" ht="18" customHeight="1">
      <c r="B1409" s="16"/>
    </row>
    <row r="1410" s="4" customFormat="1" ht="18" customHeight="1">
      <c r="B1410" s="16"/>
    </row>
    <row r="1411" s="4" customFormat="1" ht="18" customHeight="1">
      <c r="B1411" s="16"/>
    </row>
    <row r="1412" s="4" customFormat="1" ht="18" customHeight="1">
      <c r="B1412" s="16"/>
    </row>
    <row r="1413" s="4" customFormat="1" ht="18" customHeight="1">
      <c r="B1413" s="16"/>
    </row>
    <row r="1414" s="4" customFormat="1" ht="18" customHeight="1">
      <c r="B1414" s="16"/>
    </row>
    <row r="1415" s="4" customFormat="1" ht="18" customHeight="1">
      <c r="B1415" s="16"/>
    </row>
    <row r="1416" s="4" customFormat="1" ht="18" customHeight="1">
      <c r="B1416" s="16"/>
    </row>
    <row r="1417" s="4" customFormat="1" ht="18" customHeight="1">
      <c r="B1417" s="16"/>
    </row>
    <row r="1418" s="4" customFormat="1" ht="18" customHeight="1">
      <c r="B1418" s="16"/>
    </row>
    <row r="1419" s="4" customFormat="1" ht="18" customHeight="1">
      <c r="B1419" s="16"/>
    </row>
    <row r="1420" s="4" customFormat="1" ht="18" customHeight="1">
      <c r="B1420" s="16"/>
    </row>
    <row r="1421" s="4" customFormat="1" ht="18" customHeight="1">
      <c r="B1421" s="16"/>
    </row>
    <row r="1422" s="4" customFormat="1" ht="18" customHeight="1">
      <c r="B1422" s="16"/>
    </row>
    <row r="1423" s="4" customFormat="1" ht="18" customHeight="1">
      <c r="B1423" s="16"/>
    </row>
    <row r="1424" s="4" customFormat="1" ht="18" customHeight="1">
      <c r="B1424" s="16"/>
    </row>
    <row r="1425" s="4" customFormat="1" ht="18" customHeight="1">
      <c r="B1425" s="16"/>
    </row>
    <row r="1426" s="4" customFormat="1" ht="18" customHeight="1">
      <c r="B1426" s="16"/>
    </row>
    <row r="1427" s="4" customFormat="1" ht="18" customHeight="1">
      <c r="B1427" s="16"/>
    </row>
    <row r="1428" s="4" customFormat="1" ht="18" customHeight="1">
      <c r="B1428" s="16"/>
    </row>
    <row r="1429" s="4" customFormat="1" ht="18" customHeight="1">
      <c r="B1429" s="16"/>
    </row>
    <row r="1430" s="4" customFormat="1" ht="18" customHeight="1">
      <c r="B1430" s="16"/>
    </row>
    <row r="1431" s="4" customFormat="1" ht="18" customHeight="1">
      <c r="B1431" s="16"/>
    </row>
    <row r="1432" s="4" customFormat="1" ht="18" customHeight="1">
      <c r="B1432" s="16"/>
    </row>
    <row r="1433" s="4" customFormat="1" ht="18" customHeight="1">
      <c r="B1433" s="16"/>
    </row>
    <row r="1434" s="4" customFormat="1" ht="18" customHeight="1">
      <c r="B1434" s="16"/>
    </row>
    <row r="1435" s="4" customFormat="1" ht="18" customHeight="1">
      <c r="B1435" s="16"/>
    </row>
    <row r="1436" s="4" customFormat="1" ht="18" customHeight="1">
      <c r="B1436" s="16"/>
    </row>
    <row r="1437" s="4" customFormat="1" ht="18" customHeight="1">
      <c r="B1437" s="16"/>
    </row>
    <row r="1438" s="4" customFormat="1" ht="18" customHeight="1">
      <c r="B1438" s="16"/>
    </row>
    <row r="1439" s="4" customFormat="1" ht="18" customHeight="1">
      <c r="B1439" s="16"/>
    </row>
    <row r="1440" s="4" customFormat="1" ht="18" customHeight="1">
      <c r="B1440" s="16"/>
    </row>
    <row r="1441" s="4" customFormat="1" ht="18" customHeight="1">
      <c r="B1441" s="16"/>
    </row>
    <row r="1442" s="4" customFormat="1" ht="18" customHeight="1">
      <c r="B1442" s="16"/>
    </row>
    <row r="1443" s="4" customFormat="1" ht="18" customHeight="1">
      <c r="B1443" s="16"/>
    </row>
    <row r="1444" s="4" customFormat="1" ht="18" customHeight="1">
      <c r="B1444" s="16"/>
    </row>
    <row r="1445" s="4" customFormat="1" ht="18" customHeight="1">
      <c r="B1445" s="16"/>
    </row>
    <row r="1446" s="4" customFormat="1" ht="18" customHeight="1">
      <c r="B1446" s="16"/>
    </row>
    <row r="1447" s="4" customFormat="1" ht="18" customHeight="1">
      <c r="B1447" s="16"/>
    </row>
    <row r="1448" s="4" customFormat="1" ht="18" customHeight="1">
      <c r="B1448" s="16"/>
    </row>
    <row r="1449" s="4" customFormat="1" ht="18" customHeight="1">
      <c r="B1449" s="16"/>
    </row>
    <row r="1450" s="4" customFormat="1" ht="18" customHeight="1">
      <c r="B1450" s="16"/>
    </row>
    <row r="1451" s="4" customFormat="1" ht="18" customHeight="1">
      <c r="B1451" s="16"/>
    </row>
    <row r="1452" s="4" customFormat="1" ht="18" customHeight="1">
      <c r="B1452" s="16"/>
    </row>
    <row r="1453" s="4" customFormat="1" ht="18" customHeight="1">
      <c r="B1453" s="16"/>
    </row>
    <row r="1454" s="4" customFormat="1" ht="18" customHeight="1">
      <c r="B1454" s="16"/>
    </row>
    <row r="1455" s="4" customFormat="1" ht="18" customHeight="1">
      <c r="B1455" s="16"/>
    </row>
    <row r="1456" s="4" customFormat="1" ht="18" customHeight="1">
      <c r="B1456" s="16"/>
    </row>
    <row r="1457" s="4" customFormat="1" ht="18" customHeight="1">
      <c r="B1457" s="16"/>
    </row>
    <row r="1458" s="4" customFormat="1" ht="18" customHeight="1">
      <c r="B1458" s="16"/>
    </row>
    <row r="1459" s="4" customFormat="1" ht="18" customHeight="1">
      <c r="B1459" s="16"/>
    </row>
    <row r="1460" s="4" customFormat="1" ht="18" customHeight="1">
      <c r="B1460" s="16"/>
    </row>
    <row r="1461" s="4" customFormat="1" ht="18" customHeight="1">
      <c r="B1461" s="16"/>
    </row>
    <row r="1462" s="4" customFormat="1" ht="18" customHeight="1">
      <c r="B1462" s="16"/>
    </row>
    <row r="1463" s="4" customFormat="1" ht="18" customHeight="1">
      <c r="B1463" s="16"/>
    </row>
    <row r="1464" s="4" customFormat="1" ht="18" customHeight="1">
      <c r="B1464" s="16"/>
    </row>
    <row r="1465" s="4" customFormat="1" ht="18" customHeight="1">
      <c r="B1465" s="16"/>
    </row>
    <row r="1466" s="4" customFormat="1" ht="18" customHeight="1">
      <c r="B1466" s="16"/>
    </row>
    <row r="1467" s="4" customFormat="1" ht="18" customHeight="1">
      <c r="B1467" s="16"/>
    </row>
    <row r="1468" s="4" customFormat="1" ht="18" customHeight="1">
      <c r="B1468" s="16"/>
    </row>
    <row r="1469" s="4" customFormat="1" ht="18" customHeight="1">
      <c r="B1469" s="16"/>
    </row>
    <row r="1470" s="4" customFormat="1" ht="18" customHeight="1">
      <c r="B1470" s="16"/>
    </row>
    <row r="1471" s="4" customFormat="1" ht="18" customHeight="1">
      <c r="B1471" s="16"/>
    </row>
    <row r="1472" s="4" customFormat="1" ht="18" customHeight="1">
      <c r="B1472" s="16"/>
    </row>
    <row r="1473" s="4" customFormat="1" ht="18" customHeight="1">
      <c r="B1473" s="16"/>
    </row>
    <row r="1474" s="4" customFormat="1" ht="18" customHeight="1">
      <c r="B1474" s="16"/>
    </row>
    <row r="1475" s="4" customFormat="1" ht="18" customHeight="1">
      <c r="B1475" s="16"/>
    </row>
    <row r="1476" s="4" customFormat="1" ht="18" customHeight="1">
      <c r="B1476" s="16"/>
    </row>
    <row r="1477" s="4" customFormat="1" ht="18" customHeight="1">
      <c r="B1477" s="16"/>
    </row>
    <row r="1478" s="4" customFormat="1" ht="18" customHeight="1">
      <c r="B1478" s="16"/>
    </row>
    <row r="1479" s="4" customFormat="1" ht="18" customHeight="1">
      <c r="B1479" s="16"/>
    </row>
    <row r="1480" s="4" customFormat="1" ht="18" customHeight="1">
      <c r="B1480" s="16"/>
    </row>
    <row r="1481" s="4" customFormat="1" ht="18" customHeight="1">
      <c r="B1481" s="16"/>
    </row>
    <row r="1482" s="4" customFormat="1" ht="18" customHeight="1">
      <c r="B1482" s="16"/>
    </row>
    <row r="1483" s="4" customFormat="1" ht="18" customHeight="1">
      <c r="B1483" s="16"/>
    </row>
    <row r="1484" s="4" customFormat="1" ht="18" customHeight="1">
      <c r="B1484" s="16"/>
    </row>
    <row r="1485" s="4" customFormat="1" ht="18" customHeight="1">
      <c r="B1485" s="16"/>
    </row>
    <row r="1486" s="4" customFormat="1" ht="18" customHeight="1">
      <c r="B1486" s="16"/>
    </row>
    <row r="1487" s="4" customFormat="1" ht="18" customHeight="1">
      <c r="B1487" s="16"/>
    </row>
    <row r="1488" s="4" customFormat="1" ht="18" customHeight="1">
      <c r="B1488" s="16"/>
    </row>
    <row r="1489" s="4" customFormat="1" ht="18" customHeight="1">
      <c r="B1489" s="16"/>
    </row>
    <row r="1490" s="4" customFormat="1" ht="18" customHeight="1">
      <c r="B1490" s="16"/>
    </row>
    <row r="1491" s="4" customFormat="1" ht="18" customHeight="1">
      <c r="B1491" s="16"/>
    </row>
    <row r="1492" s="4" customFormat="1" ht="18" customHeight="1">
      <c r="B1492" s="16"/>
    </row>
    <row r="1493" s="4" customFormat="1" ht="18" customHeight="1">
      <c r="B1493" s="16"/>
    </row>
    <row r="1494" s="4" customFormat="1" ht="18" customHeight="1">
      <c r="B1494" s="16"/>
    </row>
    <row r="1495" s="4" customFormat="1" ht="18" customHeight="1">
      <c r="B1495" s="16"/>
    </row>
    <row r="1496" s="4" customFormat="1" ht="18" customHeight="1">
      <c r="B1496" s="16"/>
    </row>
    <row r="1497" s="4" customFormat="1" ht="18" customHeight="1">
      <c r="B1497" s="16"/>
    </row>
    <row r="1498" s="4" customFormat="1" ht="18" customHeight="1">
      <c r="B1498" s="16"/>
    </row>
    <row r="1499" s="4" customFormat="1" ht="18" customHeight="1">
      <c r="B1499" s="16"/>
    </row>
    <row r="1500" s="4" customFormat="1" ht="18" customHeight="1">
      <c r="B1500" s="16"/>
    </row>
    <row r="1501" s="4" customFormat="1" ht="18" customHeight="1">
      <c r="B1501" s="16"/>
    </row>
    <row r="1502" s="4" customFormat="1" ht="18" customHeight="1">
      <c r="B1502" s="16"/>
    </row>
    <row r="1503" s="4" customFormat="1" ht="18" customHeight="1">
      <c r="B1503" s="16"/>
    </row>
    <row r="1504" s="4" customFormat="1" ht="18" customHeight="1">
      <c r="B1504" s="16"/>
    </row>
    <row r="1505" s="4" customFormat="1" ht="18" customHeight="1">
      <c r="B1505" s="16"/>
    </row>
    <row r="1506" s="4" customFormat="1" ht="18" customHeight="1">
      <c r="B1506" s="16"/>
    </row>
    <row r="1507" s="4" customFormat="1" ht="18" customHeight="1">
      <c r="B1507" s="16"/>
    </row>
    <row r="1508" s="4" customFormat="1" ht="18" customHeight="1">
      <c r="B1508" s="16"/>
    </row>
    <row r="1509" s="4" customFormat="1" ht="18" customHeight="1">
      <c r="B1509" s="16"/>
    </row>
    <row r="1510" s="4" customFormat="1" ht="18" customHeight="1">
      <c r="B1510" s="16"/>
    </row>
    <row r="1511" s="4" customFormat="1" ht="18" customHeight="1">
      <c r="B1511" s="16"/>
    </row>
    <row r="1512" s="4" customFormat="1" ht="18" customHeight="1">
      <c r="B1512" s="16"/>
    </row>
    <row r="1513" s="4" customFormat="1" ht="18" customHeight="1">
      <c r="B1513" s="16"/>
    </row>
    <row r="1514" s="4" customFormat="1" ht="18" customHeight="1">
      <c r="B1514" s="16"/>
    </row>
    <row r="1515" s="4" customFormat="1" ht="18" customHeight="1">
      <c r="B1515" s="16"/>
    </row>
    <row r="1516" s="4" customFormat="1" ht="18" customHeight="1">
      <c r="B1516" s="16"/>
    </row>
    <row r="1517" s="4" customFormat="1" ht="18" customHeight="1">
      <c r="B1517" s="16"/>
    </row>
    <row r="1518" s="4" customFormat="1" ht="18" customHeight="1">
      <c r="B1518" s="16"/>
    </row>
    <row r="1519" s="4" customFormat="1" ht="18" customHeight="1">
      <c r="B1519" s="16"/>
    </row>
    <row r="1520" s="4" customFormat="1" ht="18" customHeight="1">
      <c r="B1520" s="16"/>
    </row>
    <row r="1521" s="4" customFormat="1" ht="18" customHeight="1">
      <c r="B1521" s="16"/>
    </row>
    <row r="1522" s="4" customFormat="1" ht="18" customHeight="1">
      <c r="B1522" s="16"/>
    </row>
    <row r="1523" s="4" customFormat="1" ht="18" customHeight="1">
      <c r="B1523" s="16"/>
    </row>
    <row r="1524" s="4" customFormat="1" ht="18" customHeight="1">
      <c r="B1524" s="16"/>
    </row>
    <row r="1525" s="4" customFormat="1" ht="18" customHeight="1">
      <c r="B1525" s="16"/>
    </row>
    <row r="1526" s="4" customFormat="1" ht="18" customHeight="1">
      <c r="B1526" s="16"/>
    </row>
    <row r="1527" s="4" customFormat="1" ht="18" customHeight="1">
      <c r="B1527" s="16"/>
    </row>
    <row r="1528" s="4" customFormat="1" ht="18" customHeight="1">
      <c r="B1528" s="16"/>
    </row>
    <row r="1529" s="4" customFormat="1" ht="18" customHeight="1">
      <c r="B1529" s="16"/>
    </row>
    <row r="1530" s="4" customFormat="1" ht="18" customHeight="1">
      <c r="B1530" s="16"/>
    </row>
    <row r="1531" s="4" customFormat="1" ht="18" customHeight="1">
      <c r="B1531" s="16"/>
    </row>
    <row r="1532" s="4" customFormat="1" ht="18" customHeight="1">
      <c r="B1532" s="16"/>
    </row>
    <row r="1533" s="4" customFormat="1" ht="18" customHeight="1">
      <c r="B1533" s="16"/>
    </row>
    <row r="1534" s="4" customFormat="1" ht="18" customHeight="1">
      <c r="B1534" s="16"/>
    </row>
    <row r="1535" s="4" customFormat="1" ht="18" customHeight="1">
      <c r="B1535" s="16"/>
    </row>
    <row r="1536" s="4" customFormat="1" ht="18" customHeight="1">
      <c r="B1536" s="16"/>
    </row>
    <row r="1537" s="4" customFormat="1" ht="18" customHeight="1">
      <c r="B1537" s="16"/>
    </row>
    <row r="1538" s="4" customFormat="1" ht="18" customHeight="1">
      <c r="B1538" s="16"/>
    </row>
    <row r="1539" s="4" customFormat="1" ht="18" customHeight="1">
      <c r="B1539" s="16"/>
    </row>
    <row r="1540" s="4" customFormat="1" ht="18" customHeight="1">
      <c r="B1540" s="16"/>
    </row>
    <row r="1541" s="4" customFormat="1" ht="18" customHeight="1">
      <c r="B1541" s="16"/>
    </row>
    <row r="1542" s="4" customFormat="1" ht="18" customHeight="1">
      <c r="B1542" s="16"/>
    </row>
    <row r="1543" s="4" customFormat="1" ht="18" customHeight="1">
      <c r="B1543" s="16"/>
    </row>
    <row r="1544" s="4" customFormat="1" ht="18" customHeight="1">
      <c r="B1544" s="16"/>
    </row>
    <row r="1545" s="4" customFormat="1" ht="18" customHeight="1">
      <c r="B1545" s="16"/>
    </row>
    <row r="1546" s="4" customFormat="1" ht="18" customHeight="1">
      <c r="B1546" s="16"/>
    </row>
    <row r="1547" s="4" customFormat="1" ht="18" customHeight="1">
      <c r="B1547" s="16"/>
    </row>
    <row r="1548" s="4" customFormat="1" ht="18" customHeight="1">
      <c r="B1548" s="16"/>
    </row>
    <row r="1549" s="4" customFormat="1" ht="18" customHeight="1">
      <c r="B1549" s="16"/>
    </row>
    <row r="1550" s="4" customFormat="1" ht="18" customHeight="1">
      <c r="B1550" s="16"/>
    </row>
    <row r="1551" s="4" customFormat="1" ht="18" customHeight="1">
      <c r="B1551" s="16"/>
    </row>
    <row r="1552" s="4" customFormat="1" ht="18" customHeight="1">
      <c r="B1552" s="16"/>
    </row>
    <row r="1553" s="4" customFormat="1" ht="18" customHeight="1">
      <c r="B1553" s="16"/>
    </row>
    <row r="1554" s="4" customFormat="1" ht="18" customHeight="1">
      <c r="B1554" s="16"/>
    </row>
    <row r="1555" s="4" customFormat="1" ht="18" customHeight="1">
      <c r="B1555" s="16"/>
    </row>
    <row r="1556" s="4" customFormat="1" ht="18" customHeight="1">
      <c r="B1556" s="16"/>
    </row>
    <row r="1557" s="4" customFormat="1" ht="18" customHeight="1">
      <c r="B1557" s="16"/>
    </row>
    <row r="1558" s="4" customFormat="1" ht="18" customHeight="1">
      <c r="B1558" s="16"/>
    </row>
    <row r="1559" s="4" customFormat="1" ht="18" customHeight="1">
      <c r="B1559" s="16"/>
    </row>
    <row r="1560" s="4" customFormat="1" ht="18" customHeight="1">
      <c r="B1560" s="16"/>
    </row>
    <row r="1561" s="4" customFormat="1" ht="18" customHeight="1">
      <c r="B1561" s="16"/>
    </row>
    <row r="1562" s="4" customFormat="1" ht="18" customHeight="1">
      <c r="B1562" s="16"/>
    </row>
    <row r="1563" s="4" customFormat="1" ht="18" customHeight="1">
      <c r="B1563" s="16"/>
    </row>
    <row r="1564" s="4" customFormat="1" ht="18" customHeight="1">
      <c r="B1564" s="16"/>
    </row>
    <row r="1565" s="4" customFormat="1" ht="18" customHeight="1">
      <c r="B1565" s="16"/>
    </row>
    <row r="1566" s="4" customFormat="1" ht="18" customHeight="1">
      <c r="B1566" s="16"/>
    </row>
    <row r="1567" s="4" customFormat="1" ht="18" customHeight="1">
      <c r="B1567" s="16"/>
    </row>
    <row r="1568" s="4" customFormat="1" ht="18" customHeight="1">
      <c r="B1568" s="16"/>
    </row>
    <row r="1569" s="4" customFormat="1" ht="18" customHeight="1">
      <c r="B1569" s="16"/>
    </row>
    <row r="1570" s="4" customFormat="1" ht="18" customHeight="1">
      <c r="B1570" s="16"/>
    </row>
    <row r="1571" s="4" customFormat="1" ht="18" customHeight="1">
      <c r="B1571" s="16"/>
    </row>
    <row r="1572" s="4" customFormat="1" ht="18" customHeight="1">
      <c r="B1572" s="16"/>
    </row>
    <row r="1573" s="4" customFormat="1" ht="18" customHeight="1">
      <c r="B1573" s="16"/>
    </row>
    <row r="1574" s="4" customFormat="1" ht="18" customHeight="1">
      <c r="B1574" s="16"/>
    </row>
    <row r="1575" s="4" customFormat="1" ht="18" customHeight="1">
      <c r="B1575" s="16"/>
    </row>
    <row r="1576" s="4" customFormat="1" ht="18" customHeight="1">
      <c r="B1576" s="16"/>
    </row>
    <row r="1577" s="4" customFormat="1" ht="18" customHeight="1">
      <c r="B1577" s="16"/>
    </row>
    <row r="1578" s="4" customFormat="1" ht="18" customHeight="1">
      <c r="B1578" s="16"/>
    </row>
    <row r="1579" s="4" customFormat="1" ht="18" customHeight="1">
      <c r="B1579" s="16"/>
    </row>
    <row r="1580" s="4" customFormat="1" ht="18" customHeight="1">
      <c r="B1580" s="16"/>
    </row>
    <row r="1581" s="4" customFormat="1" ht="18" customHeight="1">
      <c r="B1581" s="16"/>
    </row>
    <row r="1582" s="4" customFormat="1" ht="18" customHeight="1">
      <c r="B1582" s="16"/>
    </row>
    <row r="1583" s="4" customFormat="1" ht="18" customHeight="1">
      <c r="B1583" s="16"/>
    </row>
    <row r="1584" s="4" customFormat="1" ht="18" customHeight="1">
      <c r="B1584" s="16"/>
    </row>
    <row r="1585" s="4" customFormat="1" ht="18" customHeight="1">
      <c r="B1585" s="16"/>
    </row>
    <row r="1586" s="4" customFormat="1" ht="18" customHeight="1">
      <c r="B1586" s="16"/>
    </row>
    <row r="1587" s="4" customFormat="1" ht="18" customHeight="1">
      <c r="B1587" s="16"/>
    </row>
    <row r="1588" s="4" customFormat="1" ht="18" customHeight="1">
      <c r="B1588" s="16"/>
    </row>
    <row r="1589" s="4" customFormat="1" ht="18" customHeight="1">
      <c r="B1589" s="16"/>
    </row>
    <row r="1590" s="4" customFormat="1" ht="18" customHeight="1">
      <c r="B1590" s="16"/>
    </row>
    <row r="1591" s="4" customFormat="1" ht="18" customHeight="1">
      <c r="B1591" s="16"/>
    </row>
    <row r="1592" s="4" customFormat="1" ht="18" customHeight="1">
      <c r="B1592" s="16"/>
    </row>
    <row r="1593" s="4" customFormat="1" ht="18" customHeight="1">
      <c r="B1593" s="16"/>
    </row>
    <row r="1594" s="4" customFormat="1" ht="18" customHeight="1">
      <c r="B1594" s="16"/>
    </row>
    <row r="1595" s="4" customFormat="1" ht="18" customHeight="1">
      <c r="B1595" s="16"/>
    </row>
    <row r="1596" s="4" customFormat="1" ht="18" customHeight="1">
      <c r="B1596" s="16"/>
    </row>
    <row r="1597" s="4" customFormat="1" ht="18" customHeight="1">
      <c r="B1597" s="16"/>
    </row>
    <row r="1598" s="4" customFormat="1" ht="18" customHeight="1">
      <c r="B1598" s="16"/>
    </row>
    <row r="1599" s="4" customFormat="1" ht="18" customHeight="1">
      <c r="B1599" s="16"/>
    </row>
    <row r="1600" s="4" customFormat="1" ht="18" customHeight="1">
      <c r="B1600" s="16"/>
    </row>
    <row r="1601" s="4" customFormat="1" ht="18" customHeight="1">
      <c r="B1601" s="16"/>
    </row>
    <row r="1602" s="4" customFormat="1" ht="18" customHeight="1">
      <c r="B1602" s="16"/>
    </row>
    <row r="1603" s="4" customFormat="1" ht="18" customHeight="1">
      <c r="B1603" s="16"/>
    </row>
    <row r="1604" s="4" customFormat="1" ht="18" customHeight="1">
      <c r="B1604" s="16"/>
    </row>
    <row r="1605" s="4" customFormat="1" ht="18" customHeight="1">
      <c r="B1605" s="16"/>
    </row>
    <row r="1606" s="4" customFormat="1" ht="18" customHeight="1">
      <c r="B1606" s="16"/>
    </row>
    <row r="1607" s="4" customFormat="1" ht="18" customHeight="1">
      <c r="B1607" s="16"/>
    </row>
    <row r="1608" s="4" customFormat="1" ht="18" customHeight="1">
      <c r="B1608" s="16"/>
    </row>
    <row r="1609" s="4" customFormat="1" ht="18" customHeight="1">
      <c r="B1609" s="16"/>
    </row>
    <row r="1610" s="4" customFormat="1" ht="18" customHeight="1">
      <c r="B1610" s="16"/>
    </row>
    <row r="1611" s="4" customFormat="1" ht="18" customHeight="1">
      <c r="B1611" s="16"/>
    </row>
    <row r="1612" s="4" customFormat="1" ht="18" customHeight="1">
      <c r="B1612" s="16"/>
    </row>
    <row r="1613" s="4" customFormat="1" ht="18" customHeight="1">
      <c r="B1613" s="16"/>
    </row>
    <row r="1614" s="4" customFormat="1" ht="18" customHeight="1">
      <c r="B1614" s="16"/>
    </row>
    <row r="1615" s="4" customFormat="1" ht="18" customHeight="1">
      <c r="B1615" s="16"/>
    </row>
    <row r="1616" s="4" customFormat="1" ht="18" customHeight="1">
      <c r="B1616" s="16"/>
    </row>
    <row r="1617" s="4" customFormat="1" ht="18" customHeight="1">
      <c r="B1617" s="16"/>
    </row>
    <row r="1618" s="4" customFormat="1" ht="18" customHeight="1">
      <c r="B1618" s="16"/>
    </row>
    <row r="1619" s="4" customFormat="1" ht="18" customHeight="1">
      <c r="B1619" s="16"/>
    </row>
    <row r="1620" s="4" customFormat="1" ht="18" customHeight="1">
      <c r="B1620" s="16"/>
    </row>
    <row r="1621" s="4" customFormat="1" ht="18" customHeight="1">
      <c r="B1621" s="16"/>
    </row>
    <row r="1622" s="4" customFormat="1" ht="18" customHeight="1">
      <c r="B1622" s="16"/>
    </row>
    <row r="1623" s="4" customFormat="1" ht="18" customHeight="1">
      <c r="B1623" s="16"/>
    </row>
    <row r="1624" s="4" customFormat="1" ht="18" customHeight="1">
      <c r="B1624" s="16"/>
    </row>
    <row r="1625" s="4" customFormat="1" ht="18" customHeight="1">
      <c r="B1625" s="16"/>
    </row>
    <row r="1626" s="4" customFormat="1" ht="18" customHeight="1">
      <c r="B1626" s="16"/>
    </row>
    <row r="1627" s="4" customFormat="1" ht="18" customHeight="1">
      <c r="B1627" s="16"/>
    </row>
    <row r="1628" s="4" customFormat="1" ht="18" customHeight="1">
      <c r="B1628" s="16"/>
    </row>
    <row r="1629" s="4" customFormat="1" ht="18" customHeight="1">
      <c r="B1629" s="16"/>
    </row>
    <row r="1630" s="4" customFormat="1" ht="18" customHeight="1">
      <c r="B1630" s="16"/>
    </row>
    <row r="1631" s="4" customFormat="1" ht="18" customHeight="1">
      <c r="B1631" s="16"/>
    </row>
    <row r="1632" s="4" customFormat="1" ht="18" customHeight="1">
      <c r="B1632" s="16"/>
    </row>
    <row r="1633" s="4" customFormat="1" ht="18" customHeight="1">
      <c r="B1633" s="16"/>
    </row>
    <row r="1634" s="4" customFormat="1" ht="18" customHeight="1">
      <c r="B1634" s="16"/>
    </row>
    <row r="1635" s="4" customFormat="1" ht="18" customHeight="1">
      <c r="B1635" s="16"/>
    </row>
    <row r="1636" s="4" customFormat="1" ht="18" customHeight="1">
      <c r="B1636" s="16"/>
    </row>
    <row r="1637" s="4" customFormat="1" ht="18" customHeight="1">
      <c r="B1637" s="16"/>
    </row>
    <row r="1638" s="4" customFormat="1" ht="18" customHeight="1">
      <c r="B1638" s="16"/>
    </row>
    <row r="1639" s="4" customFormat="1" ht="18" customHeight="1">
      <c r="B1639" s="16"/>
    </row>
    <row r="1640" s="4" customFormat="1" ht="18" customHeight="1">
      <c r="B1640" s="16"/>
    </row>
    <row r="1641" s="4" customFormat="1" ht="18" customHeight="1">
      <c r="B1641" s="16"/>
    </row>
    <row r="1642" s="4" customFormat="1" ht="18" customHeight="1">
      <c r="B1642" s="16"/>
    </row>
    <row r="1643" s="4" customFormat="1" ht="18" customHeight="1">
      <c r="B1643" s="16"/>
    </row>
    <row r="1644" s="4" customFormat="1" ht="18" customHeight="1">
      <c r="B1644" s="16"/>
    </row>
    <row r="1645" s="4" customFormat="1" ht="18" customHeight="1">
      <c r="B1645" s="16"/>
    </row>
    <row r="1646" s="4" customFormat="1" ht="18" customHeight="1">
      <c r="B1646" s="16"/>
    </row>
    <row r="1647" s="4" customFormat="1" ht="18" customHeight="1">
      <c r="B1647" s="16"/>
    </row>
    <row r="1648" s="4" customFormat="1" ht="18" customHeight="1">
      <c r="B1648" s="16"/>
    </row>
    <row r="1649" s="4" customFormat="1" ht="18" customHeight="1">
      <c r="B1649" s="16"/>
    </row>
    <row r="1650" s="4" customFormat="1" ht="18" customHeight="1">
      <c r="B1650" s="16"/>
    </row>
    <row r="1651" s="4" customFormat="1" ht="18" customHeight="1">
      <c r="B1651" s="16"/>
    </row>
    <row r="1652" s="4" customFormat="1" ht="18" customHeight="1">
      <c r="B1652" s="16"/>
    </row>
    <row r="1653" s="4" customFormat="1" ht="18" customHeight="1">
      <c r="B1653" s="16"/>
    </row>
    <row r="1654" s="4" customFormat="1" ht="18" customHeight="1">
      <c r="B1654" s="16"/>
    </row>
    <row r="1655" s="4" customFormat="1" ht="18" customHeight="1">
      <c r="B1655" s="16"/>
    </row>
    <row r="1656" s="4" customFormat="1" ht="18" customHeight="1">
      <c r="B1656" s="16"/>
    </row>
    <row r="1657" s="4" customFormat="1" ht="18" customHeight="1">
      <c r="B1657" s="16"/>
    </row>
    <row r="1658" s="4" customFormat="1" ht="18" customHeight="1">
      <c r="B1658" s="16"/>
    </row>
    <row r="1659" s="4" customFormat="1" ht="18" customHeight="1">
      <c r="B1659" s="16"/>
    </row>
    <row r="1660" s="4" customFormat="1" ht="18" customHeight="1">
      <c r="B1660" s="16"/>
    </row>
    <row r="1661" s="4" customFormat="1" ht="18" customHeight="1">
      <c r="B1661" s="16"/>
    </row>
    <row r="1662" s="4" customFormat="1" ht="18" customHeight="1">
      <c r="B1662" s="16"/>
    </row>
    <row r="1663" s="4" customFormat="1" ht="18" customHeight="1">
      <c r="B1663" s="16"/>
    </row>
    <row r="1664" s="4" customFormat="1" ht="18" customHeight="1">
      <c r="B1664" s="16"/>
    </row>
    <row r="1665" s="4" customFormat="1" ht="18" customHeight="1">
      <c r="B1665" s="16"/>
    </row>
    <row r="1666" s="4" customFormat="1" ht="18" customHeight="1">
      <c r="B1666" s="16"/>
    </row>
    <row r="1667" s="4" customFormat="1" ht="18" customHeight="1">
      <c r="B1667" s="16"/>
    </row>
    <row r="1668" s="4" customFormat="1" ht="18" customHeight="1">
      <c r="B1668" s="16"/>
    </row>
    <row r="1669" s="4" customFormat="1" ht="18" customHeight="1">
      <c r="B1669" s="16"/>
    </row>
    <row r="1670" s="4" customFormat="1" ht="18" customHeight="1">
      <c r="B1670" s="16"/>
    </row>
    <row r="1671" s="4" customFormat="1" ht="18" customHeight="1">
      <c r="B1671" s="16"/>
    </row>
    <row r="1672" s="4" customFormat="1" ht="18" customHeight="1">
      <c r="B1672" s="16"/>
    </row>
    <row r="1673" s="4" customFormat="1" ht="18" customHeight="1">
      <c r="B1673" s="16"/>
    </row>
    <row r="1674" s="4" customFormat="1" ht="18" customHeight="1">
      <c r="B1674" s="16"/>
    </row>
    <row r="1675" s="4" customFormat="1" ht="18" customHeight="1">
      <c r="B1675" s="16"/>
    </row>
    <row r="1676" s="4" customFormat="1" ht="18" customHeight="1">
      <c r="B1676" s="16"/>
    </row>
    <row r="1677" s="4" customFormat="1" ht="18" customHeight="1">
      <c r="B1677" s="16"/>
    </row>
    <row r="1678" s="4" customFormat="1" ht="18" customHeight="1">
      <c r="B1678" s="16"/>
    </row>
    <row r="1679" s="4" customFormat="1" ht="18" customHeight="1">
      <c r="B1679" s="16"/>
    </row>
    <row r="1680" s="4" customFormat="1" ht="18" customHeight="1">
      <c r="B1680" s="16"/>
    </row>
    <row r="1681" s="4" customFormat="1" ht="18" customHeight="1">
      <c r="B1681" s="16"/>
    </row>
    <row r="1682" s="4" customFormat="1" ht="18" customHeight="1">
      <c r="B1682" s="16"/>
    </row>
    <row r="1683" s="4" customFormat="1" ht="18" customHeight="1">
      <c r="B1683" s="16"/>
    </row>
    <row r="1684" s="4" customFormat="1" ht="18" customHeight="1">
      <c r="B1684" s="16"/>
    </row>
    <row r="1685" s="4" customFormat="1" ht="18" customHeight="1">
      <c r="B1685" s="16"/>
    </row>
    <row r="1686" s="4" customFormat="1" ht="18" customHeight="1">
      <c r="B1686" s="16"/>
    </row>
    <row r="1687" s="4" customFormat="1" ht="18" customHeight="1">
      <c r="B1687" s="16"/>
    </row>
    <row r="1688" s="4" customFormat="1" ht="18" customHeight="1">
      <c r="B1688" s="16"/>
    </row>
    <row r="1689" s="4" customFormat="1" ht="18" customHeight="1">
      <c r="B1689" s="16"/>
    </row>
    <row r="1690" s="4" customFormat="1" ht="18" customHeight="1">
      <c r="B1690" s="16"/>
    </row>
    <row r="1691" s="4" customFormat="1" ht="18" customHeight="1">
      <c r="B1691" s="16"/>
    </row>
    <row r="1692" s="4" customFormat="1" ht="18" customHeight="1">
      <c r="B1692" s="16"/>
    </row>
    <row r="1693" s="4" customFormat="1" ht="18" customHeight="1">
      <c r="B1693" s="16"/>
    </row>
    <row r="1694" s="4" customFormat="1" ht="18" customHeight="1">
      <c r="B1694" s="16"/>
    </row>
    <row r="1695" s="4" customFormat="1" ht="18" customHeight="1">
      <c r="B1695" s="16"/>
    </row>
    <row r="1696" s="4" customFormat="1" ht="18" customHeight="1">
      <c r="B1696" s="16"/>
    </row>
    <row r="1697" s="4" customFormat="1" ht="18" customHeight="1">
      <c r="B1697" s="16"/>
    </row>
    <row r="1698" s="4" customFormat="1" ht="18" customHeight="1">
      <c r="B1698" s="16"/>
    </row>
    <row r="1699" s="4" customFormat="1" ht="18" customHeight="1">
      <c r="B1699" s="16"/>
    </row>
    <row r="1700" s="4" customFormat="1" ht="18" customHeight="1">
      <c r="B1700" s="16"/>
    </row>
    <row r="1701" s="4" customFormat="1" ht="18" customHeight="1">
      <c r="B1701" s="16"/>
    </row>
    <row r="1702" s="4" customFormat="1" ht="18" customHeight="1">
      <c r="B1702" s="16"/>
    </row>
    <row r="1703" s="4" customFormat="1" ht="18" customHeight="1">
      <c r="B1703" s="16"/>
    </row>
    <row r="1704" s="4" customFormat="1" ht="18" customHeight="1">
      <c r="B1704" s="16"/>
    </row>
    <row r="1705" s="4" customFormat="1" ht="18" customHeight="1">
      <c r="B1705" s="16"/>
    </row>
    <row r="1706" s="4" customFormat="1" ht="18" customHeight="1">
      <c r="B1706" s="16"/>
    </row>
    <row r="1707" s="4" customFormat="1" ht="18" customHeight="1">
      <c r="B1707" s="16"/>
    </row>
    <row r="1708" s="4" customFormat="1" ht="18" customHeight="1">
      <c r="B1708" s="16"/>
    </row>
    <row r="1709" s="4" customFormat="1" ht="18" customHeight="1">
      <c r="B1709" s="16"/>
    </row>
    <row r="1710" s="4" customFormat="1" ht="18" customHeight="1">
      <c r="B1710" s="16"/>
    </row>
    <row r="1711" s="4" customFormat="1" ht="18" customHeight="1">
      <c r="B1711" s="16"/>
    </row>
    <row r="1712" s="4" customFormat="1" ht="18" customHeight="1">
      <c r="B1712" s="16"/>
    </row>
    <row r="1713" s="4" customFormat="1" ht="18" customHeight="1">
      <c r="B1713" s="16"/>
    </row>
    <row r="1714" s="4" customFormat="1" ht="18" customHeight="1">
      <c r="B1714" s="16"/>
    </row>
    <row r="1715" s="4" customFormat="1" ht="18" customHeight="1">
      <c r="B1715" s="16"/>
    </row>
    <row r="1716" s="4" customFormat="1" ht="18" customHeight="1">
      <c r="B1716" s="16"/>
    </row>
    <row r="1717" s="4" customFormat="1" ht="18" customHeight="1">
      <c r="B1717" s="16"/>
    </row>
    <row r="1718" s="4" customFormat="1" ht="18" customHeight="1">
      <c r="B1718" s="16"/>
    </row>
    <row r="1719" s="4" customFormat="1" ht="18" customHeight="1">
      <c r="B1719" s="16"/>
    </row>
    <row r="1720" s="4" customFormat="1" ht="18" customHeight="1">
      <c r="B1720" s="16"/>
    </row>
    <row r="1721" s="4" customFormat="1" ht="18" customHeight="1">
      <c r="B1721" s="16"/>
    </row>
    <row r="1722" s="4" customFormat="1" ht="18" customHeight="1">
      <c r="B1722" s="16"/>
    </row>
    <row r="1723" s="4" customFormat="1" ht="18" customHeight="1">
      <c r="B1723" s="16"/>
    </row>
    <row r="1724" s="4" customFormat="1" ht="18" customHeight="1">
      <c r="B1724" s="16"/>
    </row>
    <row r="1725" s="4" customFormat="1" ht="18" customHeight="1">
      <c r="B1725" s="16"/>
    </row>
    <row r="1726" s="4" customFormat="1" ht="18" customHeight="1">
      <c r="B1726" s="16"/>
    </row>
    <row r="1727" s="4" customFormat="1" ht="18" customHeight="1">
      <c r="B1727" s="16"/>
    </row>
    <row r="1728" s="4" customFormat="1" ht="18" customHeight="1">
      <c r="B1728" s="16"/>
    </row>
    <row r="1729" s="4" customFormat="1" ht="18" customHeight="1">
      <c r="B1729" s="16"/>
    </row>
    <row r="1730" s="4" customFormat="1" ht="18" customHeight="1">
      <c r="B1730" s="16"/>
    </row>
    <row r="1731" s="4" customFormat="1" ht="18" customHeight="1">
      <c r="B1731" s="16"/>
    </row>
    <row r="1732" s="4" customFormat="1" ht="18" customHeight="1">
      <c r="B1732" s="16"/>
    </row>
    <row r="1733" s="4" customFormat="1" ht="18" customHeight="1">
      <c r="B1733" s="16"/>
    </row>
    <row r="1734" s="4" customFormat="1" ht="18" customHeight="1">
      <c r="B1734" s="16"/>
    </row>
    <row r="1735" s="4" customFormat="1" ht="18" customHeight="1">
      <c r="B1735" s="16"/>
    </row>
    <row r="1736" s="4" customFormat="1" ht="18" customHeight="1">
      <c r="B1736" s="16"/>
    </row>
    <row r="1737" s="4" customFormat="1" ht="18" customHeight="1">
      <c r="B1737" s="16"/>
    </row>
    <row r="1738" s="4" customFormat="1" ht="18" customHeight="1">
      <c r="B1738" s="16"/>
    </row>
    <row r="1739" s="4" customFormat="1" ht="18" customHeight="1">
      <c r="B1739" s="16"/>
    </row>
    <row r="1740" s="4" customFormat="1" ht="18" customHeight="1">
      <c r="B1740" s="16"/>
    </row>
    <row r="1741" s="4" customFormat="1" ht="18" customHeight="1">
      <c r="B1741" s="16"/>
    </row>
    <row r="1742" s="4" customFormat="1" ht="18" customHeight="1">
      <c r="B1742" s="16"/>
    </row>
    <row r="1743" s="4" customFormat="1" ht="18" customHeight="1">
      <c r="B1743" s="16"/>
    </row>
    <row r="1744" s="4" customFormat="1" ht="18" customHeight="1">
      <c r="B1744" s="16"/>
    </row>
    <row r="1745" s="4" customFormat="1" ht="18" customHeight="1">
      <c r="B1745" s="16"/>
    </row>
    <row r="1746" s="4" customFormat="1" ht="18" customHeight="1">
      <c r="B1746" s="16"/>
    </row>
    <row r="1747" s="4" customFormat="1" ht="18" customHeight="1">
      <c r="B1747" s="16"/>
    </row>
    <row r="1748" s="4" customFormat="1" ht="18" customHeight="1">
      <c r="B1748" s="16"/>
    </row>
    <row r="1749" s="4" customFormat="1" ht="18" customHeight="1">
      <c r="B1749" s="16"/>
    </row>
    <row r="1750" s="4" customFormat="1" ht="18" customHeight="1">
      <c r="B1750" s="16"/>
    </row>
    <row r="1751" s="4" customFormat="1" ht="18" customHeight="1">
      <c r="B1751" s="16"/>
    </row>
    <row r="1752" s="4" customFormat="1" ht="18" customHeight="1">
      <c r="B1752" s="16"/>
    </row>
    <row r="1753" s="4" customFormat="1" ht="18" customHeight="1">
      <c r="B1753" s="16"/>
    </row>
    <row r="1754" s="4" customFormat="1" ht="18" customHeight="1">
      <c r="B1754" s="16"/>
    </row>
    <row r="1755" s="4" customFormat="1" ht="18" customHeight="1">
      <c r="B1755" s="16"/>
    </row>
    <row r="1756" s="4" customFormat="1" ht="18" customHeight="1">
      <c r="B1756" s="16"/>
    </row>
    <row r="1757" s="4" customFormat="1" ht="18" customHeight="1">
      <c r="B1757" s="16"/>
    </row>
    <row r="1758" s="4" customFormat="1" ht="18" customHeight="1">
      <c r="B1758" s="16"/>
    </row>
    <row r="1759" s="4" customFormat="1" ht="18" customHeight="1">
      <c r="B1759" s="16"/>
    </row>
    <row r="1760" s="4" customFormat="1" ht="18" customHeight="1">
      <c r="B1760" s="16"/>
    </row>
    <row r="1761" s="4" customFormat="1" ht="18" customHeight="1">
      <c r="B1761" s="16"/>
    </row>
    <row r="1762" s="4" customFormat="1" ht="18" customHeight="1">
      <c r="B1762" s="16"/>
    </row>
    <row r="1763" s="4" customFormat="1" ht="18" customHeight="1">
      <c r="B1763" s="16"/>
    </row>
    <row r="1764" s="4" customFormat="1" ht="18" customHeight="1">
      <c r="B1764" s="16"/>
    </row>
    <row r="1765" s="4" customFormat="1" ht="18" customHeight="1">
      <c r="B1765" s="16"/>
    </row>
    <row r="1766" s="4" customFormat="1" ht="18" customHeight="1">
      <c r="B1766" s="16"/>
    </row>
    <row r="1767" s="4" customFormat="1" ht="18" customHeight="1">
      <c r="B1767" s="16"/>
    </row>
    <row r="1768" s="4" customFormat="1" ht="18" customHeight="1">
      <c r="B1768" s="16"/>
    </row>
    <row r="1769" s="4" customFormat="1" ht="18" customHeight="1">
      <c r="B1769" s="16"/>
    </row>
    <row r="1770" s="4" customFormat="1" ht="18" customHeight="1">
      <c r="B1770" s="16"/>
    </row>
    <row r="1771" s="4" customFormat="1" ht="18" customHeight="1">
      <c r="B1771" s="16"/>
    </row>
    <row r="1772" s="4" customFormat="1" ht="18" customHeight="1">
      <c r="B1772" s="16"/>
    </row>
    <row r="1773" s="4" customFormat="1" ht="18" customHeight="1">
      <c r="B1773" s="16"/>
    </row>
    <row r="1774" s="4" customFormat="1" ht="18" customHeight="1">
      <c r="B1774" s="16"/>
    </row>
    <row r="1775" s="4" customFormat="1" ht="18" customHeight="1">
      <c r="B1775" s="16"/>
    </row>
    <row r="1776" s="4" customFormat="1" ht="18" customHeight="1">
      <c r="B1776" s="16"/>
    </row>
    <row r="1777" s="4" customFormat="1" ht="18" customHeight="1">
      <c r="B1777" s="16"/>
    </row>
    <row r="1778" s="4" customFormat="1" ht="18" customHeight="1">
      <c r="B1778" s="16"/>
    </row>
    <row r="1779" s="4" customFormat="1" ht="18" customHeight="1">
      <c r="B1779" s="16"/>
    </row>
    <row r="1780" s="4" customFormat="1" ht="18" customHeight="1">
      <c r="B1780" s="16"/>
    </row>
    <row r="1781" s="4" customFormat="1" ht="18" customHeight="1">
      <c r="B1781" s="16"/>
    </row>
    <row r="1782" s="4" customFormat="1" ht="18" customHeight="1">
      <c r="B1782" s="16"/>
    </row>
    <row r="1783" s="4" customFormat="1" ht="18" customHeight="1">
      <c r="B1783" s="16"/>
    </row>
    <row r="1784" s="4" customFormat="1" ht="18" customHeight="1">
      <c r="B1784" s="16"/>
    </row>
    <row r="1785" s="4" customFormat="1" ht="18" customHeight="1">
      <c r="B1785" s="16"/>
    </row>
    <row r="1786" s="4" customFormat="1" ht="18" customHeight="1">
      <c r="B1786" s="16"/>
    </row>
    <row r="1787" s="4" customFormat="1" ht="18" customHeight="1">
      <c r="B1787" s="16"/>
    </row>
    <row r="1788" s="4" customFormat="1" ht="18" customHeight="1">
      <c r="B1788" s="16"/>
    </row>
    <row r="1789" s="4" customFormat="1" ht="18" customHeight="1">
      <c r="B1789" s="16"/>
    </row>
    <row r="1790" s="4" customFormat="1" ht="18" customHeight="1">
      <c r="B1790" s="16"/>
    </row>
    <row r="1791" s="4" customFormat="1" ht="18" customHeight="1">
      <c r="B1791" s="16"/>
    </row>
    <row r="1792" s="4" customFormat="1" ht="18" customHeight="1">
      <c r="B1792" s="16"/>
    </row>
    <row r="1793" s="4" customFormat="1" ht="18" customHeight="1">
      <c r="B1793" s="16"/>
    </row>
    <row r="1794" s="4" customFormat="1" ht="18" customHeight="1">
      <c r="B1794" s="16"/>
    </row>
    <row r="1795" s="4" customFormat="1" ht="18" customHeight="1">
      <c r="B1795" s="16"/>
    </row>
    <row r="1796" s="4" customFormat="1" ht="18" customHeight="1">
      <c r="B1796" s="16"/>
    </row>
    <row r="1797" s="4" customFormat="1" ht="18" customHeight="1">
      <c r="B1797" s="16"/>
    </row>
    <row r="1798" s="4" customFormat="1" ht="18" customHeight="1">
      <c r="B1798" s="16"/>
    </row>
    <row r="1799" s="4" customFormat="1" ht="18" customHeight="1">
      <c r="B1799" s="16"/>
    </row>
    <row r="1800" s="4" customFormat="1" ht="18" customHeight="1">
      <c r="B1800" s="16"/>
    </row>
    <row r="1801" s="4" customFormat="1" ht="18" customHeight="1">
      <c r="B1801" s="16"/>
    </row>
    <row r="1802" s="4" customFormat="1" ht="18" customHeight="1">
      <c r="B1802" s="16"/>
    </row>
    <row r="1803" s="4" customFormat="1" ht="18" customHeight="1">
      <c r="B1803" s="16"/>
    </row>
    <row r="1804" s="4" customFormat="1" ht="18" customHeight="1">
      <c r="B1804" s="16"/>
    </row>
    <row r="1805" s="4" customFormat="1" ht="18" customHeight="1">
      <c r="B1805" s="16"/>
    </row>
    <row r="1806" s="4" customFormat="1" ht="18" customHeight="1">
      <c r="B1806" s="16"/>
    </row>
    <row r="1807" s="4" customFormat="1" ht="18" customHeight="1">
      <c r="B1807" s="16"/>
    </row>
    <row r="1808" s="4" customFormat="1" ht="18" customHeight="1">
      <c r="B1808" s="16"/>
    </row>
    <row r="1809" s="4" customFormat="1" ht="18" customHeight="1">
      <c r="B1809" s="16"/>
    </row>
    <row r="1810" s="4" customFormat="1" ht="18" customHeight="1">
      <c r="B1810" s="16"/>
    </row>
    <row r="1811" s="4" customFormat="1" ht="18" customHeight="1">
      <c r="B1811" s="16"/>
    </row>
    <row r="1812" s="4" customFormat="1" ht="18" customHeight="1">
      <c r="B1812" s="16"/>
    </row>
    <row r="1813" s="4" customFormat="1" ht="18" customHeight="1">
      <c r="B1813" s="16"/>
    </row>
    <row r="1814" s="4" customFormat="1" ht="18" customHeight="1">
      <c r="B1814" s="16"/>
    </row>
    <row r="1815" s="4" customFormat="1" ht="18" customHeight="1">
      <c r="B1815" s="16"/>
    </row>
    <row r="1816" s="4" customFormat="1" ht="18" customHeight="1">
      <c r="B1816" s="16"/>
    </row>
    <row r="1817" s="4" customFormat="1" ht="18" customHeight="1">
      <c r="B1817" s="16"/>
    </row>
    <row r="1818" s="4" customFormat="1" ht="18" customHeight="1">
      <c r="B1818" s="16"/>
    </row>
    <row r="1819" s="4" customFormat="1" ht="18" customHeight="1">
      <c r="B1819" s="16"/>
    </row>
    <row r="1820" s="4" customFormat="1" ht="18" customHeight="1">
      <c r="B1820" s="16"/>
    </row>
    <row r="1821" s="4" customFormat="1" ht="18" customHeight="1">
      <c r="B1821" s="16"/>
    </row>
    <row r="1822" s="4" customFormat="1" ht="18" customHeight="1">
      <c r="B1822" s="16"/>
    </row>
    <row r="1823" s="4" customFormat="1" ht="18" customHeight="1">
      <c r="B1823" s="16"/>
    </row>
    <row r="1824" s="4" customFormat="1" ht="18" customHeight="1">
      <c r="B1824" s="16"/>
    </row>
    <row r="1825" s="4" customFormat="1" ht="18" customHeight="1">
      <c r="B1825" s="16"/>
    </row>
    <row r="1826" s="4" customFormat="1" ht="18" customHeight="1">
      <c r="B1826" s="16"/>
    </row>
    <row r="1827" s="4" customFormat="1" ht="18" customHeight="1">
      <c r="B1827" s="16"/>
    </row>
    <row r="1828" s="4" customFormat="1" ht="18" customHeight="1">
      <c r="B1828" s="16"/>
    </row>
    <row r="1829" s="4" customFormat="1" ht="18" customHeight="1">
      <c r="B1829" s="16"/>
    </row>
    <row r="1830" s="4" customFormat="1" ht="18" customHeight="1">
      <c r="B1830" s="16"/>
    </row>
    <row r="1831" s="4" customFormat="1" ht="18" customHeight="1">
      <c r="B1831" s="16"/>
    </row>
    <row r="1832" s="4" customFormat="1" ht="18" customHeight="1">
      <c r="B1832" s="16"/>
    </row>
    <row r="1833" s="4" customFormat="1" ht="18" customHeight="1">
      <c r="B1833" s="16"/>
    </row>
    <row r="1834" s="4" customFormat="1" ht="18" customHeight="1">
      <c r="B1834" s="16"/>
    </row>
    <row r="1835" s="4" customFormat="1" ht="18" customHeight="1">
      <c r="B1835" s="16"/>
    </row>
    <row r="1836" s="4" customFormat="1" ht="18" customHeight="1">
      <c r="B1836" s="16"/>
    </row>
    <row r="1837" s="4" customFormat="1" ht="18" customHeight="1">
      <c r="B1837" s="16"/>
    </row>
    <row r="1838" s="4" customFormat="1" ht="18" customHeight="1">
      <c r="B1838" s="16"/>
    </row>
    <row r="1839" s="4" customFormat="1" ht="18" customHeight="1">
      <c r="B1839" s="16"/>
    </row>
    <row r="1840" s="4" customFormat="1" ht="18" customHeight="1">
      <c r="B1840" s="16"/>
    </row>
    <row r="1841" s="4" customFormat="1" ht="18" customHeight="1">
      <c r="B1841" s="16"/>
    </row>
    <row r="1842" s="4" customFormat="1" ht="18" customHeight="1">
      <c r="B1842" s="16"/>
    </row>
    <row r="1843" s="4" customFormat="1" ht="18" customHeight="1">
      <c r="B1843" s="16"/>
    </row>
    <row r="1844" s="4" customFormat="1" ht="18" customHeight="1">
      <c r="B1844" s="16"/>
    </row>
    <row r="1845" s="4" customFormat="1" ht="18" customHeight="1">
      <c r="B1845" s="16"/>
    </row>
    <row r="1846" s="4" customFormat="1" ht="18" customHeight="1">
      <c r="B1846" s="16"/>
    </row>
    <row r="1847" s="4" customFormat="1" ht="18" customHeight="1">
      <c r="B1847" s="16"/>
    </row>
    <row r="1848" s="4" customFormat="1" ht="18" customHeight="1">
      <c r="B1848" s="16"/>
    </row>
    <row r="1849" s="4" customFormat="1" ht="18" customHeight="1">
      <c r="B1849" s="16"/>
    </row>
    <row r="1850" s="4" customFormat="1" ht="18" customHeight="1">
      <c r="B1850" s="16"/>
    </row>
    <row r="1851" s="4" customFormat="1" ht="18" customHeight="1">
      <c r="B1851" s="16"/>
    </row>
    <row r="1852" s="4" customFormat="1" ht="18" customHeight="1">
      <c r="B1852" s="16"/>
    </row>
    <row r="1853" s="4" customFormat="1" ht="18" customHeight="1">
      <c r="B1853" s="16"/>
    </row>
    <row r="1854" s="4" customFormat="1" ht="18" customHeight="1">
      <c r="B1854" s="16"/>
    </row>
    <row r="1855" s="4" customFormat="1" ht="18" customHeight="1">
      <c r="B1855" s="16"/>
    </row>
    <row r="1856" s="4" customFormat="1" ht="18" customHeight="1">
      <c r="B1856" s="16"/>
    </row>
    <row r="1857" s="4" customFormat="1" ht="18" customHeight="1">
      <c r="B1857" s="16"/>
    </row>
    <row r="1858" s="4" customFormat="1" ht="18" customHeight="1">
      <c r="B1858" s="16"/>
    </row>
    <row r="1859" s="4" customFormat="1" ht="18" customHeight="1">
      <c r="B1859" s="16"/>
    </row>
    <row r="1860" s="4" customFormat="1" ht="18" customHeight="1">
      <c r="B1860" s="16"/>
    </row>
    <row r="1861" s="4" customFormat="1" ht="18" customHeight="1">
      <c r="B1861" s="16"/>
    </row>
    <row r="1862" s="4" customFormat="1" ht="18" customHeight="1">
      <c r="B1862" s="16"/>
    </row>
    <row r="1863" s="4" customFormat="1" ht="18" customHeight="1">
      <c r="B1863" s="16"/>
    </row>
    <row r="1864" s="4" customFormat="1" ht="18" customHeight="1">
      <c r="B1864" s="16"/>
    </row>
    <row r="1865" s="4" customFormat="1" ht="18" customHeight="1">
      <c r="B1865" s="16"/>
    </row>
    <row r="1866" s="4" customFormat="1" ht="18" customHeight="1">
      <c r="B1866" s="16"/>
    </row>
    <row r="1867" s="4" customFormat="1" ht="18" customHeight="1">
      <c r="B1867" s="16"/>
    </row>
    <row r="1868" s="4" customFormat="1" ht="18" customHeight="1">
      <c r="B1868" s="16"/>
    </row>
    <row r="1869" s="4" customFormat="1" ht="18" customHeight="1">
      <c r="B1869" s="16"/>
    </row>
    <row r="1870" s="4" customFormat="1" ht="18" customHeight="1">
      <c r="B1870" s="16"/>
    </row>
    <row r="1871" s="4" customFormat="1" ht="18" customHeight="1">
      <c r="B1871" s="16"/>
    </row>
    <row r="1872" s="4" customFormat="1" ht="18" customHeight="1">
      <c r="B1872" s="16"/>
    </row>
    <row r="1873" s="4" customFormat="1" ht="18" customHeight="1">
      <c r="B1873" s="16"/>
    </row>
    <row r="1874" s="4" customFormat="1" ht="18" customHeight="1">
      <c r="B1874" s="16"/>
    </row>
    <row r="1875" s="4" customFormat="1" ht="18" customHeight="1">
      <c r="B1875" s="16"/>
    </row>
    <row r="1876" s="4" customFormat="1" ht="18" customHeight="1">
      <c r="B1876" s="16"/>
    </row>
    <row r="1877" s="4" customFormat="1" ht="18" customHeight="1">
      <c r="B1877" s="16"/>
    </row>
    <row r="1878" s="4" customFormat="1" ht="18" customHeight="1">
      <c r="B1878" s="16"/>
    </row>
    <row r="1879" s="4" customFormat="1" ht="18" customHeight="1">
      <c r="B1879" s="16"/>
    </row>
    <row r="1880" s="4" customFormat="1" ht="18" customHeight="1">
      <c r="B1880" s="16"/>
    </row>
    <row r="1881" s="4" customFormat="1" ht="18" customHeight="1">
      <c r="B1881" s="16"/>
    </row>
    <row r="1882" s="4" customFormat="1" ht="18" customHeight="1">
      <c r="B1882" s="16"/>
    </row>
    <row r="1883" s="4" customFormat="1" ht="18" customHeight="1">
      <c r="B1883" s="16"/>
    </row>
    <row r="1884" s="4" customFormat="1" ht="18" customHeight="1">
      <c r="B1884" s="16"/>
    </row>
    <row r="1885" s="4" customFormat="1" ht="18" customHeight="1">
      <c r="B1885" s="16"/>
    </row>
    <row r="1886" s="4" customFormat="1" ht="18" customHeight="1">
      <c r="B1886" s="16"/>
    </row>
    <row r="1887" s="4" customFormat="1" ht="18" customHeight="1">
      <c r="B1887" s="16"/>
    </row>
    <row r="1888" s="4" customFormat="1" ht="18" customHeight="1">
      <c r="B1888" s="16"/>
    </row>
    <row r="1889" s="4" customFormat="1" ht="18" customHeight="1">
      <c r="B1889" s="16"/>
    </row>
    <row r="1890" s="4" customFormat="1" ht="18" customHeight="1">
      <c r="B1890" s="16"/>
    </row>
    <row r="1891" s="4" customFormat="1" ht="18" customHeight="1">
      <c r="B1891" s="16"/>
    </row>
    <row r="1892" s="4" customFormat="1" ht="18" customHeight="1">
      <c r="B1892" s="16"/>
    </row>
    <row r="1893" s="4" customFormat="1" ht="18" customHeight="1">
      <c r="B1893" s="16"/>
    </row>
    <row r="1894" s="4" customFormat="1" ht="18" customHeight="1">
      <c r="B1894" s="16"/>
    </row>
    <row r="1895" s="4" customFormat="1" ht="18" customHeight="1">
      <c r="B1895" s="16"/>
    </row>
    <row r="1896" s="4" customFormat="1" ht="18" customHeight="1">
      <c r="B1896" s="16"/>
    </row>
    <row r="1897" s="4" customFormat="1" ht="18" customHeight="1">
      <c r="B1897" s="16"/>
    </row>
    <row r="1898" s="4" customFormat="1" ht="18" customHeight="1">
      <c r="B1898" s="16"/>
    </row>
    <row r="1899" s="4" customFormat="1" ht="18" customHeight="1">
      <c r="B1899" s="16"/>
    </row>
    <row r="1900" s="4" customFormat="1" ht="18" customHeight="1">
      <c r="B1900" s="16"/>
    </row>
    <row r="1901" s="4" customFormat="1" ht="18" customHeight="1">
      <c r="B1901" s="16"/>
    </row>
    <row r="1902" s="4" customFormat="1" ht="18" customHeight="1">
      <c r="B1902" s="16"/>
    </row>
    <row r="1903" s="4" customFormat="1" ht="18" customHeight="1">
      <c r="B1903" s="16"/>
    </row>
    <row r="1904" s="4" customFormat="1" ht="18" customHeight="1">
      <c r="B1904" s="16"/>
    </row>
    <row r="1905" s="4" customFormat="1" ht="18" customHeight="1">
      <c r="B1905" s="16"/>
    </row>
    <row r="1906" s="4" customFormat="1" ht="18" customHeight="1">
      <c r="B1906" s="16"/>
    </row>
    <row r="1907" s="4" customFormat="1" ht="18" customHeight="1">
      <c r="B1907" s="16"/>
    </row>
    <row r="1908" s="4" customFormat="1" ht="18" customHeight="1">
      <c r="B1908" s="16"/>
    </row>
    <row r="1909" s="4" customFormat="1" ht="18" customHeight="1">
      <c r="B1909" s="16"/>
    </row>
    <row r="1910" s="4" customFormat="1" ht="18" customHeight="1">
      <c r="B1910" s="16"/>
    </row>
    <row r="1911" s="4" customFormat="1" ht="18" customHeight="1">
      <c r="B1911" s="16"/>
    </row>
    <row r="1912" s="4" customFormat="1" ht="18" customHeight="1">
      <c r="B1912" s="16"/>
    </row>
    <row r="1913" s="4" customFormat="1" ht="18" customHeight="1">
      <c r="B1913" s="16"/>
    </row>
    <row r="1914" s="4" customFormat="1" ht="18" customHeight="1">
      <c r="B1914" s="16"/>
    </row>
    <row r="1915" s="4" customFormat="1" ht="18" customHeight="1">
      <c r="B1915" s="16"/>
    </row>
    <row r="1916" s="4" customFormat="1" ht="18" customHeight="1">
      <c r="B1916" s="16"/>
    </row>
    <row r="1917" s="4" customFormat="1" ht="18" customHeight="1">
      <c r="B1917" s="16"/>
    </row>
    <row r="1918" s="4" customFormat="1" ht="18" customHeight="1">
      <c r="B1918" s="16"/>
    </row>
    <row r="1919" s="4" customFormat="1" ht="18" customHeight="1">
      <c r="B1919" s="16"/>
    </row>
    <row r="1920" s="4" customFormat="1" ht="18" customHeight="1">
      <c r="B1920" s="16"/>
    </row>
    <row r="1921" s="4" customFormat="1" ht="18" customHeight="1">
      <c r="B1921" s="16"/>
    </row>
    <row r="1922" s="4" customFormat="1" ht="18" customHeight="1">
      <c r="B1922" s="16"/>
    </row>
    <row r="1923" s="4" customFormat="1" ht="18" customHeight="1">
      <c r="B1923" s="16"/>
    </row>
    <row r="1924" s="4" customFormat="1" ht="18" customHeight="1">
      <c r="B1924" s="16"/>
    </row>
    <row r="1925" s="4" customFormat="1" ht="18" customHeight="1">
      <c r="B1925" s="16"/>
    </row>
    <row r="1926" s="4" customFormat="1" ht="18" customHeight="1">
      <c r="B1926" s="16"/>
    </row>
    <row r="1927" s="4" customFormat="1" ht="18" customHeight="1">
      <c r="B1927" s="16"/>
    </row>
    <row r="1928" s="4" customFormat="1" ht="18" customHeight="1">
      <c r="B1928" s="16"/>
    </row>
    <row r="1929" s="4" customFormat="1" ht="18" customHeight="1">
      <c r="B1929" s="16"/>
    </row>
    <row r="1930" s="4" customFormat="1" ht="18" customHeight="1">
      <c r="B1930" s="16"/>
    </row>
    <row r="1931" s="4" customFormat="1" ht="18" customHeight="1">
      <c r="B1931" s="16"/>
    </row>
    <row r="1932" s="4" customFormat="1" ht="18" customHeight="1">
      <c r="B1932" s="16"/>
    </row>
    <row r="1933" s="4" customFormat="1" ht="18" customHeight="1">
      <c r="B1933" s="16"/>
    </row>
    <row r="1934" s="4" customFormat="1" ht="18" customHeight="1">
      <c r="B1934" s="16"/>
    </row>
    <row r="1935" s="4" customFormat="1" ht="18" customHeight="1">
      <c r="B1935" s="16"/>
    </row>
    <row r="1936" s="4" customFormat="1" ht="18" customHeight="1">
      <c r="B1936" s="16"/>
    </row>
    <row r="1937" s="4" customFormat="1" ht="18" customHeight="1">
      <c r="B1937" s="16"/>
    </row>
    <row r="1938" s="4" customFormat="1" ht="18" customHeight="1">
      <c r="B1938" s="16"/>
    </row>
    <row r="1939" s="4" customFormat="1" ht="18" customHeight="1">
      <c r="B1939" s="16"/>
    </row>
    <row r="1940" s="4" customFormat="1" ht="18" customHeight="1">
      <c r="B1940" s="16"/>
    </row>
    <row r="1941" s="4" customFormat="1" ht="18" customHeight="1">
      <c r="B1941" s="16"/>
    </row>
    <row r="1942" s="4" customFormat="1" ht="18" customHeight="1">
      <c r="B1942" s="16"/>
    </row>
    <row r="1943" s="4" customFormat="1" ht="18" customHeight="1">
      <c r="B1943" s="16"/>
    </row>
    <row r="1944" s="4" customFormat="1" ht="18" customHeight="1">
      <c r="B1944" s="16"/>
    </row>
    <row r="1945" s="4" customFormat="1" ht="18" customHeight="1">
      <c r="B1945" s="16"/>
    </row>
    <row r="1946" s="4" customFormat="1" ht="18" customHeight="1">
      <c r="B1946" s="16"/>
    </row>
    <row r="1947" s="4" customFormat="1" ht="18" customHeight="1">
      <c r="B1947" s="16"/>
    </row>
    <row r="1948" s="4" customFormat="1" ht="18" customHeight="1">
      <c r="B1948" s="16"/>
    </row>
    <row r="1949" s="4" customFormat="1" ht="18" customHeight="1">
      <c r="B1949" s="16"/>
    </row>
    <row r="1950" s="4" customFormat="1" ht="18" customHeight="1">
      <c r="B1950" s="16"/>
    </row>
    <row r="1951" s="4" customFormat="1" ht="18" customHeight="1">
      <c r="B1951" s="16"/>
    </row>
    <row r="1952" s="4" customFormat="1" ht="18" customHeight="1">
      <c r="B1952" s="16"/>
    </row>
    <row r="1953" s="4" customFormat="1" ht="18" customHeight="1">
      <c r="B1953" s="16"/>
    </row>
    <row r="1954" s="4" customFormat="1" ht="18" customHeight="1">
      <c r="B1954" s="16"/>
    </row>
    <row r="1955" s="4" customFormat="1" ht="18" customHeight="1">
      <c r="B1955" s="16"/>
    </row>
    <row r="1956" s="4" customFormat="1" ht="18" customHeight="1">
      <c r="B1956" s="16"/>
    </row>
    <row r="1957" s="4" customFormat="1" ht="18" customHeight="1">
      <c r="B1957" s="16"/>
    </row>
    <row r="1958" s="4" customFormat="1" ht="18" customHeight="1">
      <c r="B1958" s="16"/>
    </row>
    <row r="1959" s="4" customFormat="1" ht="18" customHeight="1">
      <c r="B1959" s="16"/>
    </row>
    <row r="1960" s="4" customFormat="1" ht="18" customHeight="1">
      <c r="B1960" s="16"/>
    </row>
    <row r="1961" s="4" customFormat="1" ht="18" customHeight="1">
      <c r="B1961" s="16"/>
    </row>
    <row r="1962" s="4" customFormat="1" ht="18" customHeight="1">
      <c r="B1962" s="16"/>
    </row>
    <row r="1963" s="4" customFormat="1" ht="18" customHeight="1">
      <c r="B1963" s="16"/>
    </row>
    <row r="1964" s="4" customFormat="1" ht="18" customHeight="1">
      <c r="B1964" s="16"/>
    </row>
    <row r="1965" s="4" customFormat="1" ht="18" customHeight="1">
      <c r="B1965" s="16"/>
    </row>
    <row r="1966" s="4" customFormat="1" ht="18" customHeight="1">
      <c r="B1966" s="16"/>
    </row>
    <row r="1967" s="4" customFormat="1" ht="18" customHeight="1">
      <c r="B1967" s="16"/>
    </row>
    <row r="1968" s="4" customFormat="1" ht="18" customHeight="1">
      <c r="B1968" s="16"/>
    </row>
    <row r="1969" s="4" customFormat="1" ht="18" customHeight="1">
      <c r="B1969" s="16"/>
    </row>
    <row r="1970" s="4" customFormat="1" ht="18" customHeight="1">
      <c r="B1970" s="16"/>
    </row>
    <row r="1971" s="4" customFormat="1" ht="18" customHeight="1">
      <c r="B1971" s="16"/>
    </row>
    <row r="1972" s="4" customFormat="1" ht="18" customHeight="1">
      <c r="B1972" s="16"/>
    </row>
    <row r="1973" s="4" customFormat="1" ht="18" customHeight="1">
      <c r="B1973" s="16"/>
    </row>
    <row r="1974" s="4" customFormat="1" ht="18" customHeight="1">
      <c r="B1974" s="16"/>
    </row>
    <row r="1975" s="4" customFormat="1" ht="18" customHeight="1">
      <c r="B1975" s="16"/>
    </row>
    <row r="1976" s="4" customFormat="1" ht="18" customHeight="1">
      <c r="B1976" s="16"/>
    </row>
    <row r="1977" s="4" customFormat="1" ht="18" customHeight="1">
      <c r="B1977" s="16"/>
    </row>
    <row r="1978" s="4" customFormat="1" ht="18" customHeight="1">
      <c r="B1978" s="16"/>
    </row>
    <row r="1979" s="4" customFormat="1" ht="18" customHeight="1">
      <c r="B1979" s="16"/>
    </row>
    <row r="1980" s="4" customFormat="1" ht="18" customHeight="1">
      <c r="B1980" s="16"/>
    </row>
    <row r="1981" s="4" customFormat="1" ht="18" customHeight="1">
      <c r="B1981" s="16"/>
    </row>
    <row r="1982" s="4" customFormat="1" ht="18" customHeight="1">
      <c r="B1982" s="16"/>
    </row>
    <row r="1983" s="4" customFormat="1" ht="18" customHeight="1">
      <c r="B1983" s="16"/>
    </row>
    <row r="1984" s="4" customFormat="1" ht="18" customHeight="1">
      <c r="B1984" s="16"/>
    </row>
    <row r="1985" s="4" customFormat="1" ht="18" customHeight="1">
      <c r="B1985" s="16"/>
    </row>
    <row r="1986" s="4" customFormat="1" ht="18" customHeight="1">
      <c r="B1986" s="16"/>
    </row>
    <row r="1987" s="4" customFormat="1" ht="18" customHeight="1">
      <c r="B1987" s="16"/>
    </row>
    <row r="1988" s="4" customFormat="1" ht="18" customHeight="1">
      <c r="B1988" s="16"/>
    </row>
    <row r="1989" s="4" customFormat="1" ht="18" customHeight="1">
      <c r="B1989" s="16"/>
    </row>
    <row r="1990" s="4" customFormat="1" ht="18" customHeight="1">
      <c r="B1990" s="16"/>
    </row>
    <row r="1991" s="4" customFormat="1" ht="18" customHeight="1">
      <c r="B1991" s="16"/>
    </row>
    <row r="1992" s="4" customFormat="1" ht="18" customHeight="1">
      <c r="B1992" s="16"/>
    </row>
    <row r="1993" s="4" customFormat="1" ht="18" customHeight="1">
      <c r="B1993" s="16"/>
    </row>
    <row r="1994" s="4" customFormat="1" ht="18" customHeight="1">
      <c r="B1994" s="16"/>
    </row>
    <row r="1995" s="4" customFormat="1" ht="18" customHeight="1">
      <c r="B1995" s="16"/>
    </row>
    <row r="1996" s="4" customFormat="1" ht="18" customHeight="1">
      <c r="B1996" s="16"/>
    </row>
    <row r="1997" s="4" customFormat="1" ht="18" customHeight="1">
      <c r="B1997" s="16"/>
    </row>
    <row r="1998" s="4" customFormat="1" ht="18" customHeight="1">
      <c r="B1998" s="16"/>
    </row>
    <row r="1999" s="4" customFormat="1" ht="18" customHeight="1">
      <c r="B1999" s="16"/>
    </row>
    <row r="2000" s="4" customFormat="1" ht="18" customHeight="1">
      <c r="B2000" s="16"/>
    </row>
    <row r="2001" s="4" customFormat="1" ht="18" customHeight="1">
      <c r="B2001" s="16"/>
    </row>
    <row r="2002" s="4" customFormat="1" ht="18" customHeight="1">
      <c r="B2002" s="16"/>
    </row>
    <row r="2003" s="4" customFormat="1" ht="18" customHeight="1">
      <c r="B2003" s="16"/>
    </row>
    <row r="2004" s="4" customFormat="1" ht="18" customHeight="1">
      <c r="B2004" s="16"/>
    </row>
    <row r="2005" s="4" customFormat="1" ht="18" customHeight="1">
      <c r="B2005" s="16"/>
    </row>
    <row r="2006" s="4" customFormat="1" ht="18" customHeight="1">
      <c r="B2006" s="16"/>
    </row>
    <row r="2007" s="4" customFormat="1" ht="18" customHeight="1">
      <c r="B2007" s="16"/>
    </row>
    <row r="2008" s="4" customFormat="1" ht="18" customHeight="1">
      <c r="B2008" s="16"/>
    </row>
    <row r="2009" s="4" customFormat="1" ht="18" customHeight="1">
      <c r="B2009" s="16"/>
    </row>
    <row r="2010" s="4" customFormat="1" ht="18" customHeight="1">
      <c r="B2010" s="16"/>
    </row>
    <row r="2011" s="4" customFormat="1" ht="18" customHeight="1">
      <c r="B2011" s="16"/>
    </row>
    <row r="2012" s="4" customFormat="1" ht="18" customHeight="1">
      <c r="B2012" s="16"/>
    </row>
    <row r="2013" s="4" customFormat="1" ht="18" customHeight="1">
      <c r="B2013" s="16"/>
    </row>
    <row r="2014" s="4" customFormat="1" ht="18" customHeight="1">
      <c r="B2014" s="16"/>
    </row>
    <row r="2015" s="4" customFormat="1" ht="18" customHeight="1">
      <c r="B2015" s="16"/>
    </row>
    <row r="2016" s="4" customFormat="1" ht="18" customHeight="1">
      <c r="B2016" s="16"/>
    </row>
    <row r="2017" s="4" customFormat="1" ht="18" customHeight="1">
      <c r="B2017" s="16"/>
    </row>
    <row r="2018" s="4" customFormat="1" ht="18" customHeight="1">
      <c r="B2018" s="16"/>
    </row>
    <row r="2019" s="4" customFormat="1" ht="18" customHeight="1">
      <c r="B2019" s="16"/>
    </row>
    <row r="2020" s="4" customFormat="1" ht="18" customHeight="1">
      <c r="B2020" s="16"/>
    </row>
    <row r="2021" s="4" customFormat="1" ht="18" customHeight="1">
      <c r="B2021" s="16"/>
    </row>
    <row r="2022" s="4" customFormat="1" ht="18" customHeight="1">
      <c r="B2022" s="16"/>
    </row>
    <row r="2023" s="4" customFormat="1" ht="18" customHeight="1">
      <c r="B2023" s="16"/>
    </row>
    <row r="2024" s="4" customFormat="1" ht="18" customHeight="1">
      <c r="B2024" s="16"/>
    </row>
    <row r="2025" s="4" customFormat="1" ht="18" customHeight="1">
      <c r="B2025" s="16"/>
    </row>
    <row r="2026" s="4" customFormat="1" ht="18" customHeight="1">
      <c r="B2026" s="16"/>
    </row>
    <row r="2027" s="4" customFormat="1" ht="18" customHeight="1">
      <c r="B2027" s="16"/>
    </row>
    <row r="2028" s="4" customFormat="1" ht="18" customHeight="1">
      <c r="B2028" s="16"/>
    </row>
    <row r="2029" s="4" customFormat="1" ht="18" customHeight="1">
      <c r="B2029" s="16"/>
    </row>
    <row r="2030" s="4" customFormat="1" ht="18" customHeight="1">
      <c r="B2030" s="16"/>
    </row>
    <row r="2031" s="4" customFormat="1" ht="18" customHeight="1">
      <c r="B2031" s="16"/>
    </row>
    <row r="2032" s="4" customFormat="1" ht="18" customHeight="1">
      <c r="B2032" s="16"/>
    </row>
    <row r="2033" s="4" customFormat="1" ht="18" customHeight="1">
      <c r="B2033" s="16"/>
    </row>
    <row r="2034" s="4" customFormat="1" ht="18" customHeight="1">
      <c r="B2034" s="16"/>
    </row>
    <row r="2035" s="4" customFormat="1" ht="18" customHeight="1">
      <c r="B2035" s="16"/>
    </row>
    <row r="2036" s="4" customFormat="1" ht="18" customHeight="1">
      <c r="B2036" s="16"/>
    </row>
    <row r="2037" s="4" customFormat="1" ht="18" customHeight="1">
      <c r="B2037" s="16"/>
    </row>
    <row r="2038" s="4" customFormat="1" ht="18" customHeight="1">
      <c r="B2038" s="16"/>
    </row>
    <row r="2039" s="4" customFormat="1" ht="18" customHeight="1">
      <c r="B2039" s="16"/>
    </row>
    <row r="2040" s="4" customFormat="1" ht="18" customHeight="1">
      <c r="B2040" s="16"/>
    </row>
    <row r="2041" s="4" customFormat="1" ht="18" customHeight="1">
      <c r="B2041" s="16"/>
    </row>
    <row r="2042" s="4" customFormat="1" ht="18" customHeight="1">
      <c r="B2042" s="16"/>
    </row>
    <row r="2043" s="4" customFormat="1" ht="18" customHeight="1">
      <c r="B2043" s="16"/>
    </row>
    <row r="2044" s="4" customFormat="1" ht="18" customHeight="1">
      <c r="B2044" s="16"/>
    </row>
    <row r="2045" s="4" customFormat="1" ht="18" customHeight="1">
      <c r="B2045" s="16"/>
    </row>
    <row r="2046" s="4" customFormat="1" ht="18" customHeight="1">
      <c r="B2046" s="16"/>
    </row>
    <row r="2047" s="4" customFormat="1" ht="18" customHeight="1">
      <c r="B2047" s="16"/>
    </row>
    <row r="2048" s="4" customFormat="1" ht="18" customHeight="1">
      <c r="B2048" s="16"/>
    </row>
    <row r="2049" s="4" customFormat="1" ht="18" customHeight="1">
      <c r="B2049" s="16"/>
    </row>
    <row r="2050" s="4" customFormat="1" ht="18" customHeight="1">
      <c r="B2050" s="16"/>
    </row>
    <row r="2051" s="4" customFormat="1" ht="18" customHeight="1">
      <c r="B2051" s="16"/>
    </row>
    <row r="2052" s="4" customFormat="1" ht="18" customHeight="1">
      <c r="B2052" s="16"/>
    </row>
    <row r="2053" s="4" customFormat="1" ht="18" customHeight="1">
      <c r="B2053" s="16"/>
    </row>
    <row r="2054" s="4" customFormat="1" ht="18" customHeight="1">
      <c r="B2054" s="16"/>
    </row>
    <row r="2055" s="4" customFormat="1" ht="18" customHeight="1">
      <c r="B2055" s="16"/>
    </row>
    <row r="2056" s="4" customFormat="1" ht="18" customHeight="1">
      <c r="B2056" s="16"/>
    </row>
    <row r="2057" s="4" customFormat="1" ht="18" customHeight="1">
      <c r="B2057" s="16"/>
    </row>
    <row r="2058" s="4" customFormat="1" ht="18" customHeight="1">
      <c r="B2058" s="16"/>
    </row>
    <row r="2059" s="4" customFormat="1" ht="18" customHeight="1">
      <c r="B2059" s="16"/>
    </row>
    <row r="2060" s="4" customFormat="1" ht="18" customHeight="1">
      <c r="B2060" s="16"/>
    </row>
    <row r="2061" s="4" customFormat="1" ht="18" customHeight="1">
      <c r="B2061" s="16"/>
    </row>
    <row r="2062" s="4" customFormat="1" ht="18" customHeight="1">
      <c r="B2062" s="16"/>
    </row>
    <row r="2063" s="4" customFormat="1" ht="18" customHeight="1">
      <c r="B2063" s="16"/>
    </row>
    <row r="2064" s="4" customFormat="1" ht="18" customHeight="1">
      <c r="B2064" s="16"/>
    </row>
    <row r="2065" s="4" customFormat="1" ht="18" customHeight="1">
      <c r="B2065" s="16"/>
    </row>
    <row r="2066" s="4" customFormat="1" ht="18" customHeight="1">
      <c r="B2066" s="16"/>
    </row>
    <row r="2067" s="4" customFormat="1" ht="18" customHeight="1">
      <c r="B2067" s="16"/>
    </row>
    <row r="2068" s="4" customFormat="1" ht="18" customHeight="1">
      <c r="B2068" s="16"/>
    </row>
    <row r="2069" s="4" customFormat="1" ht="18" customHeight="1">
      <c r="B2069" s="16"/>
    </row>
    <row r="2070" s="4" customFormat="1" ht="18" customHeight="1">
      <c r="B2070" s="16"/>
    </row>
    <row r="2071" s="4" customFormat="1" ht="18" customHeight="1">
      <c r="B2071" s="16"/>
    </row>
    <row r="2072" s="4" customFormat="1" ht="18" customHeight="1">
      <c r="B2072" s="16"/>
    </row>
    <row r="2073" s="4" customFormat="1" ht="18" customHeight="1">
      <c r="B2073" s="16"/>
    </row>
    <row r="2074" s="4" customFormat="1" ht="18" customHeight="1">
      <c r="B2074" s="16"/>
    </row>
    <row r="2075" s="4" customFormat="1" ht="18" customHeight="1">
      <c r="B2075" s="16"/>
    </row>
    <row r="2076" s="4" customFormat="1" ht="18" customHeight="1">
      <c r="B2076" s="16"/>
    </row>
    <row r="2077" s="4" customFormat="1" ht="18" customHeight="1">
      <c r="B2077" s="16"/>
    </row>
    <row r="2078" s="4" customFormat="1" ht="18" customHeight="1">
      <c r="B2078" s="16"/>
    </row>
    <row r="2079" s="4" customFormat="1" ht="18" customHeight="1">
      <c r="B2079" s="16"/>
    </row>
    <row r="2080" s="4" customFormat="1" ht="18" customHeight="1">
      <c r="B2080" s="16"/>
    </row>
    <row r="2081" s="4" customFormat="1" ht="18" customHeight="1">
      <c r="B2081" s="16"/>
    </row>
    <row r="2082" s="4" customFormat="1" ht="18" customHeight="1">
      <c r="B2082" s="16"/>
    </row>
    <row r="2083" s="4" customFormat="1" ht="18" customHeight="1">
      <c r="B2083" s="16"/>
    </row>
    <row r="2084" s="4" customFormat="1" ht="18" customHeight="1">
      <c r="B2084" s="16"/>
    </row>
    <row r="2085" s="4" customFormat="1" ht="18" customHeight="1">
      <c r="B2085" s="16"/>
    </row>
    <row r="2086" s="4" customFormat="1" ht="18" customHeight="1">
      <c r="B2086" s="16"/>
    </row>
    <row r="2087" s="4" customFormat="1" ht="18" customHeight="1">
      <c r="B2087" s="16"/>
    </row>
    <row r="2088" s="4" customFormat="1" ht="18" customHeight="1">
      <c r="B2088" s="16"/>
    </row>
    <row r="2089" s="4" customFormat="1" ht="18" customHeight="1">
      <c r="B2089" s="16"/>
    </row>
    <row r="2090" s="4" customFormat="1" ht="18" customHeight="1">
      <c r="B2090" s="16"/>
    </row>
    <row r="2091" s="4" customFormat="1" ht="18" customHeight="1">
      <c r="B2091" s="16"/>
    </row>
    <row r="2092" s="4" customFormat="1" ht="18" customHeight="1">
      <c r="B2092" s="16"/>
    </row>
    <row r="2093" s="4" customFormat="1" ht="18" customHeight="1">
      <c r="B2093" s="16"/>
    </row>
    <row r="2094" s="4" customFormat="1" ht="18" customHeight="1">
      <c r="B2094" s="16"/>
    </row>
    <row r="2095" s="4" customFormat="1" ht="18" customHeight="1">
      <c r="B2095" s="16"/>
    </row>
    <row r="2096" s="4" customFormat="1" ht="18" customHeight="1">
      <c r="B2096" s="16"/>
    </row>
    <row r="2097" s="4" customFormat="1" ht="18" customHeight="1">
      <c r="B2097" s="16"/>
    </row>
    <row r="2098" s="4" customFormat="1" ht="18" customHeight="1">
      <c r="B2098" s="16"/>
    </row>
    <row r="2099" s="4" customFormat="1" ht="18" customHeight="1">
      <c r="B2099" s="16"/>
    </row>
    <row r="2100" s="4" customFormat="1" ht="18" customHeight="1">
      <c r="B2100" s="16"/>
    </row>
    <row r="2101" s="4" customFormat="1" ht="18" customHeight="1">
      <c r="B2101" s="16"/>
    </row>
    <row r="2102" s="4" customFormat="1" ht="18" customHeight="1">
      <c r="B2102" s="16"/>
    </row>
    <row r="2103" s="4" customFormat="1" ht="18" customHeight="1">
      <c r="B2103" s="16"/>
    </row>
    <row r="2104" s="4" customFormat="1" ht="18" customHeight="1">
      <c r="B2104" s="16"/>
    </row>
    <row r="2105" s="4" customFormat="1" ht="18" customHeight="1">
      <c r="B2105" s="16"/>
    </row>
    <row r="2106" s="4" customFormat="1" ht="18" customHeight="1">
      <c r="B2106" s="16"/>
    </row>
    <row r="2107" s="4" customFormat="1" ht="18" customHeight="1">
      <c r="B2107" s="16"/>
    </row>
    <row r="2108" s="4" customFormat="1" ht="18" customHeight="1">
      <c r="B2108" s="16"/>
    </row>
    <row r="2109" s="4" customFormat="1" ht="18" customHeight="1">
      <c r="B2109" s="16"/>
    </row>
    <row r="2110" s="4" customFormat="1" ht="18" customHeight="1">
      <c r="B2110" s="16"/>
    </row>
    <row r="2111" s="4" customFormat="1" ht="18" customHeight="1">
      <c r="B2111" s="16"/>
    </row>
    <row r="2112" s="4" customFormat="1" ht="18" customHeight="1">
      <c r="B2112" s="16"/>
    </row>
    <row r="2113" s="4" customFormat="1" ht="18" customHeight="1">
      <c r="B2113" s="16"/>
    </row>
    <row r="2114" s="4" customFormat="1" ht="18" customHeight="1">
      <c r="B2114" s="16"/>
    </row>
    <row r="2115" s="4" customFormat="1" ht="18" customHeight="1">
      <c r="B2115" s="16"/>
    </row>
    <row r="2116" s="4" customFormat="1" ht="18" customHeight="1">
      <c r="B2116" s="16"/>
    </row>
    <row r="2117" s="4" customFormat="1" ht="18" customHeight="1">
      <c r="B2117" s="16"/>
    </row>
    <row r="2118" s="4" customFormat="1" ht="18" customHeight="1">
      <c r="B2118" s="16"/>
    </row>
    <row r="2119" s="4" customFormat="1" ht="18" customHeight="1">
      <c r="B2119" s="16"/>
    </row>
    <row r="2120" s="4" customFormat="1" ht="18" customHeight="1">
      <c r="B2120" s="16"/>
    </row>
    <row r="2121" s="4" customFormat="1" ht="18" customHeight="1">
      <c r="B2121" s="16"/>
    </row>
    <row r="2122" s="4" customFormat="1" ht="18" customHeight="1">
      <c r="B2122" s="16"/>
    </row>
    <row r="2123" s="4" customFormat="1" ht="18" customHeight="1">
      <c r="B2123" s="16"/>
    </row>
    <row r="2124" s="4" customFormat="1" ht="18" customHeight="1">
      <c r="B2124" s="16"/>
    </row>
    <row r="2125" s="4" customFormat="1" ht="18" customHeight="1">
      <c r="B2125" s="16"/>
    </row>
    <row r="2126" s="4" customFormat="1" ht="18" customHeight="1">
      <c r="B2126" s="16"/>
    </row>
    <row r="2127" s="4" customFormat="1" ht="18" customHeight="1">
      <c r="B2127" s="16"/>
    </row>
    <row r="2128" s="4" customFormat="1" ht="18" customHeight="1">
      <c r="B2128" s="16"/>
    </row>
    <row r="2129" s="4" customFormat="1" ht="18" customHeight="1">
      <c r="B2129" s="16"/>
    </row>
    <row r="2130" s="4" customFormat="1" ht="18" customHeight="1">
      <c r="B2130" s="16"/>
    </row>
    <row r="2131" s="4" customFormat="1" ht="18" customHeight="1">
      <c r="B2131" s="16"/>
    </row>
    <row r="2132" s="4" customFormat="1" ht="18" customHeight="1">
      <c r="B2132" s="16"/>
    </row>
    <row r="2133" s="4" customFormat="1" ht="18" customHeight="1">
      <c r="B2133" s="16"/>
    </row>
    <row r="2134" s="4" customFormat="1" ht="18" customHeight="1">
      <c r="B2134" s="16"/>
    </row>
    <row r="2135" s="4" customFormat="1" ht="18" customHeight="1">
      <c r="B2135" s="16"/>
    </row>
    <row r="2136" s="4" customFormat="1" ht="18" customHeight="1">
      <c r="B2136" s="16"/>
    </row>
    <row r="2137" s="4" customFormat="1" ht="18" customHeight="1">
      <c r="B2137" s="16"/>
    </row>
    <row r="2138" s="4" customFormat="1" ht="18" customHeight="1">
      <c r="B2138" s="16"/>
    </row>
    <row r="2139" s="4" customFormat="1" ht="18" customHeight="1">
      <c r="B2139" s="16"/>
    </row>
    <row r="2140" s="4" customFormat="1" ht="18" customHeight="1">
      <c r="B2140" s="16"/>
    </row>
    <row r="2141" s="4" customFormat="1" ht="18" customHeight="1">
      <c r="B2141" s="16"/>
    </row>
    <row r="2142" s="4" customFormat="1" ht="18" customHeight="1">
      <c r="B2142" s="16"/>
    </row>
    <row r="2143" s="4" customFormat="1" ht="18" customHeight="1">
      <c r="B2143" s="16"/>
    </row>
    <row r="2144" s="4" customFormat="1" ht="18" customHeight="1">
      <c r="B2144" s="16"/>
    </row>
    <row r="2145" s="4" customFormat="1" ht="18" customHeight="1">
      <c r="B2145" s="16"/>
    </row>
    <row r="2146" s="4" customFormat="1" ht="18" customHeight="1">
      <c r="B2146" s="16"/>
    </row>
    <row r="2147" s="4" customFormat="1" ht="18" customHeight="1">
      <c r="B2147" s="16"/>
    </row>
    <row r="2148" s="4" customFormat="1" ht="18" customHeight="1">
      <c r="B2148" s="16"/>
    </row>
    <row r="2149" s="4" customFormat="1" ht="18" customHeight="1">
      <c r="B2149" s="16"/>
    </row>
    <row r="2150" s="4" customFormat="1" ht="18" customHeight="1">
      <c r="B2150" s="16"/>
    </row>
    <row r="2151" s="4" customFormat="1" ht="18" customHeight="1">
      <c r="B2151" s="16"/>
    </row>
    <row r="2152" s="4" customFormat="1" ht="18" customHeight="1">
      <c r="B2152" s="16"/>
    </row>
    <row r="2153" s="4" customFormat="1" ht="18" customHeight="1">
      <c r="B2153" s="16"/>
    </row>
    <row r="2154" s="4" customFormat="1" ht="18" customHeight="1">
      <c r="B2154" s="16"/>
    </row>
    <row r="2155" s="4" customFormat="1" ht="18" customHeight="1">
      <c r="B2155" s="16"/>
    </row>
    <row r="2156" s="4" customFormat="1" ht="18" customHeight="1">
      <c r="B2156" s="16"/>
    </row>
    <row r="2157" s="4" customFormat="1" ht="18" customHeight="1">
      <c r="B2157" s="16"/>
    </row>
    <row r="2158" s="4" customFormat="1" ht="18" customHeight="1">
      <c r="B2158" s="16"/>
    </row>
    <row r="2159" s="4" customFormat="1" ht="18" customHeight="1">
      <c r="B2159" s="16"/>
    </row>
    <row r="2160" s="4" customFormat="1" ht="18" customHeight="1">
      <c r="B2160" s="16"/>
    </row>
    <row r="2161" s="4" customFormat="1" ht="18" customHeight="1">
      <c r="B2161" s="16"/>
    </row>
    <row r="2162" s="4" customFormat="1" ht="18" customHeight="1">
      <c r="B2162" s="16"/>
    </row>
    <row r="2163" s="4" customFormat="1" ht="18" customHeight="1">
      <c r="B2163" s="16"/>
    </row>
    <row r="2164" s="4" customFormat="1" ht="18" customHeight="1">
      <c r="B2164" s="16"/>
    </row>
    <row r="2165" s="4" customFormat="1" ht="18" customHeight="1">
      <c r="B2165" s="16"/>
    </row>
    <row r="2166" s="4" customFormat="1" ht="18" customHeight="1">
      <c r="B2166" s="16"/>
    </row>
    <row r="2167" s="4" customFormat="1" ht="18" customHeight="1">
      <c r="B2167" s="16"/>
    </row>
    <row r="2168" spans="2:3" s="4" customFormat="1" ht="18" customHeight="1">
      <c r="B2168" s="16"/>
      <c r="C2168" s="5"/>
    </row>
    <row r="2169" spans="2:3" s="4" customFormat="1" ht="18" customHeight="1">
      <c r="B2169" s="16"/>
      <c r="C2169" s="5"/>
    </row>
    <row r="2170" spans="2:3" s="4" customFormat="1" ht="18" customHeight="1">
      <c r="B2170" s="16"/>
      <c r="C2170" s="5"/>
    </row>
    <row r="2171" spans="2:3" s="4" customFormat="1" ht="18" customHeight="1">
      <c r="B2171" s="16"/>
      <c r="C2171" s="5"/>
    </row>
    <row r="2172" spans="1:2" ht="18" customHeight="1">
      <c r="A2172" s="4"/>
      <c r="B2172" s="16"/>
    </row>
    <row r="2173" spans="1:2" ht="18" customHeight="1">
      <c r="A2173" s="4"/>
      <c r="B2173" s="16"/>
    </row>
    <row r="2174" spans="1:2" ht="18" customHeight="1">
      <c r="A2174" s="4"/>
      <c r="B2174" s="16"/>
    </row>
    <row r="2175" spans="1:2" ht="18" customHeight="1">
      <c r="A2175" s="4"/>
      <c r="B2175" s="16"/>
    </row>
    <row r="2176" spans="1:2" ht="18" customHeight="1">
      <c r="A2176" s="4"/>
      <c r="B2176" s="16"/>
    </row>
    <row r="2177" spans="1:2" ht="18" customHeight="1">
      <c r="A2177" s="4"/>
      <c r="B2177" s="16"/>
    </row>
    <row r="2178" spans="1:2" ht="18" customHeight="1">
      <c r="A2178" s="4"/>
      <c r="B2178" s="16"/>
    </row>
    <row r="2179" spans="1:2" ht="18" customHeight="1">
      <c r="A2179" s="4"/>
      <c r="B2179" s="16"/>
    </row>
    <row r="2180" spans="1:2" ht="18" customHeight="1">
      <c r="A2180" s="4"/>
      <c r="B2180" s="16"/>
    </row>
    <row r="2181" spans="1:2" ht="18" customHeight="1">
      <c r="A2181" s="4"/>
      <c r="B2181" s="16"/>
    </row>
    <row r="2182" spans="1:2" ht="18" customHeight="1">
      <c r="A2182" s="4"/>
      <c r="B2182" s="16"/>
    </row>
    <row r="2183" spans="1:2" ht="18" customHeight="1">
      <c r="A2183" s="4"/>
      <c r="B2183" s="16"/>
    </row>
    <row r="2184" spans="1:2" ht="18" customHeight="1">
      <c r="A2184" s="4"/>
      <c r="B2184" s="16"/>
    </row>
    <row r="2185" spans="1:2" ht="18" customHeight="1">
      <c r="A2185" s="4"/>
      <c r="B2185" s="16"/>
    </row>
    <row r="2186" spans="1:2" ht="18" customHeight="1">
      <c r="A2186" s="4"/>
      <c r="B2186" s="16"/>
    </row>
    <row r="2187" spans="1:2" ht="18" customHeight="1">
      <c r="A2187" s="4"/>
      <c r="B2187" s="16"/>
    </row>
    <row r="2188" spans="1:2" ht="18" customHeight="1">
      <c r="A2188" s="4"/>
      <c r="B2188" s="16"/>
    </row>
    <row r="2189" spans="1:2" ht="18" customHeight="1">
      <c r="A2189" s="4"/>
      <c r="B2189" s="16"/>
    </row>
    <row r="2190" spans="1:2" ht="18" customHeight="1">
      <c r="A2190" s="4"/>
      <c r="B2190" s="16"/>
    </row>
    <row r="2191" spans="1:2" ht="18" customHeight="1">
      <c r="A2191" s="4"/>
      <c r="B2191" s="16"/>
    </row>
    <row r="2192" spans="1:2" ht="18" customHeight="1">
      <c r="A2192" s="4"/>
      <c r="B2192" s="16"/>
    </row>
    <row r="2193" spans="1:2" ht="18" customHeight="1">
      <c r="A2193" s="4"/>
      <c r="B2193" s="16"/>
    </row>
    <row r="2194" spans="1:2" ht="18" customHeight="1">
      <c r="A2194" s="4"/>
      <c r="B2194" s="16"/>
    </row>
    <row r="2195" spans="1:2" ht="18" customHeight="1">
      <c r="A2195" s="4"/>
      <c r="B2195" s="16"/>
    </row>
    <row r="2196" spans="1:2" ht="18" customHeight="1">
      <c r="A2196" s="4"/>
      <c r="B2196" s="16"/>
    </row>
    <row r="2197" spans="1:2" ht="18" customHeight="1">
      <c r="A2197" s="4"/>
      <c r="B2197" s="16"/>
    </row>
    <row r="2198" spans="1:2" ht="18" customHeight="1">
      <c r="A2198" s="4"/>
      <c r="B2198" s="16"/>
    </row>
    <row r="2199" spans="1:2" ht="18" customHeight="1">
      <c r="A2199" s="4"/>
      <c r="B2199" s="16"/>
    </row>
    <row r="2200" spans="1:2" ht="18" customHeight="1">
      <c r="A2200" s="4"/>
      <c r="B2200" s="16"/>
    </row>
    <row r="2201" spans="1:2" ht="18" customHeight="1">
      <c r="A2201" s="4"/>
      <c r="B2201" s="16"/>
    </row>
    <row r="2202" spans="1:2" ht="18" customHeight="1">
      <c r="A2202" s="4"/>
      <c r="B2202" s="16"/>
    </row>
    <row r="2203" spans="1:2" ht="18" customHeight="1">
      <c r="A2203" s="4"/>
      <c r="B2203" s="16"/>
    </row>
    <row r="2204" spans="1:2" ht="18" customHeight="1">
      <c r="A2204" s="4"/>
      <c r="B2204" s="16"/>
    </row>
    <row r="2205" spans="1:2" ht="18" customHeight="1">
      <c r="A2205" s="4"/>
      <c r="B2205" s="16"/>
    </row>
    <row r="2206" spans="1:2" ht="18" customHeight="1">
      <c r="A2206" s="4"/>
      <c r="B2206" s="16"/>
    </row>
    <row r="2207" spans="1:2" ht="18" customHeight="1">
      <c r="A2207" s="4"/>
      <c r="B2207" s="16"/>
    </row>
    <row r="2208" spans="1:2" ht="18" customHeight="1">
      <c r="A2208" s="4"/>
      <c r="B2208" s="16"/>
    </row>
    <row r="2209" spans="1:2" ht="18" customHeight="1">
      <c r="A2209" s="4"/>
      <c r="B2209" s="16"/>
    </row>
    <row r="2210" spans="1:2" ht="18" customHeight="1">
      <c r="A2210" s="4"/>
      <c r="B2210" s="16"/>
    </row>
    <row r="2211" spans="1:2" ht="18" customHeight="1">
      <c r="A2211" s="4"/>
      <c r="B2211" s="16"/>
    </row>
    <row r="2212" spans="1:2" ht="18" customHeight="1">
      <c r="A2212" s="4"/>
      <c r="B2212" s="16"/>
    </row>
    <row r="2213" spans="1:2" ht="18" customHeight="1">
      <c r="A2213" s="4"/>
      <c r="B2213" s="16"/>
    </row>
    <row r="2214" spans="1:2" ht="18" customHeight="1">
      <c r="A2214" s="4"/>
      <c r="B2214" s="16"/>
    </row>
    <row r="2215" spans="1:2" ht="18" customHeight="1">
      <c r="A2215" s="4"/>
      <c r="B2215" s="16"/>
    </row>
    <row r="2216" spans="1:2" ht="18" customHeight="1">
      <c r="A2216" s="4"/>
      <c r="B2216" s="16"/>
    </row>
    <row r="2217" spans="1:2" ht="18" customHeight="1">
      <c r="A2217" s="4"/>
      <c r="B2217" s="16"/>
    </row>
    <row r="2218" spans="1:2" ht="18" customHeight="1">
      <c r="A2218" s="4"/>
      <c r="B2218" s="16"/>
    </row>
    <row r="2219" spans="1:2" ht="18" customHeight="1">
      <c r="A2219" s="4"/>
      <c r="B2219" s="16"/>
    </row>
    <row r="2220" spans="1:2" ht="18" customHeight="1">
      <c r="A2220" s="4"/>
      <c r="B2220" s="16"/>
    </row>
    <row r="2221" spans="1:2" ht="18" customHeight="1">
      <c r="A2221" s="4"/>
      <c r="B2221" s="16"/>
    </row>
    <row r="2222" spans="1:2" ht="18" customHeight="1">
      <c r="A2222" s="4"/>
      <c r="B2222" s="16"/>
    </row>
    <row r="2223" spans="1:2" ht="18" customHeight="1">
      <c r="A2223" s="4"/>
      <c r="B2223" s="16"/>
    </row>
    <row r="2224" spans="1:2" ht="18" customHeight="1">
      <c r="A2224" s="4"/>
      <c r="B2224" s="16"/>
    </row>
    <row r="2225" spans="1:2" ht="18" customHeight="1">
      <c r="A2225" s="4"/>
      <c r="B2225" s="16"/>
    </row>
    <row r="2226" spans="1:2" ht="18" customHeight="1">
      <c r="A2226" s="4"/>
      <c r="B2226" s="16"/>
    </row>
    <row r="2227" spans="1:2" ht="18" customHeight="1">
      <c r="A2227" s="4"/>
      <c r="B2227" s="16"/>
    </row>
    <row r="2228" spans="1:2" ht="18" customHeight="1">
      <c r="A2228" s="4"/>
      <c r="B2228" s="16"/>
    </row>
    <row r="2229" spans="1:2" ht="18" customHeight="1">
      <c r="A2229" s="4"/>
      <c r="B2229" s="16"/>
    </row>
    <row r="2230" spans="1:2" ht="18" customHeight="1">
      <c r="A2230" s="4"/>
      <c r="B2230" s="16"/>
    </row>
    <row r="2231" spans="1:2" ht="18" customHeight="1">
      <c r="A2231" s="4"/>
      <c r="B2231" s="16"/>
    </row>
    <row r="2232" spans="1:2" ht="18" customHeight="1">
      <c r="A2232" s="4"/>
      <c r="B2232" s="16"/>
    </row>
    <row r="2233" spans="1:2" ht="18" customHeight="1">
      <c r="A2233" s="4"/>
      <c r="B2233" s="16"/>
    </row>
    <row r="2234" spans="1:2" ht="18" customHeight="1">
      <c r="A2234" s="4"/>
      <c r="B2234" s="16"/>
    </row>
    <row r="2235" spans="1:2" ht="18" customHeight="1">
      <c r="A2235" s="4"/>
      <c r="B2235" s="16"/>
    </row>
    <row r="2236" spans="1:2" ht="18" customHeight="1">
      <c r="A2236" s="4"/>
      <c r="B2236" s="16"/>
    </row>
    <row r="2237" spans="1:2" ht="18" customHeight="1">
      <c r="A2237" s="4"/>
      <c r="B2237" s="16"/>
    </row>
    <row r="2238" spans="1:2" ht="18" customHeight="1">
      <c r="A2238" s="4"/>
      <c r="B2238" s="16"/>
    </row>
    <row r="2239" spans="1:2" ht="18" customHeight="1">
      <c r="A2239" s="4"/>
      <c r="B2239" s="16"/>
    </row>
    <row r="2240" spans="1:2" ht="18" customHeight="1">
      <c r="A2240" s="4"/>
      <c r="B2240" s="16"/>
    </row>
    <row r="2241" spans="1:2" ht="18" customHeight="1">
      <c r="A2241" s="4"/>
      <c r="B2241" s="16"/>
    </row>
    <row r="2242" spans="1:2" ht="18" customHeight="1">
      <c r="A2242" s="4"/>
      <c r="B2242" s="16"/>
    </row>
    <row r="2243" spans="1:2" ht="18" customHeight="1">
      <c r="A2243" s="4"/>
      <c r="B2243" s="16"/>
    </row>
    <row r="2244" spans="1:2" ht="18" customHeight="1">
      <c r="A2244" s="4"/>
      <c r="B2244" s="16"/>
    </row>
    <row r="2245" spans="1:2" ht="18" customHeight="1">
      <c r="A2245" s="4"/>
      <c r="B2245" s="16"/>
    </row>
    <row r="2246" spans="1:2" ht="18" customHeight="1">
      <c r="A2246" s="4"/>
      <c r="B2246" s="16"/>
    </row>
    <row r="2247" spans="1:2" ht="18" customHeight="1">
      <c r="A2247" s="4"/>
      <c r="B2247" s="16"/>
    </row>
    <row r="2248" spans="1:2" ht="18" customHeight="1">
      <c r="A2248" s="4"/>
      <c r="B2248" s="16"/>
    </row>
    <row r="2249" spans="1:2" ht="18" customHeight="1">
      <c r="A2249" s="4"/>
      <c r="B2249" s="16"/>
    </row>
    <row r="2250" spans="1:2" ht="18" customHeight="1">
      <c r="A2250" s="4"/>
      <c r="B2250" s="16"/>
    </row>
    <row r="2251" spans="1:2" ht="18" customHeight="1">
      <c r="A2251" s="4"/>
      <c r="B2251" s="16"/>
    </row>
    <row r="2252" spans="1:2" ht="18" customHeight="1">
      <c r="A2252" s="4"/>
      <c r="B2252" s="16"/>
    </row>
    <row r="2253" spans="1:2" ht="18" customHeight="1">
      <c r="A2253" s="4"/>
      <c r="B2253" s="16"/>
    </row>
    <row r="2254" spans="1:2" ht="18" customHeight="1">
      <c r="A2254" s="4"/>
      <c r="B2254" s="16"/>
    </row>
    <row r="2255" spans="1:2" ht="18" customHeight="1">
      <c r="A2255" s="4"/>
      <c r="B2255" s="16"/>
    </row>
    <row r="2256" spans="1:2" ht="18" customHeight="1">
      <c r="A2256" s="4"/>
      <c r="B2256" s="16"/>
    </row>
    <row r="2257" spans="1:2" ht="18" customHeight="1">
      <c r="A2257" s="4"/>
      <c r="B2257" s="16"/>
    </row>
    <row r="2258" spans="1:2" ht="18" customHeight="1">
      <c r="A2258" s="4"/>
      <c r="B2258" s="16"/>
    </row>
    <row r="2259" spans="1:2" ht="18" customHeight="1">
      <c r="A2259" s="4"/>
      <c r="B2259" s="16"/>
    </row>
    <row r="2260" spans="1:2" ht="18" customHeight="1">
      <c r="A2260" s="4"/>
      <c r="B2260" s="16"/>
    </row>
    <row r="2261" spans="1:2" ht="18" customHeight="1">
      <c r="A2261" s="4"/>
      <c r="B2261" s="16"/>
    </row>
    <row r="2262" spans="1:2" ht="18" customHeight="1">
      <c r="A2262" s="4"/>
      <c r="B2262" s="16"/>
    </row>
    <row r="2263" spans="1:2" ht="18" customHeight="1">
      <c r="A2263" s="4"/>
      <c r="B2263" s="16"/>
    </row>
    <row r="2264" spans="1:2" ht="18" customHeight="1">
      <c r="A2264" s="4"/>
      <c r="B2264" s="16"/>
    </row>
    <row r="2265" spans="1:2" ht="18" customHeight="1">
      <c r="A2265" s="4"/>
      <c r="B2265" s="16"/>
    </row>
    <row r="2266" spans="1:2" ht="18" customHeight="1">
      <c r="A2266" s="4"/>
      <c r="B2266" s="16"/>
    </row>
    <row r="2267" spans="1:2" ht="18" customHeight="1">
      <c r="A2267" s="4"/>
      <c r="B2267" s="16"/>
    </row>
    <row r="2268" spans="1:2" ht="18" customHeight="1">
      <c r="A2268" s="4"/>
      <c r="B2268" s="16"/>
    </row>
    <row r="2269" spans="1:2" ht="18" customHeight="1">
      <c r="A2269" s="4"/>
      <c r="B2269" s="16"/>
    </row>
    <row r="2270" spans="1:2" ht="18" customHeight="1">
      <c r="A2270" s="4"/>
      <c r="B2270" s="16"/>
    </row>
    <row r="2271" spans="1:2" ht="18" customHeight="1">
      <c r="A2271" s="4"/>
      <c r="B2271" s="16"/>
    </row>
    <row r="2272" spans="1:2" ht="18" customHeight="1">
      <c r="A2272" s="4"/>
      <c r="B2272" s="16"/>
    </row>
    <row r="2273" spans="1:2" ht="18" customHeight="1">
      <c r="A2273" s="4"/>
      <c r="B2273" s="16"/>
    </row>
    <row r="2274" spans="1:2" ht="18" customHeight="1">
      <c r="A2274" s="4"/>
      <c r="B2274" s="16"/>
    </row>
    <row r="2275" spans="1:2" ht="18" customHeight="1">
      <c r="A2275" s="4"/>
      <c r="B2275" s="16"/>
    </row>
    <row r="2276" spans="1:2" ht="18" customHeight="1">
      <c r="A2276" s="4"/>
      <c r="B2276" s="16"/>
    </row>
    <row r="2277" spans="1:2" ht="18" customHeight="1">
      <c r="A2277" s="4"/>
      <c r="B2277" s="16"/>
    </row>
    <row r="2278" spans="1:2" ht="18" customHeight="1">
      <c r="A2278" s="4"/>
      <c r="B2278" s="16"/>
    </row>
    <row r="2279" spans="1:2" ht="18" customHeight="1">
      <c r="A2279" s="4"/>
      <c r="B2279" s="16"/>
    </row>
    <row r="2280" spans="1:2" ht="18" customHeight="1">
      <c r="A2280" s="4"/>
      <c r="B2280" s="16"/>
    </row>
    <row r="2281" spans="1:2" ht="18" customHeight="1">
      <c r="A2281" s="4"/>
      <c r="B2281" s="16"/>
    </row>
    <row r="2282" spans="1:2" ht="18" customHeight="1">
      <c r="A2282" s="4"/>
      <c r="B2282" s="16"/>
    </row>
    <row r="2283" spans="1:2" ht="18" customHeight="1">
      <c r="A2283" s="4"/>
      <c r="B2283" s="16"/>
    </row>
    <row r="2284" spans="1:2" ht="18" customHeight="1">
      <c r="A2284" s="4"/>
      <c r="B2284" s="16"/>
    </row>
    <row r="2285" spans="1:2" ht="18" customHeight="1">
      <c r="A2285" s="4"/>
      <c r="B2285" s="16"/>
    </row>
    <row r="2286" spans="1:2" ht="18" customHeight="1">
      <c r="A2286" s="4"/>
      <c r="B2286" s="16"/>
    </row>
    <row r="2287" spans="1:2" ht="18" customHeight="1">
      <c r="A2287" s="4"/>
      <c r="B2287" s="16"/>
    </row>
    <row r="2288" spans="1:2" ht="18" customHeight="1">
      <c r="A2288" s="4"/>
      <c r="B2288" s="16"/>
    </row>
    <row r="2289" spans="1:2" ht="18" customHeight="1">
      <c r="A2289" s="4"/>
      <c r="B2289" s="16"/>
    </row>
    <row r="2290" spans="1:2" ht="18" customHeight="1">
      <c r="A2290" s="4"/>
      <c r="B2290" s="16"/>
    </row>
    <row r="2291" spans="1:2" ht="18" customHeight="1">
      <c r="A2291" s="4"/>
      <c r="B2291" s="16"/>
    </row>
    <row r="2292" spans="1:2" ht="18" customHeight="1">
      <c r="A2292" s="4"/>
      <c r="B2292" s="16"/>
    </row>
    <row r="2293" spans="1:2" ht="18" customHeight="1">
      <c r="A2293" s="4"/>
      <c r="B2293" s="16"/>
    </row>
    <row r="2294" spans="1:2" ht="18" customHeight="1">
      <c r="A2294" s="4"/>
      <c r="B2294" s="16"/>
    </row>
    <row r="2295" spans="1:2" ht="18" customHeight="1">
      <c r="A2295" s="4"/>
      <c r="B2295" s="16"/>
    </row>
    <row r="2296" spans="1:2" ht="18" customHeight="1">
      <c r="A2296" s="4"/>
      <c r="B2296" s="16"/>
    </row>
    <row r="2297" spans="1:2" ht="18" customHeight="1">
      <c r="A2297" s="4"/>
      <c r="B2297" s="16"/>
    </row>
    <row r="2298" spans="1:2" ht="18" customHeight="1">
      <c r="A2298" s="4"/>
      <c r="B2298" s="16"/>
    </row>
    <row r="2299" spans="1:2" ht="18" customHeight="1">
      <c r="A2299" s="4"/>
      <c r="B2299" s="16"/>
    </row>
    <row r="2300" spans="1:2" ht="18" customHeight="1">
      <c r="A2300" s="4"/>
      <c r="B2300" s="16"/>
    </row>
    <row r="2301" spans="1:2" ht="18" customHeight="1">
      <c r="A2301" s="4"/>
      <c r="B2301" s="16"/>
    </row>
    <row r="2302" spans="1:2" ht="18" customHeight="1">
      <c r="A2302" s="4"/>
      <c r="B2302" s="16"/>
    </row>
    <row r="2303" spans="1:2" ht="18" customHeight="1">
      <c r="A2303" s="4"/>
      <c r="B2303" s="16"/>
    </row>
    <row r="2304" spans="1:2" ht="18" customHeight="1">
      <c r="A2304" s="4"/>
      <c r="B2304" s="16"/>
    </row>
    <row r="2305" spans="1:2" ht="18" customHeight="1">
      <c r="A2305" s="4"/>
      <c r="B2305" s="16"/>
    </row>
    <row r="2306" spans="1:2" ht="18" customHeight="1">
      <c r="A2306" s="4"/>
      <c r="B2306" s="16"/>
    </row>
    <row r="2307" spans="1:2" ht="18" customHeight="1">
      <c r="A2307" s="4"/>
      <c r="B2307" s="16"/>
    </row>
    <row r="2308" spans="1:2" ht="18" customHeight="1">
      <c r="A2308" s="4"/>
      <c r="B2308" s="16"/>
    </row>
    <row r="2309" spans="1:2" ht="18" customHeight="1">
      <c r="A2309" s="4"/>
      <c r="B2309" s="16"/>
    </row>
    <row r="2310" spans="1:2" ht="18" customHeight="1">
      <c r="A2310" s="4"/>
      <c r="B2310" s="16"/>
    </row>
    <row r="2311" spans="1:2" ht="18" customHeight="1">
      <c r="A2311" s="4"/>
      <c r="B2311" s="16"/>
    </row>
    <row r="2312" spans="1:2" ht="18" customHeight="1">
      <c r="A2312" s="4"/>
      <c r="B2312" s="16"/>
    </row>
    <row r="2313" spans="1:2" ht="18" customHeight="1">
      <c r="A2313" s="4"/>
      <c r="B2313" s="16"/>
    </row>
    <row r="2314" spans="1:2" ht="18" customHeight="1">
      <c r="A2314" s="4"/>
      <c r="B2314" s="16"/>
    </row>
    <row r="2315" spans="1:2" ht="18" customHeight="1">
      <c r="A2315" s="4"/>
      <c r="B2315" s="16"/>
    </row>
    <row r="2316" spans="1:2" ht="18" customHeight="1">
      <c r="A2316" s="4"/>
      <c r="B2316" s="16"/>
    </row>
    <row r="2317" spans="1:2" ht="18" customHeight="1">
      <c r="A2317" s="4"/>
      <c r="B2317" s="16"/>
    </row>
    <row r="2318" spans="1:2" ht="18" customHeight="1">
      <c r="A2318" s="4"/>
      <c r="B2318" s="16"/>
    </row>
    <row r="2319" spans="1:2" ht="18" customHeight="1">
      <c r="A2319" s="4"/>
      <c r="B2319" s="16"/>
    </row>
    <row r="2320" spans="1:2" ht="18" customHeight="1">
      <c r="A2320" s="4"/>
      <c r="B2320" s="16"/>
    </row>
    <row r="2321" spans="1:2" ht="18" customHeight="1">
      <c r="A2321" s="4"/>
      <c r="B2321" s="16"/>
    </row>
    <row r="2322" spans="1:2" ht="18" customHeight="1">
      <c r="A2322" s="4"/>
      <c r="B2322" s="16"/>
    </row>
    <row r="2323" spans="1:2" ht="18" customHeight="1">
      <c r="A2323" s="4"/>
      <c r="B2323" s="16"/>
    </row>
    <row r="2324" spans="1:2" ht="18" customHeight="1">
      <c r="A2324" s="4"/>
      <c r="B2324" s="16"/>
    </row>
    <row r="2325" spans="1:2" ht="18" customHeight="1">
      <c r="A2325" s="4"/>
      <c r="B2325" s="16"/>
    </row>
    <row r="2326" spans="1:2" ht="18" customHeight="1">
      <c r="A2326" s="4"/>
      <c r="B2326" s="16"/>
    </row>
    <row r="2327" spans="1:2" ht="18" customHeight="1">
      <c r="A2327" s="4"/>
      <c r="B2327" s="16"/>
    </row>
    <row r="2328" spans="1:2" ht="18" customHeight="1">
      <c r="A2328" s="4"/>
      <c r="B2328" s="16"/>
    </row>
    <row r="2329" spans="1:2" ht="18" customHeight="1">
      <c r="A2329" s="4"/>
      <c r="B2329" s="16"/>
    </row>
    <row r="2330" spans="1:2" ht="18" customHeight="1">
      <c r="A2330" s="4"/>
      <c r="B2330" s="16"/>
    </row>
    <row r="2331" spans="1:2" ht="18" customHeight="1">
      <c r="A2331" s="4"/>
      <c r="B2331" s="16"/>
    </row>
    <row r="2332" spans="1:2" ht="18" customHeight="1">
      <c r="A2332" s="4"/>
      <c r="B2332" s="16"/>
    </row>
    <row r="2333" spans="1:2" ht="18" customHeight="1">
      <c r="A2333" s="4"/>
      <c r="B2333" s="16"/>
    </row>
    <row r="2334" spans="1:2" ht="18" customHeight="1">
      <c r="A2334" s="4"/>
      <c r="B2334" s="16"/>
    </row>
    <row r="2335" spans="1:2" ht="18" customHeight="1">
      <c r="A2335" s="4"/>
      <c r="B2335" s="16"/>
    </row>
    <row r="2336" spans="1:2" ht="18" customHeight="1">
      <c r="A2336" s="4"/>
      <c r="B2336" s="16"/>
    </row>
    <row r="2337" spans="1:2" ht="18" customHeight="1">
      <c r="A2337" s="4"/>
      <c r="B2337" s="16"/>
    </row>
    <row r="2338" spans="1:2" ht="18" customHeight="1">
      <c r="A2338" s="4"/>
      <c r="B2338" s="16"/>
    </row>
    <row r="2339" spans="1:2" ht="18" customHeight="1">
      <c r="A2339" s="4"/>
      <c r="B2339" s="16"/>
    </row>
    <row r="2340" spans="1:2" ht="18" customHeight="1">
      <c r="A2340" s="4"/>
      <c r="B2340" s="16"/>
    </row>
    <row r="2341" spans="1:2" ht="18" customHeight="1">
      <c r="A2341" s="4"/>
      <c r="B2341" s="16"/>
    </row>
    <row r="2342" spans="1:2" ht="18" customHeight="1">
      <c r="A2342" s="4"/>
      <c r="B2342" s="16"/>
    </row>
    <row r="2343" spans="1:2" ht="18" customHeight="1">
      <c r="A2343" s="4"/>
      <c r="B2343" s="16"/>
    </row>
    <row r="2344" spans="1:2" ht="18" customHeight="1">
      <c r="A2344" s="4"/>
      <c r="B2344" s="16"/>
    </row>
    <row r="2345" spans="1:2" ht="18" customHeight="1">
      <c r="A2345" s="4"/>
      <c r="B2345" s="16"/>
    </row>
    <row r="2346" spans="1:2" ht="18" customHeight="1">
      <c r="A2346" s="4"/>
      <c r="B2346" s="16"/>
    </row>
    <row r="2347" spans="1:2" ht="18" customHeight="1">
      <c r="A2347" s="4"/>
      <c r="B2347" s="16"/>
    </row>
    <row r="2348" spans="1:2" ht="18" customHeight="1">
      <c r="A2348" s="4"/>
      <c r="B2348" s="16"/>
    </row>
    <row r="2349" spans="1:2" ht="18" customHeight="1">
      <c r="A2349" s="4"/>
      <c r="B2349" s="16"/>
    </row>
    <row r="2350" spans="1:2" ht="18" customHeight="1">
      <c r="A2350" s="4"/>
      <c r="B2350" s="16"/>
    </row>
    <row r="2351" spans="1:2" ht="18" customHeight="1">
      <c r="A2351" s="4"/>
      <c r="B2351" s="16"/>
    </row>
    <row r="2352" spans="1:2" ht="18" customHeight="1">
      <c r="A2352" s="4"/>
      <c r="B2352" s="16"/>
    </row>
    <row r="2353" spans="1:2" ht="18" customHeight="1">
      <c r="A2353" s="4"/>
      <c r="B2353" s="16"/>
    </row>
    <row r="2354" spans="1:2" ht="18" customHeight="1">
      <c r="A2354" s="4"/>
      <c r="B2354" s="16"/>
    </row>
    <row r="2355" spans="1:2" ht="18" customHeight="1">
      <c r="A2355" s="4"/>
      <c r="B2355" s="16"/>
    </row>
    <row r="2356" spans="1:2" ht="18" customHeight="1">
      <c r="A2356" s="4"/>
      <c r="B2356" s="16"/>
    </row>
    <row r="2357" spans="1:2" ht="18" customHeight="1">
      <c r="A2357" s="4"/>
      <c r="B2357" s="16"/>
    </row>
    <row r="2358" spans="1:2" ht="18" customHeight="1">
      <c r="A2358" s="4"/>
      <c r="B2358" s="16"/>
    </row>
    <row r="2359" spans="1:2" ht="18" customHeight="1">
      <c r="A2359" s="4"/>
      <c r="B2359" s="16"/>
    </row>
    <row r="2360" spans="1:2" ht="18" customHeight="1">
      <c r="A2360" s="4"/>
      <c r="B2360" s="16"/>
    </row>
    <row r="2361" spans="1:2" ht="18" customHeight="1">
      <c r="A2361" s="4"/>
      <c r="B2361" s="16"/>
    </row>
    <row r="2362" spans="1:2" ht="18" customHeight="1">
      <c r="A2362" s="4"/>
      <c r="B2362" s="16"/>
    </row>
    <row r="2363" spans="1:2" ht="18" customHeight="1">
      <c r="A2363" s="4"/>
      <c r="B2363" s="16"/>
    </row>
    <row r="2364" spans="1:2" ht="18" customHeight="1">
      <c r="A2364" s="4"/>
      <c r="B2364" s="16"/>
    </row>
    <row r="2365" spans="1:2" ht="18" customHeight="1">
      <c r="A2365" s="4"/>
      <c r="B2365" s="16"/>
    </row>
    <row r="2366" spans="1:2" ht="18" customHeight="1">
      <c r="A2366" s="4"/>
      <c r="B2366" s="16"/>
    </row>
    <row r="2367" spans="1:2" ht="18" customHeight="1">
      <c r="A2367" s="4"/>
      <c r="B2367" s="16"/>
    </row>
    <row r="2368" spans="1:2" ht="18" customHeight="1">
      <c r="A2368" s="4"/>
      <c r="B2368" s="16"/>
    </row>
    <row r="2369" spans="1:2" ht="18" customHeight="1">
      <c r="A2369" s="4"/>
      <c r="B2369" s="16"/>
    </row>
    <row r="2370" spans="1:2" ht="18" customHeight="1">
      <c r="A2370" s="4"/>
      <c r="B2370" s="16"/>
    </row>
    <row r="2371" spans="1:2" ht="18" customHeight="1">
      <c r="A2371" s="4"/>
      <c r="B2371" s="16"/>
    </row>
    <row r="2372" spans="1:2" ht="18" customHeight="1">
      <c r="A2372" s="4"/>
      <c r="B2372" s="16"/>
    </row>
    <row r="2373" spans="1:2" ht="18" customHeight="1">
      <c r="A2373" s="4"/>
      <c r="B2373" s="16"/>
    </row>
    <row r="2374" spans="1:2" ht="18" customHeight="1">
      <c r="A2374" s="4"/>
      <c r="B2374" s="16"/>
    </row>
    <row r="2375" spans="1:2" ht="18" customHeight="1">
      <c r="A2375" s="4"/>
      <c r="B2375" s="16"/>
    </row>
    <row r="2376" spans="1:2" ht="18" customHeight="1">
      <c r="A2376" s="4"/>
      <c r="B2376" s="16"/>
    </row>
    <row r="2377" spans="1:2" ht="18" customHeight="1">
      <c r="A2377" s="4"/>
      <c r="B2377" s="16"/>
    </row>
    <row r="2378" spans="1:2" ht="18" customHeight="1">
      <c r="A2378" s="4"/>
      <c r="B2378" s="16"/>
    </row>
    <row r="2379" spans="1:2" ht="18" customHeight="1">
      <c r="A2379" s="4"/>
      <c r="B2379" s="16"/>
    </row>
    <row r="2380" spans="1:2" ht="18" customHeight="1">
      <c r="A2380" s="4"/>
      <c r="B2380" s="16"/>
    </row>
    <row r="2381" spans="1:2" ht="18" customHeight="1">
      <c r="A2381" s="4"/>
      <c r="B2381" s="16"/>
    </row>
    <row r="2382" spans="1:2" ht="18" customHeight="1">
      <c r="A2382" s="4"/>
      <c r="B2382" s="16"/>
    </row>
    <row r="2383" spans="1:2" ht="18" customHeight="1">
      <c r="A2383" s="4"/>
      <c r="B2383" s="16"/>
    </row>
    <row r="2384" spans="1:2" ht="18" customHeight="1">
      <c r="A2384" s="4"/>
      <c r="B2384" s="16"/>
    </row>
    <row r="2385" spans="1:2" ht="18" customHeight="1">
      <c r="A2385" s="4"/>
      <c r="B2385" s="16"/>
    </row>
    <row r="2386" spans="1:2" ht="18" customHeight="1">
      <c r="A2386" s="4"/>
      <c r="B2386" s="16"/>
    </row>
    <row r="2387" spans="1:2" ht="18" customHeight="1">
      <c r="A2387" s="4"/>
      <c r="B2387" s="16"/>
    </row>
    <row r="2388" spans="1:2" ht="18" customHeight="1">
      <c r="A2388" s="4"/>
      <c r="B2388" s="16"/>
    </row>
    <row r="2389" spans="1:2" ht="18" customHeight="1">
      <c r="A2389" s="4"/>
      <c r="B2389" s="16"/>
    </row>
    <row r="2390" spans="1:2" ht="18" customHeight="1">
      <c r="A2390" s="4"/>
      <c r="B2390" s="16"/>
    </row>
    <row r="2391" spans="1:2" ht="18" customHeight="1">
      <c r="A2391" s="4"/>
      <c r="B2391" s="16"/>
    </row>
    <row r="2392" spans="1:2" ht="18" customHeight="1">
      <c r="A2392" s="4"/>
      <c r="B2392" s="16"/>
    </row>
    <row r="2393" spans="1:2" ht="18" customHeight="1">
      <c r="A2393" s="4"/>
      <c r="B2393" s="16"/>
    </row>
    <row r="2394" spans="1:2" ht="18" customHeight="1">
      <c r="A2394" s="4"/>
      <c r="B2394" s="16"/>
    </row>
    <row r="2395" spans="1:2" ht="18" customHeight="1">
      <c r="A2395" s="4"/>
      <c r="B2395" s="16"/>
    </row>
    <row r="2396" spans="1:2" ht="18" customHeight="1">
      <c r="A2396" s="4"/>
      <c r="B2396" s="16"/>
    </row>
    <row r="2397" spans="1:2" ht="18" customHeight="1">
      <c r="A2397" s="4"/>
      <c r="B2397" s="16"/>
    </row>
    <row r="2398" spans="1:2" ht="18" customHeight="1">
      <c r="A2398" s="4"/>
      <c r="B2398" s="16"/>
    </row>
    <row r="2399" spans="1:2" ht="18" customHeight="1">
      <c r="A2399" s="4"/>
      <c r="B2399" s="16"/>
    </row>
    <row r="2400" spans="1:2" ht="18" customHeight="1">
      <c r="A2400" s="4"/>
      <c r="B2400" s="16"/>
    </row>
    <row r="2401" spans="1:2" ht="18" customHeight="1">
      <c r="A2401" s="4"/>
      <c r="B2401" s="16"/>
    </row>
    <row r="2402" spans="1:2" ht="18" customHeight="1">
      <c r="A2402" s="4"/>
      <c r="B2402" s="16"/>
    </row>
    <row r="2403" spans="1:2" ht="18" customHeight="1">
      <c r="A2403" s="4"/>
      <c r="B2403" s="16"/>
    </row>
    <row r="2404" spans="1:2" ht="18" customHeight="1">
      <c r="A2404" s="4"/>
      <c r="B2404" s="16"/>
    </row>
    <row r="2405" spans="1:2" ht="18" customHeight="1">
      <c r="A2405" s="4"/>
      <c r="B2405" s="16"/>
    </row>
    <row r="2406" spans="1:2" ht="18" customHeight="1">
      <c r="A2406" s="4"/>
      <c r="B2406" s="16"/>
    </row>
    <row r="2407" spans="1:2" ht="18" customHeight="1">
      <c r="A2407" s="4"/>
      <c r="B2407" s="16"/>
    </row>
    <row r="2408" spans="1:2" ht="18" customHeight="1">
      <c r="A2408" s="4"/>
      <c r="B2408" s="16"/>
    </row>
    <row r="2409" spans="1:2" ht="18" customHeight="1">
      <c r="A2409" s="4"/>
      <c r="B2409" s="16"/>
    </row>
    <row r="2410" spans="1:2" ht="18" customHeight="1">
      <c r="A2410" s="4"/>
      <c r="B2410" s="16"/>
    </row>
    <row r="2411" spans="1:2" ht="18" customHeight="1">
      <c r="A2411" s="4"/>
      <c r="B2411" s="16"/>
    </row>
    <row r="2412" spans="1:2" ht="18" customHeight="1">
      <c r="A2412" s="4"/>
      <c r="B2412" s="16"/>
    </row>
    <row r="2413" spans="1:2" ht="18" customHeight="1">
      <c r="A2413" s="4"/>
      <c r="B2413" s="16"/>
    </row>
    <row r="2414" spans="1:2" ht="18" customHeight="1">
      <c r="A2414" s="4"/>
      <c r="B2414" s="16"/>
    </row>
    <row r="2415" spans="1:2" ht="18" customHeight="1">
      <c r="A2415" s="4"/>
      <c r="B2415" s="16"/>
    </row>
    <row r="2416" spans="1:2" ht="18" customHeight="1">
      <c r="A2416" s="4"/>
      <c r="B2416" s="16"/>
    </row>
    <row r="2417" spans="1:2" ht="18" customHeight="1">
      <c r="A2417" s="4"/>
      <c r="B2417" s="16"/>
    </row>
    <row r="2418" spans="1:2" ht="18" customHeight="1">
      <c r="A2418" s="4"/>
      <c r="B2418" s="16"/>
    </row>
    <row r="2419" spans="1:2" ht="18" customHeight="1">
      <c r="A2419" s="4"/>
      <c r="B2419" s="16"/>
    </row>
    <row r="2420" spans="1:2" ht="18" customHeight="1">
      <c r="A2420" s="4"/>
      <c r="B2420" s="16"/>
    </row>
    <row r="2421" spans="1:2" ht="18" customHeight="1">
      <c r="A2421" s="4"/>
      <c r="B2421" s="16"/>
    </row>
    <row r="2422" spans="1:2" ht="18" customHeight="1">
      <c r="A2422" s="4"/>
      <c r="B2422" s="16"/>
    </row>
    <row r="2423" spans="1:2" ht="18" customHeight="1">
      <c r="A2423" s="4"/>
      <c r="B2423" s="16"/>
    </row>
    <row r="2424" spans="1:2" ht="18" customHeight="1">
      <c r="A2424" s="4"/>
      <c r="B2424" s="16"/>
    </row>
    <row r="2425" spans="1:2" ht="18" customHeight="1">
      <c r="A2425" s="4"/>
      <c r="B2425" s="16"/>
    </row>
    <row r="2426" spans="1:2" ht="18" customHeight="1">
      <c r="A2426" s="4"/>
      <c r="B2426" s="16"/>
    </row>
    <row r="2427" spans="1:2" ht="18" customHeight="1">
      <c r="A2427" s="4"/>
      <c r="B2427" s="16"/>
    </row>
    <row r="2428" spans="1:2" ht="18" customHeight="1">
      <c r="A2428" s="4"/>
      <c r="B2428" s="16"/>
    </row>
    <row r="2429" spans="1:2" ht="18" customHeight="1">
      <c r="A2429" s="4"/>
      <c r="B2429" s="16"/>
    </row>
    <row r="2430" spans="1:2" ht="18" customHeight="1">
      <c r="A2430" s="4"/>
      <c r="B2430" s="16"/>
    </row>
    <row r="2431" spans="1:2" ht="18" customHeight="1">
      <c r="A2431" s="4"/>
      <c r="B2431" s="16"/>
    </row>
    <row r="2432" spans="1:2" ht="18" customHeight="1">
      <c r="A2432" s="4"/>
      <c r="B2432" s="16"/>
    </row>
    <row r="2433" spans="1:2" ht="18" customHeight="1">
      <c r="A2433" s="4"/>
      <c r="B2433" s="16"/>
    </row>
    <row r="2434" spans="1:2" ht="18" customHeight="1">
      <c r="A2434" s="4"/>
      <c r="B2434" s="16"/>
    </row>
    <row r="2435" spans="1:2" ht="18" customHeight="1">
      <c r="A2435" s="4"/>
      <c r="B2435" s="16"/>
    </row>
    <row r="2436" spans="1:2" ht="18" customHeight="1">
      <c r="A2436" s="4"/>
      <c r="B2436" s="16"/>
    </row>
    <row r="2437" spans="1:2" ht="18" customHeight="1">
      <c r="A2437" s="4"/>
      <c r="B2437" s="16"/>
    </row>
    <row r="2438" spans="1:2" ht="18" customHeight="1">
      <c r="A2438" s="4"/>
      <c r="B2438" s="16"/>
    </row>
    <row r="2439" spans="1:2" ht="18" customHeight="1">
      <c r="A2439" s="4"/>
      <c r="B2439" s="16"/>
    </row>
    <row r="2440" spans="1:2" ht="18" customHeight="1">
      <c r="A2440" s="4"/>
      <c r="B2440" s="16"/>
    </row>
    <row r="2441" spans="1:2" ht="18" customHeight="1">
      <c r="A2441" s="4"/>
      <c r="B2441" s="16"/>
    </row>
    <row r="2442" spans="1:2" ht="18" customHeight="1">
      <c r="A2442" s="4"/>
      <c r="B2442" s="16"/>
    </row>
    <row r="2443" spans="1:2" ht="18" customHeight="1">
      <c r="A2443" s="4"/>
      <c r="B2443" s="16"/>
    </row>
    <row r="2444" spans="1:2" ht="18" customHeight="1">
      <c r="A2444" s="4"/>
      <c r="B2444" s="16"/>
    </row>
    <row r="2445" spans="1:2" ht="18" customHeight="1">
      <c r="A2445" s="4"/>
      <c r="B2445" s="16"/>
    </row>
    <row r="2446" spans="1:2" ht="18" customHeight="1">
      <c r="A2446" s="4"/>
      <c r="B2446" s="16"/>
    </row>
    <row r="2447" spans="1:2" ht="18" customHeight="1">
      <c r="A2447" s="4"/>
      <c r="B2447" s="16"/>
    </row>
    <row r="2448" spans="1:2" ht="18" customHeight="1">
      <c r="A2448" s="4"/>
      <c r="B2448" s="16"/>
    </row>
    <row r="2449" spans="1:2" ht="18" customHeight="1">
      <c r="A2449" s="4"/>
      <c r="B2449" s="16"/>
    </row>
    <row r="2450" spans="1:2" ht="18" customHeight="1">
      <c r="A2450" s="4"/>
      <c r="B2450" s="16"/>
    </row>
    <row r="2451" spans="1:2" ht="18" customHeight="1">
      <c r="A2451" s="4"/>
      <c r="B2451" s="16"/>
    </row>
    <row r="2452" spans="1:2" ht="18" customHeight="1">
      <c r="A2452" s="4"/>
      <c r="B2452" s="16"/>
    </row>
    <row r="2453" spans="1:2" ht="18" customHeight="1">
      <c r="A2453" s="4"/>
      <c r="B2453" s="16"/>
    </row>
    <row r="2454" spans="1:2" ht="18" customHeight="1">
      <c r="A2454" s="4"/>
      <c r="B2454" s="16"/>
    </row>
    <row r="2455" spans="1:2" ht="18" customHeight="1">
      <c r="A2455" s="4"/>
      <c r="B2455" s="16"/>
    </row>
    <row r="2456" spans="1:2" ht="18" customHeight="1">
      <c r="A2456" s="4"/>
      <c r="B2456" s="16"/>
    </row>
    <row r="2457" spans="1:2" ht="18" customHeight="1">
      <c r="A2457" s="4"/>
      <c r="B2457" s="16"/>
    </row>
    <row r="2458" spans="1:2" ht="18" customHeight="1">
      <c r="A2458" s="4"/>
      <c r="B2458" s="16"/>
    </row>
    <row r="2459" spans="1:2" ht="18" customHeight="1">
      <c r="A2459" s="4"/>
      <c r="B2459" s="16"/>
    </row>
    <row r="2460" spans="1:2" ht="18" customHeight="1">
      <c r="A2460" s="4"/>
      <c r="B2460" s="16"/>
    </row>
    <row r="2461" spans="1:2" ht="18" customHeight="1">
      <c r="A2461" s="4"/>
      <c r="B2461" s="16"/>
    </row>
    <row r="2462" spans="1:2" ht="18" customHeight="1">
      <c r="A2462" s="4"/>
      <c r="B2462" s="16"/>
    </row>
    <row r="2463" spans="1:2" ht="18" customHeight="1">
      <c r="A2463" s="4"/>
      <c r="B2463" s="16"/>
    </row>
    <row r="2464" spans="1:2" ht="18" customHeight="1">
      <c r="A2464" s="4"/>
      <c r="B2464" s="16"/>
    </row>
    <row r="2465" spans="1:2" ht="18" customHeight="1">
      <c r="A2465" s="4"/>
      <c r="B2465" s="16"/>
    </row>
    <row r="2466" spans="1:2" ht="18" customHeight="1">
      <c r="A2466" s="4"/>
      <c r="B2466" s="16"/>
    </row>
    <row r="2467" spans="1:2" ht="18" customHeight="1">
      <c r="A2467" s="4"/>
      <c r="B2467" s="16"/>
    </row>
    <row r="2468" spans="1:2" ht="18" customHeight="1">
      <c r="A2468" s="4"/>
      <c r="B2468" s="16"/>
    </row>
    <row r="2469" spans="1:2" ht="18" customHeight="1">
      <c r="A2469" s="4"/>
      <c r="B2469" s="16"/>
    </row>
    <row r="2470" spans="1:2" ht="18" customHeight="1">
      <c r="A2470" s="4"/>
      <c r="B2470" s="16"/>
    </row>
    <row r="2471" spans="1:2" ht="18" customHeight="1">
      <c r="A2471" s="4"/>
      <c r="B2471" s="16"/>
    </row>
    <row r="2472" spans="1:2" ht="18" customHeight="1">
      <c r="A2472" s="4"/>
      <c r="B2472" s="16"/>
    </row>
    <row r="2473" spans="1:2" ht="18" customHeight="1">
      <c r="A2473" s="4"/>
      <c r="B2473" s="16"/>
    </row>
    <row r="2474" spans="1:2" ht="18" customHeight="1">
      <c r="A2474" s="4"/>
      <c r="B2474" s="16"/>
    </row>
    <row r="2475" spans="1:2" ht="18" customHeight="1">
      <c r="A2475" s="4"/>
      <c r="B2475" s="16"/>
    </row>
    <row r="2476" spans="1:2" ht="18" customHeight="1">
      <c r="A2476" s="4"/>
      <c r="B2476" s="16"/>
    </row>
    <row r="2477" spans="1:2" ht="18" customHeight="1">
      <c r="A2477" s="4"/>
      <c r="B2477" s="16"/>
    </row>
    <row r="2478" spans="1:2" ht="18" customHeight="1">
      <c r="A2478" s="4"/>
      <c r="B2478" s="16"/>
    </row>
    <row r="2479" spans="1:2" ht="18" customHeight="1">
      <c r="A2479" s="4"/>
      <c r="B2479" s="16"/>
    </row>
    <row r="2480" spans="1:2" ht="18" customHeight="1">
      <c r="A2480" s="4"/>
      <c r="B2480" s="16"/>
    </row>
    <row r="2481" spans="1:2" ht="18" customHeight="1">
      <c r="A2481" s="4"/>
      <c r="B2481" s="16"/>
    </row>
    <row r="2482" spans="1:2" ht="18" customHeight="1">
      <c r="A2482" s="4"/>
      <c r="B2482" s="16"/>
    </row>
    <row r="2483" spans="1:2" ht="18" customHeight="1">
      <c r="A2483" s="4"/>
      <c r="B2483" s="16"/>
    </row>
    <row r="2484" spans="1:2" ht="18" customHeight="1">
      <c r="A2484" s="4"/>
      <c r="B2484" s="16"/>
    </row>
    <row r="2485" spans="1:2" ht="18" customHeight="1">
      <c r="A2485" s="4"/>
      <c r="B2485" s="16"/>
    </row>
    <row r="2486" spans="1:2" ht="18" customHeight="1">
      <c r="A2486" s="4"/>
      <c r="B2486" s="16"/>
    </row>
    <row r="2487" spans="1:2" ht="18" customHeight="1">
      <c r="A2487" s="4"/>
      <c r="B2487" s="16"/>
    </row>
    <row r="2488" spans="1:2" ht="18" customHeight="1">
      <c r="A2488" s="4"/>
      <c r="B2488" s="16"/>
    </row>
    <row r="2489" spans="1:2" ht="18" customHeight="1">
      <c r="A2489" s="4"/>
      <c r="B2489" s="16"/>
    </row>
    <row r="2490" spans="1:2" ht="18" customHeight="1">
      <c r="A2490" s="4"/>
      <c r="B2490" s="16"/>
    </row>
    <row r="2491" spans="1:2" ht="18" customHeight="1">
      <c r="A2491" s="4"/>
      <c r="B2491" s="16"/>
    </row>
    <row r="2492" spans="1:2" ht="18" customHeight="1">
      <c r="A2492" s="4"/>
      <c r="B2492" s="16"/>
    </row>
    <row r="2493" spans="1:2" ht="18" customHeight="1">
      <c r="A2493" s="4"/>
      <c r="B2493" s="16"/>
    </row>
    <row r="2494" spans="1:2" ht="18" customHeight="1">
      <c r="A2494" s="4"/>
      <c r="B2494" s="16"/>
    </row>
    <row r="2495" spans="1:2" ht="18" customHeight="1">
      <c r="A2495" s="4"/>
      <c r="B2495" s="16"/>
    </row>
    <row r="2496" spans="1:2" ht="18" customHeight="1">
      <c r="A2496" s="4"/>
      <c r="B2496" s="16"/>
    </row>
    <row r="2497" spans="1:2" ht="18" customHeight="1">
      <c r="A2497" s="4"/>
      <c r="B2497" s="16"/>
    </row>
    <row r="2498" spans="1:2" ht="18" customHeight="1">
      <c r="A2498" s="4"/>
      <c r="B2498" s="16"/>
    </row>
    <row r="2499" spans="1:2" ht="18" customHeight="1">
      <c r="A2499" s="4"/>
      <c r="B2499" s="16"/>
    </row>
    <row r="2500" spans="1:2" ht="18" customHeight="1">
      <c r="A2500" s="4"/>
      <c r="B2500" s="16"/>
    </row>
    <row r="2501" spans="1:2" ht="18" customHeight="1">
      <c r="A2501" s="4"/>
      <c r="B2501" s="16"/>
    </row>
    <row r="2502" spans="1:2" ht="18" customHeight="1">
      <c r="A2502" s="4"/>
      <c r="B2502" s="16"/>
    </row>
    <row r="2503" spans="1:2" ht="18" customHeight="1">
      <c r="A2503" s="4"/>
      <c r="B2503" s="16"/>
    </row>
    <row r="2504" spans="1:2" ht="18" customHeight="1">
      <c r="A2504" s="4"/>
      <c r="B2504" s="16"/>
    </row>
    <row r="2505" spans="1:2" ht="18" customHeight="1">
      <c r="A2505" s="4"/>
      <c r="B2505" s="16"/>
    </row>
    <row r="2506" spans="1:2" ht="18" customHeight="1">
      <c r="A2506" s="4"/>
      <c r="B2506" s="16"/>
    </row>
    <row r="2507" spans="1:2" ht="18" customHeight="1">
      <c r="A2507" s="4"/>
      <c r="B2507" s="16"/>
    </row>
    <row r="2508" spans="1:2" ht="18" customHeight="1">
      <c r="A2508" s="4"/>
      <c r="B2508" s="16"/>
    </row>
    <row r="2509" spans="1:2" ht="18" customHeight="1">
      <c r="A2509" s="4"/>
      <c r="B2509" s="16"/>
    </row>
    <row r="2510" spans="1:2" ht="18" customHeight="1">
      <c r="A2510" s="4"/>
      <c r="B2510" s="16"/>
    </row>
    <row r="2511" spans="1:2" ht="18" customHeight="1">
      <c r="A2511" s="4"/>
      <c r="B2511" s="16"/>
    </row>
    <row r="2512" spans="1:2" ht="18" customHeight="1">
      <c r="A2512" s="4"/>
      <c r="B2512" s="16"/>
    </row>
    <row r="2513" spans="1:2" ht="18" customHeight="1">
      <c r="A2513" s="4"/>
      <c r="B2513" s="16"/>
    </row>
    <row r="2514" spans="1:2" ht="18" customHeight="1">
      <c r="A2514" s="4"/>
      <c r="B2514" s="16"/>
    </row>
    <row r="2515" spans="1:2" ht="18" customHeight="1">
      <c r="A2515" s="4"/>
      <c r="B2515" s="16"/>
    </row>
    <row r="2516" spans="1:2" ht="18" customHeight="1">
      <c r="A2516" s="4"/>
      <c r="B2516" s="16"/>
    </row>
    <row r="2517" spans="1:2" ht="18" customHeight="1">
      <c r="A2517" s="4"/>
      <c r="B2517" s="16"/>
    </row>
    <row r="2518" spans="1:2" ht="18" customHeight="1">
      <c r="A2518" s="4"/>
      <c r="B2518" s="16"/>
    </row>
    <row r="2519" spans="1:2" ht="18" customHeight="1">
      <c r="A2519" s="4"/>
      <c r="B2519" s="16"/>
    </row>
    <row r="2520" spans="1:2" ht="18" customHeight="1">
      <c r="A2520" s="4"/>
      <c r="B2520" s="16"/>
    </row>
    <row r="2521" spans="1:2" ht="18" customHeight="1">
      <c r="A2521" s="4"/>
      <c r="B2521" s="16"/>
    </row>
    <row r="2522" spans="1:2" ht="18" customHeight="1">
      <c r="A2522" s="4"/>
      <c r="B2522" s="16"/>
    </row>
    <row r="2523" spans="1:2" ht="18" customHeight="1">
      <c r="A2523" s="4"/>
      <c r="B2523" s="16"/>
    </row>
    <row r="2524" spans="1:2" ht="18" customHeight="1">
      <c r="A2524" s="4"/>
      <c r="B2524" s="16"/>
    </row>
    <row r="2525" spans="1:2" ht="18" customHeight="1">
      <c r="A2525" s="4"/>
      <c r="B2525" s="16"/>
    </row>
    <row r="2526" spans="1:2" ht="18" customHeight="1">
      <c r="A2526" s="4"/>
      <c r="B2526" s="16"/>
    </row>
    <row r="2527" spans="1:2" ht="18" customHeight="1">
      <c r="A2527" s="4"/>
      <c r="B2527" s="16"/>
    </row>
    <row r="2528" spans="1:2" ht="18" customHeight="1">
      <c r="A2528" s="4"/>
      <c r="B2528" s="16"/>
    </row>
    <row r="2529" spans="1:2" ht="18" customHeight="1">
      <c r="A2529" s="4"/>
      <c r="B2529" s="16"/>
    </row>
    <row r="2530" spans="1:2" ht="18" customHeight="1">
      <c r="A2530" s="4"/>
      <c r="B2530" s="16"/>
    </row>
    <row r="2531" spans="1:2" ht="18" customHeight="1">
      <c r="A2531" s="4"/>
      <c r="B2531" s="16"/>
    </row>
    <row r="2532" spans="1:2" ht="18" customHeight="1">
      <c r="A2532" s="4"/>
      <c r="B2532" s="16"/>
    </row>
    <row r="2533" spans="1:2" ht="18" customHeight="1">
      <c r="A2533" s="4"/>
      <c r="B2533" s="16"/>
    </row>
    <row r="2534" spans="1:2" ht="18" customHeight="1">
      <c r="A2534" s="4"/>
      <c r="B2534" s="16"/>
    </row>
    <row r="2535" spans="1:2" ht="18" customHeight="1">
      <c r="A2535" s="4"/>
      <c r="B2535" s="16"/>
    </row>
    <row r="2536" spans="1:2" ht="18" customHeight="1">
      <c r="A2536" s="4"/>
      <c r="B2536" s="16"/>
    </row>
    <row r="2537" spans="1:2" ht="18" customHeight="1">
      <c r="A2537" s="4"/>
      <c r="B2537" s="16"/>
    </row>
    <row r="2538" spans="1:2" ht="18" customHeight="1">
      <c r="A2538" s="4"/>
      <c r="B2538" s="16"/>
    </row>
    <row r="2539" spans="1:2" ht="18" customHeight="1">
      <c r="A2539" s="4"/>
      <c r="B2539" s="16"/>
    </row>
    <row r="2540" spans="1:2" ht="18" customHeight="1">
      <c r="A2540" s="4"/>
      <c r="B2540" s="16"/>
    </row>
    <row r="2541" spans="1:2" ht="18" customHeight="1">
      <c r="A2541" s="4"/>
      <c r="B2541" s="16"/>
    </row>
    <row r="2542" spans="1:2" ht="18" customHeight="1">
      <c r="A2542" s="4"/>
      <c r="B2542" s="16"/>
    </row>
    <row r="2543" spans="1:2" ht="18" customHeight="1">
      <c r="A2543" s="4"/>
      <c r="B2543" s="16"/>
    </row>
    <row r="2544" spans="1:2" ht="18" customHeight="1">
      <c r="A2544" s="4"/>
      <c r="B2544" s="16"/>
    </row>
    <row r="2545" spans="1:2" ht="18" customHeight="1">
      <c r="A2545" s="4"/>
      <c r="B2545" s="16"/>
    </row>
    <row r="2546" spans="1:2" ht="18" customHeight="1">
      <c r="A2546" s="4"/>
      <c r="B2546" s="16"/>
    </row>
    <row r="2547" spans="1:2" ht="18" customHeight="1">
      <c r="A2547" s="4"/>
      <c r="B2547" s="16"/>
    </row>
    <row r="2548" spans="1:2" ht="18" customHeight="1">
      <c r="A2548" s="4"/>
      <c r="B2548" s="16"/>
    </row>
    <row r="2549" spans="1:2" ht="18" customHeight="1">
      <c r="A2549" s="4"/>
      <c r="B2549" s="16"/>
    </row>
    <row r="2550" spans="1:2" ht="18" customHeight="1">
      <c r="A2550" s="4"/>
      <c r="B2550" s="16"/>
    </row>
    <row r="2551" spans="1:2" ht="18" customHeight="1">
      <c r="A2551" s="4"/>
      <c r="B2551" s="16"/>
    </row>
    <row r="2552" spans="1:2" ht="18" customHeight="1">
      <c r="A2552" s="4"/>
      <c r="B2552" s="16"/>
    </row>
    <row r="2553" spans="1:2" ht="18" customHeight="1">
      <c r="A2553" s="4"/>
      <c r="B2553" s="16"/>
    </row>
    <row r="2554" spans="1:2" ht="18" customHeight="1">
      <c r="A2554" s="4"/>
      <c r="B2554" s="16"/>
    </row>
    <row r="2555" spans="1:2" ht="18" customHeight="1">
      <c r="A2555" s="4"/>
      <c r="B2555" s="16"/>
    </row>
    <row r="2556" spans="1:2" ht="18" customHeight="1">
      <c r="A2556" s="4"/>
      <c r="B2556" s="16"/>
    </row>
    <row r="2557" spans="1:2" ht="18" customHeight="1">
      <c r="A2557" s="4"/>
      <c r="B2557" s="16"/>
    </row>
    <row r="2558" spans="1:2" ht="18" customHeight="1">
      <c r="A2558" s="4"/>
      <c r="B2558" s="16"/>
    </row>
    <row r="2559" spans="1:2" ht="18" customHeight="1">
      <c r="A2559" s="4"/>
      <c r="B2559" s="16"/>
    </row>
    <row r="2560" spans="1:2" ht="18" customHeight="1">
      <c r="A2560" s="4"/>
      <c r="B2560" s="16"/>
    </row>
    <row r="2561" spans="1:2" ht="18" customHeight="1">
      <c r="A2561" s="4"/>
      <c r="B2561" s="16"/>
    </row>
    <row r="2562" spans="1:2" ht="18" customHeight="1">
      <c r="A2562" s="4"/>
      <c r="B2562" s="16"/>
    </row>
    <row r="2563" spans="1:2" ht="18" customHeight="1">
      <c r="A2563" s="4"/>
      <c r="B2563" s="16"/>
    </row>
    <row r="2564" spans="1:2" ht="18" customHeight="1">
      <c r="A2564" s="4"/>
      <c r="B2564" s="16"/>
    </row>
    <row r="2565" spans="1:2" ht="18" customHeight="1">
      <c r="A2565" s="4"/>
      <c r="B2565" s="16"/>
    </row>
    <row r="2566" spans="1:2" ht="18" customHeight="1">
      <c r="A2566" s="4"/>
      <c r="B2566" s="16"/>
    </row>
    <row r="2567" spans="1:2" ht="18" customHeight="1">
      <c r="A2567" s="4"/>
      <c r="B2567" s="16"/>
    </row>
    <row r="2568" spans="1:2" ht="18" customHeight="1">
      <c r="A2568" s="4"/>
      <c r="B2568" s="16"/>
    </row>
    <row r="2569" spans="1:2" ht="18" customHeight="1">
      <c r="A2569" s="4"/>
      <c r="B2569" s="16"/>
    </row>
    <row r="2570" spans="1:2" ht="18" customHeight="1">
      <c r="A2570" s="4"/>
      <c r="B2570" s="16"/>
    </row>
    <row r="2571" spans="1:2" ht="18" customHeight="1">
      <c r="A2571" s="4"/>
      <c r="B2571" s="16"/>
    </row>
    <row r="2572" spans="1:2" ht="18" customHeight="1">
      <c r="A2572" s="4"/>
      <c r="B2572" s="16"/>
    </row>
    <row r="2573" spans="1:2" ht="18" customHeight="1">
      <c r="A2573" s="4"/>
      <c r="B2573" s="16"/>
    </row>
    <row r="2574" spans="1:2" ht="18" customHeight="1">
      <c r="A2574" s="4"/>
      <c r="B2574" s="16"/>
    </row>
    <row r="2575" spans="1:2" ht="18" customHeight="1">
      <c r="A2575" s="4"/>
      <c r="B2575" s="16"/>
    </row>
    <row r="2576" spans="1:2" ht="18" customHeight="1">
      <c r="A2576" s="4"/>
      <c r="B2576" s="16"/>
    </row>
    <row r="2577" spans="1:2" ht="18" customHeight="1">
      <c r="A2577" s="4"/>
      <c r="B2577" s="16"/>
    </row>
    <row r="2578" spans="1:2" ht="18" customHeight="1">
      <c r="A2578" s="4"/>
      <c r="B2578" s="16"/>
    </row>
    <row r="2579" spans="1:2" ht="18" customHeight="1">
      <c r="A2579" s="4"/>
      <c r="B2579" s="16"/>
    </row>
    <row r="2580" spans="1:2" ht="18" customHeight="1">
      <c r="A2580" s="4"/>
      <c r="B2580" s="16"/>
    </row>
    <row r="2581" spans="1:2" ht="18" customHeight="1">
      <c r="A2581" s="4"/>
      <c r="B2581" s="16"/>
    </row>
    <row r="2582" spans="1:2" ht="18" customHeight="1">
      <c r="A2582" s="4"/>
      <c r="B2582" s="16"/>
    </row>
    <row r="2583" spans="1:2" ht="18" customHeight="1">
      <c r="A2583" s="4"/>
      <c r="B2583" s="16"/>
    </row>
    <row r="2584" spans="1:2" ht="18" customHeight="1">
      <c r="A2584" s="4"/>
      <c r="B2584" s="16"/>
    </row>
    <row r="2585" spans="1:2" ht="18" customHeight="1">
      <c r="A2585" s="4"/>
      <c r="B2585" s="16"/>
    </row>
    <row r="2586" spans="1:2" ht="18" customHeight="1">
      <c r="A2586" s="4"/>
      <c r="B2586" s="16"/>
    </row>
    <row r="2587" spans="1:2" ht="18" customHeight="1">
      <c r="A2587" s="4"/>
      <c r="B2587" s="16"/>
    </row>
    <row r="2588" spans="1:2" ht="18" customHeight="1">
      <c r="A2588" s="4"/>
      <c r="B2588" s="16"/>
    </row>
    <row r="2589" spans="1:2" ht="18" customHeight="1">
      <c r="A2589" s="4"/>
      <c r="B2589" s="16"/>
    </row>
    <row r="2590" spans="1:2" ht="18" customHeight="1">
      <c r="A2590" s="4"/>
      <c r="B2590" s="16"/>
    </row>
    <row r="2591" spans="1:2" ht="18" customHeight="1">
      <c r="A2591" s="4"/>
      <c r="B2591" s="16"/>
    </row>
    <row r="2592" spans="1:2" ht="18" customHeight="1">
      <c r="A2592" s="4"/>
      <c r="B2592" s="16"/>
    </row>
    <row r="2593" spans="1:2" ht="18" customHeight="1">
      <c r="A2593" s="4"/>
      <c r="B2593" s="16"/>
    </row>
    <row r="2594" spans="1:2" ht="18" customHeight="1">
      <c r="A2594" s="4"/>
      <c r="B2594" s="16"/>
    </row>
    <row r="2595" spans="1:2" ht="18" customHeight="1">
      <c r="A2595" s="4"/>
      <c r="B2595" s="16"/>
    </row>
    <row r="2596" spans="1:2" ht="18" customHeight="1">
      <c r="A2596" s="4"/>
      <c r="B2596" s="16"/>
    </row>
    <row r="2597" spans="1:2" ht="18" customHeight="1">
      <c r="A2597" s="4"/>
      <c r="B2597" s="16"/>
    </row>
    <row r="2598" spans="1:2" ht="18" customHeight="1">
      <c r="A2598" s="4"/>
      <c r="B2598" s="16"/>
    </row>
    <row r="2599" spans="1:2" ht="18" customHeight="1">
      <c r="A2599" s="4"/>
      <c r="B2599" s="16"/>
    </row>
    <row r="2600" spans="1:2" ht="18" customHeight="1">
      <c r="A2600" s="4"/>
      <c r="B2600" s="16"/>
    </row>
    <row r="2601" spans="1:2" ht="18" customHeight="1">
      <c r="A2601" s="4"/>
      <c r="B2601" s="16"/>
    </row>
    <row r="2602" spans="1:2" ht="18" customHeight="1">
      <c r="A2602" s="4"/>
      <c r="B2602" s="16"/>
    </row>
    <row r="2603" spans="1:2" ht="18" customHeight="1">
      <c r="A2603" s="4"/>
      <c r="B2603" s="16"/>
    </row>
    <row r="2604" spans="1:2" ht="18" customHeight="1">
      <c r="A2604" s="4"/>
      <c r="B2604" s="16"/>
    </row>
    <row r="2605" spans="1:2" ht="18" customHeight="1">
      <c r="A2605" s="4"/>
      <c r="B2605" s="16"/>
    </row>
    <row r="2606" spans="1:2" ht="18" customHeight="1">
      <c r="A2606" s="4"/>
      <c r="B2606" s="16"/>
    </row>
    <row r="2607" spans="1:2" ht="18" customHeight="1">
      <c r="A2607" s="4"/>
      <c r="B2607" s="16"/>
    </row>
    <row r="2608" spans="1:2" ht="18" customHeight="1">
      <c r="A2608" s="4"/>
      <c r="B2608" s="16"/>
    </row>
    <row r="2609" spans="1:2" ht="18" customHeight="1">
      <c r="A2609" s="4"/>
      <c r="B2609" s="16"/>
    </row>
    <row r="2610" spans="1:2" ht="18" customHeight="1">
      <c r="A2610" s="4"/>
      <c r="B2610" s="16"/>
    </row>
    <row r="2611" spans="1:2" ht="18" customHeight="1">
      <c r="A2611" s="4"/>
      <c r="B2611" s="16"/>
    </row>
    <row r="2612" spans="1:2" ht="18" customHeight="1">
      <c r="A2612" s="4"/>
      <c r="B2612" s="16"/>
    </row>
    <row r="2613" spans="1:2" ht="18" customHeight="1">
      <c r="A2613" s="4"/>
      <c r="B2613" s="16"/>
    </row>
    <row r="2614" spans="1:2" ht="18" customHeight="1">
      <c r="A2614" s="4"/>
      <c r="B2614" s="16"/>
    </row>
    <row r="2615" spans="1:2" ht="18" customHeight="1">
      <c r="A2615" s="4"/>
      <c r="B2615" s="16"/>
    </row>
    <row r="2616" spans="1:2" ht="18" customHeight="1">
      <c r="A2616" s="4"/>
      <c r="B2616" s="16"/>
    </row>
    <row r="2617" spans="1:2" ht="18" customHeight="1">
      <c r="A2617" s="4"/>
      <c r="B2617" s="16"/>
    </row>
    <row r="2618" spans="1:2" ht="18" customHeight="1">
      <c r="A2618" s="4"/>
      <c r="B2618" s="16"/>
    </row>
    <row r="2619" spans="1:2" ht="18" customHeight="1">
      <c r="A2619" s="4"/>
      <c r="B2619" s="16"/>
    </row>
    <row r="2620" spans="1:2" ht="18" customHeight="1">
      <c r="A2620" s="4"/>
      <c r="B2620" s="16"/>
    </row>
    <row r="2621" spans="1:2" ht="18" customHeight="1">
      <c r="A2621" s="4"/>
      <c r="B2621" s="16"/>
    </row>
    <row r="2622" spans="1:2" ht="18" customHeight="1">
      <c r="A2622" s="4"/>
      <c r="B2622" s="16"/>
    </row>
    <row r="2623" spans="1:2" ht="18" customHeight="1">
      <c r="A2623" s="4"/>
      <c r="B2623" s="16"/>
    </row>
    <row r="2624" spans="1:2" ht="18" customHeight="1">
      <c r="A2624" s="4"/>
      <c r="B2624" s="16"/>
    </row>
    <row r="2625" spans="1:2" ht="18" customHeight="1">
      <c r="A2625" s="4"/>
      <c r="B2625" s="16"/>
    </row>
    <row r="2626" spans="1:2" ht="18" customHeight="1">
      <c r="A2626" s="4"/>
      <c r="B2626" s="16"/>
    </row>
    <row r="2627" spans="1:2" ht="18" customHeight="1">
      <c r="A2627" s="4"/>
      <c r="B2627" s="16"/>
    </row>
    <row r="2628" spans="1:2" ht="18" customHeight="1">
      <c r="A2628" s="4"/>
      <c r="B2628" s="16"/>
    </row>
    <row r="2629" spans="1:2" ht="18" customHeight="1">
      <c r="A2629" s="4"/>
      <c r="B2629" s="16"/>
    </row>
    <row r="2630" spans="1:2" ht="18" customHeight="1">
      <c r="A2630" s="4"/>
      <c r="B2630" s="16"/>
    </row>
    <row r="2631" spans="1:2" ht="18" customHeight="1">
      <c r="A2631" s="4"/>
      <c r="B2631" s="16"/>
    </row>
    <row r="2632" spans="1:2" ht="18" customHeight="1">
      <c r="A2632" s="4"/>
      <c r="B2632" s="16"/>
    </row>
    <row r="2633" spans="1:2" ht="18" customHeight="1">
      <c r="A2633" s="4"/>
      <c r="B2633" s="16"/>
    </row>
    <row r="2634" spans="1:2" ht="18" customHeight="1">
      <c r="A2634" s="4"/>
      <c r="B2634" s="16"/>
    </row>
    <row r="2635" spans="1:2" ht="18" customHeight="1">
      <c r="A2635" s="4"/>
      <c r="B2635" s="16"/>
    </row>
    <row r="2636" spans="1:2" ht="18" customHeight="1">
      <c r="A2636" s="4"/>
      <c r="B2636" s="16"/>
    </row>
    <row r="2637" spans="1:2" ht="18" customHeight="1">
      <c r="A2637" s="4"/>
      <c r="B2637" s="16"/>
    </row>
    <row r="2638" spans="1:2" ht="18" customHeight="1">
      <c r="A2638" s="4"/>
      <c r="B2638" s="16"/>
    </row>
    <row r="2639" spans="1:2" ht="18" customHeight="1">
      <c r="A2639" s="4"/>
      <c r="B2639" s="16"/>
    </row>
    <row r="2640" spans="1:2" ht="18" customHeight="1">
      <c r="A2640" s="4"/>
      <c r="B2640" s="16"/>
    </row>
    <row r="2641" spans="1:2" ht="18" customHeight="1">
      <c r="A2641" s="4"/>
      <c r="B2641" s="16"/>
    </row>
    <row r="2642" spans="1:2" ht="18" customHeight="1">
      <c r="A2642" s="4"/>
      <c r="B2642" s="16"/>
    </row>
    <row r="2643" spans="1:2" ht="18" customHeight="1">
      <c r="A2643" s="4"/>
      <c r="B2643" s="16"/>
    </row>
    <row r="2644" spans="1:2" ht="18" customHeight="1">
      <c r="A2644" s="4"/>
      <c r="B2644" s="16"/>
    </row>
    <row r="2645" spans="1:2" ht="18" customHeight="1">
      <c r="A2645" s="4"/>
      <c r="B2645" s="16"/>
    </row>
    <row r="2646" spans="1:2" ht="18" customHeight="1">
      <c r="A2646" s="4"/>
      <c r="B2646" s="16"/>
    </row>
    <row r="2647" spans="1:2" ht="18" customHeight="1">
      <c r="A2647" s="4"/>
      <c r="B2647" s="16"/>
    </row>
    <row r="2648" spans="1:2" ht="18" customHeight="1">
      <c r="A2648" s="4"/>
      <c r="B2648" s="16"/>
    </row>
    <row r="2649" spans="1:2" ht="18" customHeight="1">
      <c r="A2649" s="4"/>
      <c r="B2649" s="16"/>
    </row>
    <row r="2650" spans="1:2" ht="18" customHeight="1">
      <c r="A2650" s="4"/>
      <c r="B2650" s="16"/>
    </row>
    <row r="2651" spans="1:2" ht="18" customHeight="1">
      <c r="A2651" s="4"/>
      <c r="B2651" s="16"/>
    </row>
    <row r="2652" spans="1:2" ht="18" customHeight="1">
      <c r="A2652" s="4"/>
      <c r="B2652" s="16"/>
    </row>
    <row r="2653" spans="1:2" ht="18" customHeight="1">
      <c r="A2653" s="4"/>
      <c r="B2653" s="16"/>
    </row>
    <row r="2654" spans="1:2" ht="18" customHeight="1">
      <c r="A2654" s="4"/>
      <c r="B2654" s="16"/>
    </row>
    <row r="2655" spans="1:2" ht="18" customHeight="1">
      <c r="A2655" s="4"/>
      <c r="B2655" s="16"/>
    </row>
    <row r="2656" spans="1:2" ht="18" customHeight="1">
      <c r="A2656" s="4"/>
      <c r="B2656" s="16"/>
    </row>
    <row r="2657" spans="1:2" ht="18" customHeight="1">
      <c r="A2657" s="4"/>
      <c r="B2657" s="16"/>
    </row>
    <row r="2658" spans="1:2" ht="18" customHeight="1">
      <c r="A2658" s="4"/>
      <c r="B2658" s="16"/>
    </row>
    <row r="2659" spans="1:2" ht="18" customHeight="1">
      <c r="A2659" s="4"/>
      <c r="B2659" s="16"/>
    </row>
    <row r="2660" spans="1:2" ht="18" customHeight="1">
      <c r="A2660" s="4"/>
      <c r="B2660" s="16"/>
    </row>
    <row r="2661" spans="1:2" ht="18" customHeight="1">
      <c r="A2661" s="4"/>
      <c r="B2661" s="16"/>
    </row>
    <row r="2662" spans="1:2" ht="18" customHeight="1">
      <c r="A2662" s="4"/>
      <c r="B2662" s="16"/>
    </row>
    <row r="2663" spans="1:2" ht="18" customHeight="1">
      <c r="A2663" s="4"/>
      <c r="B2663" s="16"/>
    </row>
    <row r="2664" spans="1:2" ht="18" customHeight="1">
      <c r="A2664" s="4"/>
      <c r="B2664" s="16"/>
    </row>
    <row r="2665" spans="1:2" ht="18" customHeight="1">
      <c r="A2665" s="4"/>
      <c r="B2665" s="16"/>
    </row>
    <row r="2666" spans="1:2" ht="18" customHeight="1">
      <c r="A2666" s="4"/>
      <c r="B2666" s="16"/>
    </row>
    <row r="2667" spans="1:2" ht="18" customHeight="1">
      <c r="A2667" s="4"/>
      <c r="B2667" s="16"/>
    </row>
    <row r="2668" spans="1:2" ht="18" customHeight="1">
      <c r="A2668" s="4"/>
      <c r="B2668" s="16"/>
    </row>
    <row r="2669" spans="1:2" ht="18" customHeight="1">
      <c r="A2669" s="4"/>
      <c r="B2669" s="16"/>
    </row>
    <row r="2670" spans="1:2" ht="18" customHeight="1">
      <c r="A2670" s="4"/>
      <c r="B2670" s="16"/>
    </row>
    <row r="2671" spans="1:2" ht="18" customHeight="1">
      <c r="A2671" s="4"/>
      <c r="B2671" s="16"/>
    </row>
    <row r="2672" spans="1:2" ht="18" customHeight="1">
      <c r="A2672" s="4"/>
      <c r="B2672" s="16"/>
    </row>
    <row r="2673" spans="1:2" ht="18" customHeight="1">
      <c r="A2673" s="4"/>
      <c r="B2673" s="16"/>
    </row>
    <row r="2674" spans="1:2" ht="18" customHeight="1">
      <c r="A2674" s="4"/>
      <c r="B2674" s="16"/>
    </row>
    <row r="2675" spans="1:2" ht="18" customHeight="1">
      <c r="A2675" s="4"/>
      <c r="B2675" s="16"/>
    </row>
    <row r="2676" spans="1:2" ht="18" customHeight="1">
      <c r="A2676" s="4"/>
      <c r="B2676" s="16"/>
    </row>
    <row r="2677" spans="1:2" ht="18" customHeight="1">
      <c r="A2677" s="4"/>
      <c r="B2677" s="16"/>
    </row>
    <row r="2678" spans="1:2" ht="18" customHeight="1">
      <c r="A2678" s="4"/>
      <c r="B2678" s="16"/>
    </row>
    <row r="2679" spans="1:2" ht="18" customHeight="1">
      <c r="A2679" s="4"/>
      <c r="B2679" s="16"/>
    </row>
    <row r="2680" spans="1:2" ht="18" customHeight="1">
      <c r="A2680" s="4"/>
      <c r="B2680" s="16"/>
    </row>
    <row r="2681" spans="1:2" ht="18" customHeight="1">
      <c r="A2681" s="4"/>
      <c r="B2681" s="16"/>
    </row>
    <row r="2682" spans="1:2" ht="18" customHeight="1">
      <c r="A2682" s="4"/>
      <c r="B2682" s="16"/>
    </row>
    <row r="2683" spans="1:2" ht="18" customHeight="1">
      <c r="A2683" s="4"/>
      <c r="B2683" s="16"/>
    </row>
    <row r="2684" spans="1:2" ht="18" customHeight="1">
      <c r="A2684" s="4"/>
      <c r="B2684" s="16"/>
    </row>
    <row r="2685" spans="1:2" ht="18" customHeight="1">
      <c r="A2685" s="4"/>
      <c r="B2685" s="16"/>
    </row>
    <row r="2686" spans="1:2" ht="18" customHeight="1">
      <c r="A2686" s="4"/>
      <c r="B2686" s="16"/>
    </row>
    <row r="2687" spans="1:2" ht="18" customHeight="1">
      <c r="A2687" s="4"/>
      <c r="B2687" s="16"/>
    </row>
    <row r="2688" spans="1:2" ht="18" customHeight="1">
      <c r="A2688" s="4"/>
      <c r="B2688" s="16"/>
    </row>
    <row r="2689" spans="1:2" ht="18" customHeight="1">
      <c r="A2689" s="4"/>
      <c r="B2689" s="16"/>
    </row>
    <row r="2690" spans="1:2" ht="18" customHeight="1">
      <c r="A2690" s="4"/>
      <c r="B2690" s="16"/>
    </row>
    <row r="2691" spans="1:2" ht="18" customHeight="1">
      <c r="A2691" s="4"/>
      <c r="B2691" s="16"/>
    </row>
    <row r="2692" spans="1:2" ht="18" customHeight="1">
      <c r="A2692" s="4"/>
      <c r="B2692" s="16"/>
    </row>
    <row r="2693" spans="1:2" ht="18" customHeight="1">
      <c r="A2693" s="4"/>
      <c r="B2693" s="16"/>
    </row>
    <row r="2694" spans="1:2" ht="18" customHeight="1">
      <c r="A2694" s="4"/>
      <c r="B2694" s="16"/>
    </row>
    <row r="2695" spans="1:2" ht="18" customHeight="1">
      <c r="A2695" s="4"/>
      <c r="B2695" s="16"/>
    </row>
    <row r="2696" spans="1:2" ht="18" customHeight="1">
      <c r="A2696" s="4"/>
      <c r="B2696" s="16"/>
    </row>
    <row r="2697" spans="1:2" ht="18" customHeight="1">
      <c r="A2697" s="4"/>
      <c r="B2697" s="16"/>
    </row>
    <row r="2698" spans="1:2" ht="18" customHeight="1">
      <c r="A2698" s="4"/>
      <c r="B2698" s="16"/>
    </row>
    <row r="2699" spans="1:2" ht="18" customHeight="1">
      <c r="A2699" s="4"/>
      <c r="B2699" s="16"/>
    </row>
    <row r="2700" spans="1:2" ht="18" customHeight="1">
      <c r="A2700" s="4"/>
      <c r="B2700" s="16"/>
    </row>
    <row r="2701" spans="1:2" ht="18" customHeight="1">
      <c r="A2701" s="4"/>
      <c r="B2701" s="16"/>
    </row>
    <row r="2702" spans="1:2" ht="18" customHeight="1">
      <c r="A2702" s="4"/>
      <c r="B2702" s="16"/>
    </row>
    <row r="2703" spans="1:2" ht="18" customHeight="1">
      <c r="A2703" s="4"/>
      <c r="B2703" s="16"/>
    </row>
    <row r="2704" spans="1:2" ht="18" customHeight="1">
      <c r="A2704" s="4"/>
      <c r="B2704" s="16"/>
    </row>
    <row r="2705" spans="1:2" ht="18" customHeight="1">
      <c r="A2705" s="4"/>
      <c r="B2705" s="16"/>
    </row>
    <row r="2706" spans="1:2" ht="18" customHeight="1">
      <c r="A2706" s="4"/>
      <c r="B2706" s="16"/>
    </row>
    <row r="2707" spans="1:2" ht="18" customHeight="1">
      <c r="A2707" s="4"/>
      <c r="B2707" s="16"/>
    </row>
    <row r="2708" spans="1:2" ht="18" customHeight="1">
      <c r="A2708" s="4"/>
      <c r="B2708" s="16"/>
    </row>
    <row r="2709" spans="1:2" ht="18" customHeight="1">
      <c r="A2709" s="4"/>
      <c r="B2709" s="16"/>
    </row>
    <row r="2710" spans="1:2" ht="18" customHeight="1">
      <c r="A2710" s="4"/>
      <c r="B2710" s="16"/>
    </row>
    <row r="2711" spans="1:2" ht="18" customHeight="1">
      <c r="A2711" s="4"/>
      <c r="B2711" s="16"/>
    </row>
    <row r="2712" spans="1:2" ht="18" customHeight="1">
      <c r="A2712" s="4"/>
      <c r="B2712" s="16"/>
    </row>
    <row r="2713" spans="1:2" ht="18" customHeight="1">
      <c r="A2713" s="4"/>
      <c r="B2713" s="16"/>
    </row>
    <row r="2714" spans="1:2" ht="18" customHeight="1">
      <c r="A2714" s="4"/>
      <c r="B2714" s="16"/>
    </row>
    <row r="2715" spans="1:2" ht="18" customHeight="1">
      <c r="A2715" s="4"/>
      <c r="B2715" s="16"/>
    </row>
    <row r="2716" spans="1:2" ht="18" customHeight="1">
      <c r="A2716" s="4"/>
      <c r="B2716" s="16"/>
    </row>
    <row r="2717" spans="1:2" ht="18" customHeight="1">
      <c r="A2717" s="4"/>
      <c r="B2717" s="16"/>
    </row>
    <row r="2718" spans="1:2" ht="18" customHeight="1">
      <c r="A2718" s="4"/>
      <c r="B2718" s="16"/>
    </row>
    <row r="2719" spans="1:2" ht="18" customHeight="1">
      <c r="A2719" s="4"/>
      <c r="B2719" s="16"/>
    </row>
    <row r="2720" spans="1:2" ht="18" customHeight="1">
      <c r="A2720" s="4"/>
      <c r="B2720" s="16"/>
    </row>
    <row r="2721" spans="1:2" ht="18" customHeight="1">
      <c r="A2721" s="4"/>
      <c r="B2721" s="16"/>
    </row>
    <row r="2722" spans="1:2" ht="18" customHeight="1">
      <c r="A2722" s="4"/>
      <c r="B2722" s="16"/>
    </row>
    <row r="2723" spans="1:2" ht="18" customHeight="1">
      <c r="A2723" s="4"/>
      <c r="B2723" s="16"/>
    </row>
    <row r="2724" spans="1:2" ht="18" customHeight="1">
      <c r="A2724" s="4"/>
      <c r="B2724" s="16"/>
    </row>
    <row r="2725" spans="1:2" ht="18" customHeight="1">
      <c r="A2725" s="4"/>
      <c r="B2725" s="16"/>
    </row>
    <row r="2726" spans="1:2" ht="18" customHeight="1">
      <c r="A2726" s="4"/>
      <c r="B2726" s="16"/>
    </row>
    <row r="2727" spans="1:2" ht="18" customHeight="1">
      <c r="A2727" s="4"/>
      <c r="B2727" s="16"/>
    </row>
    <row r="2728" spans="1:2" ht="18" customHeight="1">
      <c r="A2728" s="4"/>
      <c r="B2728" s="16"/>
    </row>
    <row r="2729" spans="1:2" ht="18" customHeight="1">
      <c r="A2729" s="4"/>
      <c r="B2729" s="16"/>
    </row>
    <row r="2730" spans="1:2" ht="18" customHeight="1">
      <c r="A2730" s="4"/>
      <c r="B2730" s="16"/>
    </row>
    <row r="2731" spans="1:2" ht="18" customHeight="1">
      <c r="A2731" s="4"/>
      <c r="B2731" s="16"/>
    </row>
    <row r="2732" spans="1:2" ht="18" customHeight="1">
      <c r="A2732" s="4"/>
      <c r="B2732" s="16"/>
    </row>
    <row r="2733" spans="1:2" ht="18" customHeight="1">
      <c r="A2733" s="4"/>
      <c r="B2733" s="16"/>
    </row>
    <row r="2734" spans="1:2" ht="18" customHeight="1">
      <c r="A2734" s="4"/>
      <c r="B2734" s="16"/>
    </row>
    <row r="2735" spans="1:2" ht="18" customHeight="1">
      <c r="A2735" s="4"/>
      <c r="B2735" s="16"/>
    </row>
    <row r="2736" spans="1:2" ht="18" customHeight="1">
      <c r="A2736" s="4"/>
      <c r="B2736" s="16"/>
    </row>
    <row r="2737" spans="1:2" ht="18" customHeight="1">
      <c r="A2737" s="4"/>
      <c r="B2737" s="16"/>
    </row>
    <row r="2738" spans="1:2" ht="18" customHeight="1">
      <c r="A2738" s="4"/>
      <c r="B2738" s="16"/>
    </row>
    <row r="2739" spans="1:2" ht="18" customHeight="1">
      <c r="A2739" s="4"/>
      <c r="B2739" s="16"/>
    </row>
    <row r="2740" spans="1:2" ht="18" customHeight="1">
      <c r="A2740" s="4"/>
      <c r="B2740" s="16"/>
    </row>
    <row r="2741" spans="1:2" ht="18" customHeight="1">
      <c r="A2741" s="4"/>
      <c r="B2741" s="16"/>
    </row>
    <row r="2742" spans="1:2" ht="18" customHeight="1">
      <c r="A2742" s="4"/>
      <c r="B2742" s="16"/>
    </row>
    <row r="2743" spans="1:2" ht="18" customHeight="1">
      <c r="A2743" s="4"/>
      <c r="B2743" s="16"/>
    </row>
    <row r="2744" spans="1:2" ht="18" customHeight="1">
      <c r="A2744" s="4"/>
      <c r="B2744" s="16"/>
    </row>
    <row r="2745" spans="1:2" ht="18" customHeight="1">
      <c r="A2745" s="4"/>
      <c r="B2745" s="16"/>
    </row>
    <row r="2746" spans="1:2" ht="18" customHeight="1">
      <c r="A2746" s="4"/>
      <c r="B2746" s="16"/>
    </row>
    <row r="2747" spans="1:2" ht="18" customHeight="1">
      <c r="A2747" s="4"/>
      <c r="B2747" s="16"/>
    </row>
    <row r="2748" spans="1:2" ht="18" customHeight="1">
      <c r="A2748" s="4"/>
      <c r="B2748" s="16"/>
    </row>
    <row r="2749" spans="1:2" ht="18" customHeight="1">
      <c r="A2749" s="4"/>
      <c r="B2749" s="16"/>
    </row>
    <row r="2750" spans="1:2" ht="18" customHeight="1">
      <c r="A2750" s="4"/>
      <c r="B2750" s="16"/>
    </row>
    <row r="2751" spans="1:2" ht="18" customHeight="1">
      <c r="A2751" s="4"/>
      <c r="B2751" s="16"/>
    </row>
    <row r="2752" spans="1:2" ht="18" customHeight="1">
      <c r="A2752" s="4"/>
      <c r="B2752" s="16"/>
    </row>
    <row r="2753" spans="1:2" ht="18" customHeight="1">
      <c r="A2753" s="4"/>
      <c r="B2753" s="16"/>
    </row>
    <row r="2754" spans="1:2" ht="18" customHeight="1">
      <c r="A2754" s="4"/>
      <c r="B2754" s="16"/>
    </row>
    <row r="2755" spans="1:2" ht="18" customHeight="1">
      <c r="A2755" s="4"/>
      <c r="B2755" s="16"/>
    </row>
    <row r="2756" spans="1:2" ht="18" customHeight="1">
      <c r="A2756" s="4"/>
      <c r="B2756" s="16"/>
    </row>
    <row r="2757" spans="1:2" ht="18" customHeight="1">
      <c r="A2757" s="4"/>
      <c r="B2757" s="16"/>
    </row>
    <row r="2758" spans="1:2" ht="18" customHeight="1">
      <c r="A2758" s="4"/>
      <c r="B2758" s="16"/>
    </row>
    <row r="2759" spans="1:2" ht="18" customHeight="1">
      <c r="A2759" s="4"/>
      <c r="B2759" s="16"/>
    </row>
    <row r="2760" spans="1:2" ht="18" customHeight="1">
      <c r="A2760" s="4"/>
      <c r="B2760" s="16"/>
    </row>
    <row r="2761" spans="1:2" ht="18" customHeight="1">
      <c r="A2761" s="4"/>
      <c r="B2761" s="16"/>
    </row>
    <row r="2762" spans="1:2" ht="18" customHeight="1">
      <c r="A2762" s="4"/>
      <c r="B2762" s="16"/>
    </row>
    <row r="2763" spans="1:2" ht="18" customHeight="1">
      <c r="A2763" s="4"/>
      <c r="B2763" s="16"/>
    </row>
    <row r="2764" spans="1:2" ht="18" customHeight="1">
      <c r="A2764" s="4"/>
      <c r="B2764" s="16"/>
    </row>
    <row r="2765" spans="1:2" ht="18" customHeight="1">
      <c r="A2765" s="4"/>
      <c r="B2765" s="16"/>
    </row>
    <row r="2766" spans="1:2" ht="18" customHeight="1">
      <c r="A2766" s="4"/>
      <c r="B2766" s="16"/>
    </row>
    <row r="2767" spans="1:2" ht="18" customHeight="1">
      <c r="A2767" s="4"/>
      <c r="B2767" s="16"/>
    </row>
    <row r="2768" spans="1:2" ht="18" customHeight="1">
      <c r="A2768" s="4"/>
      <c r="B2768" s="16"/>
    </row>
    <row r="2769" spans="1:2" ht="18" customHeight="1">
      <c r="A2769" s="4"/>
      <c r="B2769" s="16"/>
    </row>
    <row r="2770" spans="1:2" ht="18" customHeight="1">
      <c r="A2770" s="4"/>
      <c r="B2770" s="16"/>
    </row>
    <row r="2771" spans="1:2" ht="18" customHeight="1">
      <c r="A2771" s="4"/>
      <c r="B2771" s="16"/>
    </row>
    <row r="2772" spans="1:2" ht="18" customHeight="1">
      <c r="A2772" s="4"/>
      <c r="B2772" s="16"/>
    </row>
    <row r="2773" spans="1:2" ht="18" customHeight="1">
      <c r="A2773" s="4"/>
      <c r="B2773" s="16"/>
    </row>
    <row r="2774" spans="1:2" ht="18" customHeight="1">
      <c r="A2774" s="4"/>
      <c r="B2774" s="16"/>
    </row>
    <row r="2775" spans="1:2" ht="18" customHeight="1">
      <c r="A2775" s="4"/>
      <c r="B2775" s="16"/>
    </row>
    <row r="2776" spans="1:2" ht="18" customHeight="1">
      <c r="A2776" s="4"/>
      <c r="B2776" s="16"/>
    </row>
    <row r="2777" spans="1:2" ht="18" customHeight="1">
      <c r="A2777" s="4"/>
      <c r="B2777" s="16"/>
    </row>
    <row r="2778" spans="1:2" ht="18" customHeight="1">
      <c r="A2778" s="4"/>
      <c r="B2778" s="16"/>
    </row>
    <row r="2779" spans="1:2" ht="18" customHeight="1">
      <c r="A2779" s="4"/>
      <c r="B2779" s="16"/>
    </row>
    <row r="2780" spans="1:2" ht="18" customHeight="1">
      <c r="A2780" s="4"/>
      <c r="B2780" s="16"/>
    </row>
    <row r="2781" spans="1:2" ht="18" customHeight="1">
      <c r="A2781" s="4"/>
      <c r="B2781" s="16"/>
    </row>
    <row r="2782" spans="1:2" ht="18" customHeight="1">
      <c r="A2782" s="4"/>
      <c r="B2782" s="16"/>
    </row>
    <row r="2783" spans="1:2" ht="18" customHeight="1">
      <c r="A2783" s="4"/>
      <c r="B2783" s="16"/>
    </row>
    <row r="2784" spans="1:2" ht="18" customHeight="1">
      <c r="A2784" s="4"/>
      <c r="B2784" s="16"/>
    </row>
    <row r="2785" spans="1:2" ht="18" customHeight="1">
      <c r="A2785" s="4"/>
      <c r="B2785" s="16"/>
    </row>
    <row r="2786" spans="1:2" ht="18" customHeight="1">
      <c r="A2786" s="4"/>
      <c r="B2786" s="16"/>
    </row>
    <row r="2787" spans="1:2" ht="18" customHeight="1">
      <c r="A2787" s="4"/>
      <c r="B2787" s="16"/>
    </row>
    <row r="2788" spans="1:2" ht="18" customHeight="1">
      <c r="A2788" s="4"/>
      <c r="B2788" s="16"/>
    </row>
    <row r="2789" spans="1:2" ht="18" customHeight="1">
      <c r="A2789" s="4"/>
      <c r="B2789" s="16"/>
    </row>
    <row r="2790" spans="1:2" ht="18" customHeight="1">
      <c r="A2790" s="4"/>
      <c r="B2790" s="16"/>
    </row>
    <row r="2791" spans="1:2" ht="18" customHeight="1">
      <c r="A2791" s="4"/>
      <c r="B2791" s="16"/>
    </row>
    <row r="2792" spans="1:2" ht="18" customHeight="1">
      <c r="A2792" s="4"/>
      <c r="B2792" s="16"/>
    </row>
    <row r="2793" spans="1:2" ht="18" customHeight="1">
      <c r="A2793" s="4"/>
      <c r="B2793" s="16"/>
    </row>
    <row r="2794" spans="1:2" ht="18" customHeight="1">
      <c r="A2794" s="4"/>
      <c r="B2794" s="16"/>
    </row>
    <row r="2795" spans="1:2" ht="18" customHeight="1">
      <c r="A2795" s="4"/>
      <c r="B2795" s="16"/>
    </row>
    <row r="2796" spans="1:2" ht="18" customHeight="1">
      <c r="A2796" s="4"/>
      <c r="B2796" s="16"/>
    </row>
    <row r="2797" spans="1:2" ht="18" customHeight="1">
      <c r="A2797" s="4"/>
      <c r="B2797" s="16"/>
    </row>
    <row r="2798" spans="1:2" ht="18" customHeight="1">
      <c r="A2798" s="4"/>
      <c r="B2798" s="16"/>
    </row>
    <row r="2799" spans="1:2" ht="18" customHeight="1">
      <c r="A2799" s="4"/>
      <c r="B2799" s="16"/>
    </row>
    <row r="2800" spans="1:2" ht="18" customHeight="1">
      <c r="A2800" s="4"/>
      <c r="B2800" s="16"/>
    </row>
    <row r="2801" spans="1:2" ht="18" customHeight="1">
      <c r="A2801" s="4"/>
      <c r="B2801" s="16"/>
    </row>
    <row r="2802" spans="1:2" ht="18" customHeight="1">
      <c r="A2802" s="4"/>
      <c r="B2802" s="16"/>
    </row>
    <row r="2803" spans="1:2" ht="18" customHeight="1">
      <c r="A2803" s="4"/>
      <c r="B2803" s="16"/>
    </row>
    <row r="2804" spans="1:2" ht="18" customHeight="1">
      <c r="A2804" s="4"/>
      <c r="B2804" s="16"/>
    </row>
    <row r="2805" spans="1:2" ht="18" customHeight="1">
      <c r="A2805" s="4"/>
      <c r="B2805" s="16"/>
    </row>
    <row r="2806" spans="1:2" ht="18" customHeight="1">
      <c r="A2806" s="4"/>
      <c r="B2806" s="16"/>
    </row>
    <row r="2807" spans="1:2" ht="18" customHeight="1">
      <c r="A2807" s="4"/>
      <c r="B2807" s="16"/>
    </row>
    <row r="2808" spans="1:2" ht="18" customHeight="1">
      <c r="A2808" s="4"/>
      <c r="B2808" s="16"/>
    </row>
    <row r="2809" spans="1:2" ht="18" customHeight="1">
      <c r="A2809" s="4"/>
      <c r="B2809" s="16"/>
    </row>
    <row r="2810" spans="1:2" ht="18" customHeight="1">
      <c r="A2810" s="4"/>
      <c r="B2810" s="16"/>
    </row>
    <row r="2811" spans="1:2" ht="18" customHeight="1">
      <c r="A2811" s="4"/>
      <c r="B2811" s="16"/>
    </row>
    <row r="2812" spans="1:2" ht="18" customHeight="1">
      <c r="A2812" s="4"/>
      <c r="B2812" s="16"/>
    </row>
    <row r="2813" spans="1:2" ht="18" customHeight="1">
      <c r="A2813" s="4"/>
      <c r="B2813" s="16"/>
    </row>
    <row r="2814" spans="1:2" ht="18" customHeight="1">
      <c r="A2814" s="4"/>
      <c r="B2814" s="16"/>
    </row>
    <row r="2815" spans="1:2" ht="18" customHeight="1">
      <c r="A2815" s="4"/>
      <c r="B2815" s="16"/>
    </row>
    <row r="2816" spans="1:2" ht="18" customHeight="1">
      <c r="A2816" s="4"/>
      <c r="B2816" s="16"/>
    </row>
    <row r="2817" spans="1:2" ht="18" customHeight="1">
      <c r="A2817" s="4"/>
      <c r="B2817" s="16"/>
    </row>
    <row r="2818" spans="1:2" ht="18" customHeight="1">
      <c r="A2818" s="4"/>
      <c r="B2818" s="16"/>
    </row>
    <row r="2819" spans="1:2" ht="18" customHeight="1">
      <c r="A2819" s="4"/>
      <c r="B2819" s="16"/>
    </row>
    <row r="2820" spans="1:2" ht="18" customHeight="1">
      <c r="A2820" s="4"/>
      <c r="B2820" s="16"/>
    </row>
    <row r="2821" spans="1:2" ht="18" customHeight="1">
      <c r="A2821" s="4"/>
      <c r="B2821" s="16"/>
    </row>
    <row r="2822" spans="1:2" ht="18" customHeight="1">
      <c r="A2822" s="4"/>
      <c r="B2822" s="16"/>
    </row>
    <row r="2823" spans="1:2" ht="18" customHeight="1">
      <c r="A2823" s="4"/>
      <c r="B2823" s="16"/>
    </row>
    <row r="2824" spans="1:2" ht="18" customHeight="1">
      <c r="A2824" s="4"/>
      <c r="B2824" s="16"/>
    </row>
    <row r="2825" spans="1:2" ht="18" customHeight="1">
      <c r="A2825" s="4"/>
      <c r="B2825" s="16"/>
    </row>
    <row r="2826" spans="1:2" ht="18" customHeight="1">
      <c r="A2826" s="4"/>
      <c r="B2826" s="16"/>
    </row>
    <row r="2827" spans="1:2" ht="18" customHeight="1">
      <c r="A2827" s="4"/>
      <c r="B2827" s="16"/>
    </row>
    <row r="2828" spans="1:2" ht="18" customHeight="1">
      <c r="A2828" s="4"/>
      <c r="B2828" s="16"/>
    </row>
    <row r="2829" spans="1:2" ht="18" customHeight="1">
      <c r="A2829" s="4"/>
      <c r="B2829" s="16"/>
    </row>
    <row r="2830" spans="1:2" ht="18" customHeight="1">
      <c r="A2830" s="4"/>
      <c r="B2830" s="16"/>
    </row>
    <row r="2831" spans="1:2" ht="18" customHeight="1">
      <c r="A2831" s="4"/>
      <c r="B2831" s="16"/>
    </row>
    <row r="2832" spans="1:2" ht="18" customHeight="1">
      <c r="A2832" s="4"/>
      <c r="B2832" s="16"/>
    </row>
    <row r="2833" spans="1:2" ht="18" customHeight="1">
      <c r="A2833" s="4"/>
      <c r="B2833" s="16"/>
    </row>
    <row r="2834" spans="1:2" ht="18" customHeight="1">
      <c r="A2834" s="4"/>
      <c r="B2834" s="16"/>
    </row>
    <row r="2835" spans="1:2" ht="18" customHeight="1">
      <c r="A2835" s="4"/>
      <c r="B2835" s="16"/>
    </row>
    <row r="2836" spans="1:2" ht="18" customHeight="1">
      <c r="A2836" s="4"/>
      <c r="B2836" s="16"/>
    </row>
    <row r="2837" spans="1:2" ht="18" customHeight="1">
      <c r="A2837" s="4"/>
      <c r="B2837" s="16"/>
    </row>
    <row r="2838" spans="1:2" ht="18" customHeight="1">
      <c r="A2838" s="4"/>
      <c r="B2838" s="16"/>
    </row>
    <row r="2839" spans="1:2" ht="18" customHeight="1">
      <c r="A2839" s="4"/>
      <c r="B2839" s="16"/>
    </row>
    <row r="2840" spans="1:2" ht="18" customHeight="1">
      <c r="A2840" s="4"/>
      <c r="B2840" s="16"/>
    </row>
    <row r="2841" spans="1:2" ht="18" customHeight="1">
      <c r="A2841" s="4"/>
      <c r="B2841" s="16"/>
    </row>
    <row r="2842" spans="1:2" ht="18" customHeight="1">
      <c r="A2842" s="4"/>
      <c r="B2842" s="16"/>
    </row>
    <row r="2843" spans="1:2" ht="18" customHeight="1">
      <c r="A2843" s="4"/>
      <c r="B2843" s="16"/>
    </row>
    <row r="2844" spans="1:2" ht="18" customHeight="1">
      <c r="A2844" s="4"/>
      <c r="B2844" s="16"/>
    </row>
    <row r="2845" spans="1:2" ht="18" customHeight="1">
      <c r="A2845" s="4"/>
      <c r="B2845" s="16"/>
    </row>
    <row r="2846" spans="1:2" ht="18" customHeight="1">
      <c r="A2846" s="4"/>
      <c r="B2846" s="16"/>
    </row>
    <row r="2847" spans="1:2" ht="18" customHeight="1">
      <c r="A2847" s="4"/>
      <c r="B2847" s="16"/>
    </row>
    <row r="2848" spans="1:2" ht="18" customHeight="1">
      <c r="A2848" s="4"/>
      <c r="B2848" s="16"/>
    </row>
    <row r="2849" spans="1:2" ht="18" customHeight="1">
      <c r="A2849" s="4"/>
      <c r="B2849" s="16"/>
    </row>
    <row r="2850" spans="1:2" ht="18" customHeight="1">
      <c r="A2850" s="4"/>
      <c r="B2850" s="16"/>
    </row>
    <row r="2851" spans="1:2" ht="18" customHeight="1">
      <c r="A2851" s="4"/>
      <c r="B2851" s="16"/>
    </row>
    <row r="2852" spans="1:2" ht="18" customHeight="1">
      <c r="A2852" s="4"/>
      <c r="B2852" s="16"/>
    </row>
    <row r="2853" spans="1:2" ht="18" customHeight="1">
      <c r="A2853" s="4"/>
      <c r="B2853" s="16"/>
    </row>
    <row r="2854" spans="1:2" ht="18" customHeight="1">
      <c r="A2854" s="4"/>
      <c r="B2854" s="16"/>
    </row>
    <row r="2855" spans="1:2" ht="18" customHeight="1">
      <c r="A2855" s="4"/>
      <c r="B2855" s="16"/>
    </row>
    <row r="2856" spans="1:2" ht="18" customHeight="1">
      <c r="A2856" s="4"/>
      <c r="B2856" s="16"/>
    </row>
    <row r="2857" spans="1:2" ht="18" customHeight="1">
      <c r="A2857" s="4"/>
      <c r="B2857" s="16"/>
    </row>
    <row r="2858" spans="1:2" ht="18" customHeight="1">
      <c r="A2858" s="4"/>
      <c r="B2858" s="16"/>
    </row>
    <row r="2859" spans="1:2" ht="18" customHeight="1">
      <c r="A2859" s="4"/>
      <c r="B2859" s="16"/>
    </row>
    <row r="2860" spans="1:2" ht="18" customHeight="1">
      <c r="A2860" s="4"/>
      <c r="B2860" s="16"/>
    </row>
    <row r="2861" spans="1:2" ht="18" customHeight="1">
      <c r="A2861" s="4"/>
      <c r="B2861" s="16"/>
    </row>
    <row r="2862" spans="1:2" ht="18" customHeight="1">
      <c r="A2862" s="4"/>
      <c r="B2862" s="16"/>
    </row>
    <row r="2863" spans="1:2" ht="18" customHeight="1">
      <c r="A2863" s="4"/>
      <c r="B2863" s="16"/>
    </row>
    <row r="2864" spans="1:2" ht="18" customHeight="1">
      <c r="A2864" s="4"/>
      <c r="B2864" s="16"/>
    </row>
    <row r="2865" spans="1:2" ht="18" customHeight="1">
      <c r="A2865" s="4"/>
      <c r="B2865" s="16"/>
    </row>
    <row r="2866" spans="1:2" ht="18" customHeight="1">
      <c r="A2866" s="4"/>
      <c r="B2866" s="16"/>
    </row>
    <row r="2867" spans="1:2" ht="18" customHeight="1">
      <c r="A2867" s="4"/>
      <c r="B2867" s="16"/>
    </row>
    <row r="2868" spans="1:2" ht="18" customHeight="1">
      <c r="A2868" s="4"/>
      <c r="B2868" s="16"/>
    </row>
    <row r="2869" spans="1:2" ht="18" customHeight="1">
      <c r="A2869" s="4"/>
      <c r="B2869" s="16"/>
    </row>
    <row r="2870" spans="1:2" ht="18" customHeight="1">
      <c r="A2870" s="4"/>
      <c r="B2870" s="16"/>
    </row>
    <row r="2871" spans="1:2" ht="18" customHeight="1">
      <c r="A2871" s="4"/>
      <c r="B2871" s="16"/>
    </row>
    <row r="2872" spans="1:2" ht="18" customHeight="1">
      <c r="A2872" s="4"/>
      <c r="B2872" s="16"/>
    </row>
    <row r="2873" spans="1:2" ht="18" customHeight="1">
      <c r="A2873" s="4"/>
      <c r="B2873" s="16"/>
    </row>
    <row r="2874" spans="1:2" ht="18" customHeight="1">
      <c r="A2874" s="4"/>
      <c r="B2874" s="16"/>
    </row>
    <row r="2875" spans="1:2" ht="18" customHeight="1">
      <c r="A2875" s="4"/>
      <c r="B2875" s="16"/>
    </row>
    <row r="2876" spans="1:2" ht="18" customHeight="1">
      <c r="A2876" s="4"/>
      <c r="B2876" s="16"/>
    </row>
    <row r="2877" spans="1:2" ht="18" customHeight="1">
      <c r="A2877" s="4"/>
      <c r="B2877" s="16"/>
    </row>
    <row r="2878" spans="1:2" ht="18" customHeight="1">
      <c r="A2878" s="4"/>
      <c r="B2878" s="16"/>
    </row>
    <row r="2879" spans="1:2" ht="18" customHeight="1">
      <c r="A2879" s="4"/>
      <c r="B2879" s="16"/>
    </row>
    <row r="2880" spans="1:2" ht="18" customHeight="1">
      <c r="A2880" s="4"/>
      <c r="B2880" s="16"/>
    </row>
    <row r="2881" spans="1:2" ht="18" customHeight="1">
      <c r="A2881" s="4"/>
      <c r="B2881" s="16"/>
    </row>
    <row r="2882" spans="1:2" ht="18" customHeight="1">
      <c r="A2882" s="4"/>
      <c r="B2882" s="16"/>
    </row>
    <row r="2883" spans="1:2" ht="18" customHeight="1">
      <c r="A2883" s="4"/>
      <c r="B2883" s="16"/>
    </row>
    <row r="2884" spans="1:2" ht="18" customHeight="1">
      <c r="A2884" s="4"/>
      <c r="B2884" s="16"/>
    </row>
    <row r="2885" spans="1:2" ht="18" customHeight="1">
      <c r="A2885" s="4"/>
      <c r="B2885" s="16"/>
    </row>
    <row r="2886" spans="1:2" ht="18" customHeight="1">
      <c r="A2886" s="4"/>
      <c r="B2886" s="16"/>
    </row>
    <row r="2887" spans="1:2" ht="18" customHeight="1">
      <c r="A2887" s="4"/>
      <c r="B2887" s="16"/>
    </row>
    <row r="2888" spans="1:2" ht="18" customHeight="1">
      <c r="A2888" s="4"/>
      <c r="B2888" s="16"/>
    </row>
    <row r="2889" spans="1:2" ht="18" customHeight="1">
      <c r="A2889" s="4"/>
      <c r="B2889" s="16"/>
    </row>
    <row r="2890" spans="1:2" ht="18" customHeight="1">
      <c r="A2890" s="4"/>
      <c r="B2890" s="16"/>
    </row>
    <row r="2891" spans="1:2" ht="18" customHeight="1">
      <c r="A2891" s="4"/>
      <c r="B2891" s="16"/>
    </row>
    <row r="2892" spans="1:2" ht="18" customHeight="1">
      <c r="A2892" s="4"/>
      <c r="B2892" s="16"/>
    </row>
    <row r="2893" spans="1:2" ht="18" customHeight="1">
      <c r="A2893" s="4"/>
      <c r="B2893" s="16"/>
    </row>
    <row r="2894" spans="1:2" ht="18" customHeight="1">
      <c r="A2894" s="4"/>
      <c r="B2894" s="16"/>
    </row>
    <row r="2895" spans="1:2" ht="18" customHeight="1">
      <c r="A2895" s="4"/>
      <c r="B2895" s="16"/>
    </row>
    <row r="2896" spans="1:2" ht="18" customHeight="1">
      <c r="A2896" s="4"/>
      <c r="B2896" s="16"/>
    </row>
    <row r="2897" spans="1:2" ht="18" customHeight="1">
      <c r="A2897" s="4"/>
      <c r="B2897" s="16"/>
    </row>
    <row r="2898" spans="1:2" ht="18" customHeight="1">
      <c r="A2898" s="4"/>
      <c r="B2898" s="16"/>
    </row>
    <row r="2899" spans="1:2" ht="18" customHeight="1">
      <c r="A2899" s="4"/>
      <c r="B2899" s="16"/>
    </row>
    <row r="2900" spans="1:2" ht="18" customHeight="1">
      <c r="A2900" s="4"/>
      <c r="B2900" s="16"/>
    </row>
    <row r="2901" spans="1:2" ht="18" customHeight="1">
      <c r="A2901" s="4"/>
      <c r="B2901" s="16"/>
    </row>
    <row r="2902" spans="1:2" ht="18" customHeight="1">
      <c r="A2902" s="4"/>
      <c r="B2902" s="16"/>
    </row>
    <row r="2903" spans="1:2" ht="18" customHeight="1">
      <c r="A2903" s="4"/>
      <c r="B2903" s="16"/>
    </row>
    <row r="2904" spans="1:2" ht="18" customHeight="1">
      <c r="A2904" s="4"/>
      <c r="B2904" s="16"/>
    </row>
    <row r="2905" spans="1:2" ht="18" customHeight="1">
      <c r="A2905" s="4"/>
      <c r="B2905" s="16"/>
    </row>
    <row r="2906" spans="1:2" ht="18" customHeight="1">
      <c r="A2906" s="4"/>
      <c r="B2906" s="16"/>
    </row>
    <row r="2907" spans="1:2" ht="18" customHeight="1">
      <c r="A2907" s="4"/>
      <c r="B2907" s="16"/>
    </row>
    <row r="2908" spans="1:2" ht="18" customHeight="1">
      <c r="A2908" s="4"/>
      <c r="B2908" s="16"/>
    </row>
    <row r="2909" spans="1:2" ht="18" customHeight="1">
      <c r="A2909" s="4"/>
      <c r="B2909" s="16"/>
    </row>
    <row r="2910" spans="1:2" ht="18" customHeight="1">
      <c r="A2910" s="4"/>
      <c r="B2910" s="16"/>
    </row>
    <row r="2911" spans="1:2" ht="18" customHeight="1">
      <c r="A2911" s="4"/>
      <c r="B2911" s="16"/>
    </row>
    <row r="2912" spans="1:2" ht="18" customHeight="1">
      <c r="A2912" s="4"/>
      <c r="B2912" s="16"/>
    </row>
    <row r="2913" spans="1:2" ht="18" customHeight="1">
      <c r="A2913" s="4"/>
      <c r="B2913" s="16"/>
    </row>
    <row r="2914" spans="1:2" ht="18" customHeight="1">
      <c r="A2914" s="4"/>
      <c r="B2914" s="16"/>
    </row>
    <row r="2915" spans="1:2" ht="18" customHeight="1">
      <c r="A2915" s="4"/>
      <c r="B2915" s="16"/>
    </row>
    <row r="2916" spans="1:2" ht="18" customHeight="1">
      <c r="A2916" s="4"/>
      <c r="B2916" s="16"/>
    </row>
    <row r="2917" spans="1:2" ht="18" customHeight="1">
      <c r="A2917" s="4"/>
      <c r="B2917" s="16"/>
    </row>
    <row r="2918" spans="1:2" ht="18" customHeight="1">
      <c r="A2918" s="4"/>
      <c r="B2918" s="16"/>
    </row>
    <row r="2919" spans="1:2" ht="18" customHeight="1">
      <c r="A2919" s="4"/>
      <c r="B2919" s="16"/>
    </row>
    <row r="2920" spans="1:2" ht="18" customHeight="1">
      <c r="A2920" s="4"/>
      <c r="B2920" s="16"/>
    </row>
    <row r="2921" spans="1:2" ht="18" customHeight="1">
      <c r="A2921" s="4"/>
      <c r="B2921" s="16"/>
    </row>
    <row r="2922" spans="1:2" ht="18" customHeight="1">
      <c r="A2922" s="4"/>
      <c r="B2922" s="16"/>
    </row>
    <row r="2923" spans="1:2" ht="18" customHeight="1">
      <c r="A2923" s="4"/>
      <c r="B2923" s="16"/>
    </row>
    <row r="2924" spans="1:2" ht="18" customHeight="1">
      <c r="A2924" s="4"/>
      <c r="B2924" s="16"/>
    </row>
    <row r="2925" spans="1:2" ht="18" customHeight="1">
      <c r="A2925" s="4"/>
      <c r="B2925" s="16"/>
    </row>
    <row r="2926" spans="1:2" ht="18" customHeight="1">
      <c r="A2926" s="4"/>
      <c r="B2926" s="16"/>
    </row>
    <row r="2927" spans="1:2" ht="18" customHeight="1">
      <c r="A2927" s="4"/>
      <c r="B2927" s="16"/>
    </row>
    <row r="2928" spans="1:2" ht="18" customHeight="1">
      <c r="A2928" s="4"/>
      <c r="B2928" s="16"/>
    </row>
    <row r="2929" spans="1:2" ht="18" customHeight="1">
      <c r="A2929" s="4"/>
      <c r="B2929" s="16"/>
    </row>
    <row r="2930" spans="1:2" ht="18" customHeight="1">
      <c r="A2930" s="4"/>
      <c r="B2930" s="16"/>
    </row>
    <row r="2931" spans="1:2" ht="18" customHeight="1">
      <c r="A2931" s="4"/>
      <c r="B2931" s="16"/>
    </row>
    <row r="2932" spans="1:2" ht="18" customHeight="1">
      <c r="A2932" s="4"/>
      <c r="B2932" s="16"/>
    </row>
    <row r="2933" spans="1:2" ht="18" customHeight="1">
      <c r="A2933" s="4"/>
      <c r="B2933" s="16"/>
    </row>
    <row r="2934" spans="1:2" ht="18" customHeight="1">
      <c r="A2934" s="4"/>
      <c r="B2934" s="16"/>
    </row>
    <row r="2935" spans="1:2" ht="18" customHeight="1">
      <c r="A2935" s="4"/>
      <c r="B2935" s="16"/>
    </row>
    <row r="2936" spans="1:2" ht="18" customHeight="1">
      <c r="A2936" s="4"/>
      <c r="B2936" s="16"/>
    </row>
    <row r="2937" spans="1:2" ht="18" customHeight="1">
      <c r="A2937" s="4"/>
      <c r="B2937" s="16"/>
    </row>
    <row r="2938" spans="1:2" ht="18" customHeight="1">
      <c r="A2938" s="4"/>
      <c r="B2938" s="16"/>
    </row>
    <row r="2939" spans="1:2" ht="18" customHeight="1">
      <c r="A2939" s="4"/>
      <c r="B2939" s="16"/>
    </row>
    <row r="2940" spans="1:2" ht="18" customHeight="1">
      <c r="A2940" s="4"/>
      <c r="B2940" s="16"/>
    </row>
    <row r="2941" spans="1:2" ht="18" customHeight="1">
      <c r="A2941" s="4"/>
      <c r="B2941" s="16"/>
    </row>
    <row r="2942" spans="1:2" ht="18" customHeight="1">
      <c r="A2942" s="4"/>
      <c r="B2942" s="16"/>
    </row>
    <row r="2943" spans="1:2" ht="18" customHeight="1">
      <c r="A2943" s="4"/>
      <c r="B2943" s="16"/>
    </row>
    <row r="2944" spans="1:2" ht="18" customHeight="1">
      <c r="A2944" s="4"/>
      <c r="B2944" s="16"/>
    </row>
    <row r="2945" spans="1:2" ht="18" customHeight="1">
      <c r="A2945" s="4"/>
      <c r="B2945" s="16"/>
    </row>
    <row r="2946" spans="1:2" ht="18" customHeight="1">
      <c r="A2946" s="4"/>
      <c r="B2946" s="16"/>
    </row>
    <row r="2947" spans="1:2" ht="18" customHeight="1">
      <c r="A2947" s="4"/>
      <c r="B2947" s="16"/>
    </row>
    <row r="2948" spans="1:2" ht="18" customHeight="1">
      <c r="A2948" s="4"/>
      <c r="B2948" s="16"/>
    </row>
    <row r="2949" spans="1:2" ht="18" customHeight="1">
      <c r="A2949" s="4"/>
      <c r="B2949" s="16"/>
    </row>
    <row r="2950" spans="1:2" ht="18" customHeight="1">
      <c r="A2950" s="4"/>
      <c r="B2950" s="16"/>
    </row>
    <row r="2951" spans="1:2" ht="18" customHeight="1">
      <c r="A2951" s="4"/>
      <c r="B2951" s="16"/>
    </row>
    <row r="2952" spans="1:2" ht="18" customHeight="1">
      <c r="A2952" s="4"/>
      <c r="B2952" s="16"/>
    </row>
    <row r="2953" spans="1:2" ht="18" customHeight="1">
      <c r="A2953" s="4"/>
      <c r="B2953" s="16"/>
    </row>
    <row r="2954" spans="1:2" ht="18" customHeight="1">
      <c r="A2954" s="4"/>
      <c r="B2954" s="16"/>
    </row>
    <row r="2955" spans="1:2" ht="18" customHeight="1">
      <c r="A2955" s="4"/>
      <c r="B2955" s="16"/>
    </row>
    <row r="2956" spans="1:2" ht="18" customHeight="1">
      <c r="A2956" s="4"/>
      <c r="B2956" s="16"/>
    </row>
    <row r="2957" spans="1:2" ht="18" customHeight="1">
      <c r="A2957" s="4"/>
      <c r="B2957" s="16"/>
    </row>
    <row r="2958" spans="1:2" ht="18" customHeight="1">
      <c r="A2958" s="4"/>
      <c r="B2958" s="16"/>
    </row>
    <row r="2959" spans="1:2" ht="18" customHeight="1">
      <c r="A2959" s="4"/>
      <c r="B2959" s="16"/>
    </row>
    <row r="2960" spans="1:2" ht="18" customHeight="1">
      <c r="A2960" s="4"/>
      <c r="B2960" s="16"/>
    </row>
    <row r="2961" spans="1:2" ht="18" customHeight="1">
      <c r="A2961" s="4"/>
      <c r="B2961" s="16"/>
    </row>
    <row r="2962" spans="1:2" ht="18" customHeight="1">
      <c r="A2962" s="4"/>
      <c r="B2962" s="16"/>
    </row>
    <row r="2963" spans="1:2" ht="18" customHeight="1">
      <c r="A2963" s="4"/>
      <c r="B2963" s="16"/>
    </row>
    <row r="2964" spans="1:2" ht="18" customHeight="1">
      <c r="A2964" s="4"/>
      <c r="B2964" s="16"/>
    </row>
    <row r="2965" spans="1:2" ht="18" customHeight="1">
      <c r="A2965" s="4"/>
      <c r="B2965" s="16"/>
    </row>
    <row r="2966" spans="1:2" ht="18" customHeight="1">
      <c r="A2966" s="4"/>
      <c r="B2966" s="16"/>
    </row>
    <row r="2967" spans="1:2" ht="18" customHeight="1">
      <c r="A2967" s="4"/>
      <c r="B2967" s="16"/>
    </row>
    <row r="2968" spans="1:2" ht="18" customHeight="1">
      <c r="A2968" s="4"/>
      <c r="B2968" s="16"/>
    </row>
    <row r="2969" spans="1:2" ht="18" customHeight="1">
      <c r="A2969" s="4"/>
      <c r="B2969" s="16"/>
    </row>
    <row r="2970" spans="1:2" ht="18" customHeight="1">
      <c r="A2970" s="4"/>
      <c r="B2970" s="16"/>
    </row>
    <row r="2971" spans="1:2" ht="18" customHeight="1">
      <c r="A2971" s="4"/>
      <c r="B2971" s="16"/>
    </row>
    <row r="2972" spans="1:2" ht="18" customHeight="1">
      <c r="A2972" s="4"/>
      <c r="B2972" s="16"/>
    </row>
    <row r="2973" spans="1:2" ht="18" customHeight="1">
      <c r="A2973" s="4"/>
      <c r="B2973" s="16"/>
    </row>
    <row r="2974" spans="1:2" ht="18" customHeight="1">
      <c r="A2974" s="4"/>
      <c r="B2974" s="16"/>
    </row>
    <row r="2975" spans="1:2" ht="18" customHeight="1">
      <c r="A2975" s="4"/>
      <c r="B2975" s="16"/>
    </row>
    <row r="2976" spans="1:2" ht="18" customHeight="1">
      <c r="A2976" s="4"/>
      <c r="B2976" s="16"/>
    </row>
    <row r="2977" spans="1:2" ht="18" customHeight="1">
      <c r="A2977" s="4"/>
      <c r="B2977" s="16"/>
    </row>
    <row r="2978" spans="1:2" ht="18" customHeight="1">
      <c r="A2978" s="4"/>
      <c r="B2978" s="16"/>
    </row>
    <row r="2979" spans="1:2" ht="18" customHeight="1">
      <c r="A2979" s="4"/>
      <c r="B2979" s="16"/>
    </row>
    <row r="2980" spans="1:2" ht="18" customHeight="1">
      <c r="A2980" s="4"/>
      <c r="B2980" s="16"/>
    </row>
    <row r="2981" spans="1:2" ht="18" customHeight="1">
      <c r="A2981" s="4"/>
      <c r="B2981" s="16"/>
    </row>
    <row r="2982" spans="1:2" ht="18" customHeight="1">
      <c r="A2982" s="4"/>
      <c r="B2982" s="16"/>
    </row>
    <row r="2983" spans="1:2" ht="18" customHeight="1">
      <c r="A2983" s="4"/>
      <c r="B2983" s="16"/>
    </row>
    <row r="2984" spans="1:2" ht="18" customHeight="1">
      <c r="A2984" s="4"/>
      <c r="B2984" s="16"/>
    </row>
    <row r="2985" spans="1:2" ht="18" customHeight="1">
      <c r="A2985" s="4"/>
      <c r="B2985" s="16"/>
    </row>
    <row r="2986" spans="1:2" ht="18" customHeight="1">
      <c r="A2986" s="4"/>
      <c r="B2986" s="16"/>
    </row>
    <row r="2987" spans="1:2" ht="18" customHeight="1">
      <c r="A2987" s="4"/>
      <c r="B2987" s="16"/>
    </row>
    <row r="2988" spans="1:2" ht="18" customHeight="1">
      <c r="A2988" s="4"/>
      <c r="B2988" s="16"/>
    </row>
    <row r="2989" spans="1:2" ht="18" customHeight="1">
      <c r="A2989" s="4"/>
      <c r="B2989" s="16"/>
    </row>
    <row r="2990" spans="1:2" ht="18" customHeight="1">
      <c r="A2990" s="4"/>
      <c r="B2990" s="16"/>
    </row>
    <row r="2991" spans="1:2" ht="18" customHeight="1">
      <c r="A2991" s="4"/>
      <c r="B2991" s="16"/>
    </row>
    <row r="2992" spans="1:2" ht="18" customHeight="1">
      <c r="A2992" s="4"/>
      <c r="B2992" s="16"/>
    </row>
    <row r="2993" spans="1:2" ht="18" customHeight="1">
      <c r="A2993" s="4"/>
      <c r="B2993" s="16"/>
    </row>
    <row r="2994" spans="1:2" ht="18" customHeight="1">
      <c r="A2994" s="4"/>
      <c r="B2994" s="16"/>
    </row>
    <row r="2995" spans="1:2" ht="18" customHeight="1">
      <c r="A2995" s="4"/>
      <c r="B2995" s="16"/>
    </row>
    <row r="2996" spans="1:2" ht="18" customHeight="1">
      <c r="A2996" s="4"/>
      <c r="B2996" s="16"/>
    </row>
    <row r="2997" spans="1:2" ht="18" customHeight="1">
      <c r="A2997" s="4"/>
      <c r="B2997" s="16"/>
    </row>
    <row r="2998" spans="1:2" ht="18" customHeight="1">
      <c r="A2998" s="4"/>
      <c r="B2998" s="16"/>
    </row>
    <row r="2999" spans="1:2" ht="18" customHeight="1">
      <c r="A2999" s="4"/>
      <c r="B2999" s="16"/>
    </row>
    <row r="3000" spans="1:2" ht="18" customHeight="1">
      <c r="A3000" s="4"/>
      <c r="B3000" s="16"/>
    </row>
    <row r="3001" spans="1:2" ht="18" customHeight="1">
      <c r="A3001" s="4"/>
      <c r="B3001" s="16"/>
    </row>
    <row r="3002" spans="1:2" ht="18" customHeight="1">
      <c r="A3002" s="4"/>
      <c r="B3002" s="16"/>
    </row>
    <row r="3003" spans="1:2" ht="18" customHeight="1">
      <c r="A3003" s="4"/>
      <c r="B3003" s="16"/>
    </row>
    <row r="3004" spans="1:2" ht="18" customHeight="1">
      <c r="A3004" s="4"/>
      <c r="B3004" s="16"/>
    </row>
    <row r="3005" spans="1:2" ht="18" customHeight="1">
      <c r="A3005" s="4"/>
      <c r="B3005" s="16"/>
    </row>
    <row r="3006" spans="1:2" ht="18" customHeight="1">
      <c r="A3006" s="4"/>
      <c r="B3006" s="16"/>
    </row>
    <row r="3007" spans="1:2" ht="18" customHeight="1">
      <c r="A3007" s="4"/>
      <c r="B3007" s="16"/>
    </row>
    <row r="3008" spans="1:2" ht="18" customHeight="1">
      <c r="A3008" s="4"/>
      <c r="B3008" s="16"/>
    </row>
    <row r="3009" spans="1:2" ht="18" customHeight="1">
      <c r="A3009" s="4"/>
      <c r="B3009" s="16"/>
    </row>
    <row r="3010" spans="1:2" ht="18" customHeight="1">
      <c r="A3010" s="4"/>
      <c r="B3010" s="16"/>
    </row>
    <row r="3011" spans="1:2" ht="18" customHeight="1">
      <c r="A3011" s="4"/>
      <c r="B3011" s="16"/>
    </row>
    <row r="3012" spans="1:2" ht="18" customHeight="1">
      <c r="A3012" s="4"/>
      <c r="B3012" s="16"/>
    </row>
    <row r="3013" spans="1:2" ht="18" customHeight="1">
      <c r="A3013" s="4"/>
      <c r="B3013" s="16"/>
    </row>
    <row r="3014" spans="1:2" ht="18" customHeight="1">
      <c r="A3014" s="4"/>
      <c r="B3014" s="16"/>
    </row>
    <row r="3015" spans="1:2" ht="18" customHeight="1">
      <c r="A3015" s="4"/>
      <c r="B3015" s="16"/>
    </row>
    <row r="3016" spans="1:2" ht="18" customHeight="1">
      <c r="A3016" s="4"/>
      <c r="B3016" s="16"/>
    </row>
    <row r="3017" spans="1:2" ht="18" customHeight="1">
      <c r="A3017" s="4"/>
      <c r="B3017" s="16"/>
    </row>
    <row r="3018" spans="1:2" ht="18" customHeight="1">
      <c r="A3018" s="4"/>
      <c r="B3018" s="16"/>
    </row>
    <row r="3019" spans="1:2" ht="18" customHeight="1">
      <c r="A3019" s="4"/>
      <c r="B3019" s="16"/>
    </row>
    <row r="3020" spans="1:2" ht="18" customHeight="1">
      <c r="A3020" s="4"/>
      <c r="B3020" s="16"/>
    </row>
    <row r="3021" spans="1:2" ht="18" customHeight="1">
      <c r="A3021" s="4"/>
      <c r="B3021" s="16"/>
    </row>
    <row r="3022" spans="1:2" ht="18" customHeight="1">
      <c r="A3022" s="4"/>
      <c r="B3022" s="16"/>
    </row>
    <row r="3023" spans="1:2" ht="18" customHeight="1">
      <c r="A3023" s="4"/>
      <c r="B3023" s="16"/>
    </row>
    <row r="3024" spans="1:2" ht="18" customHeight="1">
      <c r="A3024" s="4"/>
      <c r="B3024" s="16"/>
    </row>
    <row r="3025" spans="1:2" ht="18" customHeight="1">
      <c r="A3025" s="4"/>
      <c r="B3025" s="16"/>
    </row>
    <row r="3026" spans="1:2" ht="18" customHeight="1">
      <c r="A3026" s="4"/>
      <c r="B3026" s="16"/>
    </row>
    <row r="3027" spans="1:2" ht="18" customHeight="1">
      <c r="A3027" s="4"/>
      <c r="B3027" s="16"/>
    </row>
    <row r="3028" spans="1:2" ht="18" customHeight="1">
      <c r="A3028" s="4"/>
      <c r="B3028" s="16"/>
    </row>
    <row r="3029" spans="1:2" ht="18" customHeight="1">
      <c r="A3029" s="4"/>
      <c r="B3029" s="16"/>
    </row>
    <row r="3030" spans="1:2" ht="18" customHeight="1">
      <c r="A3030" s="4"/>
      <c r="B3030" s="16"/>
    </row>
    <row r="3031" spans="1:2" ht="18" customHeight="1">
      <c r="A3031" s="4"/>
      <c r="B3031" s="16"/>
    </row>
    <row r="3032" spans="1:2" ht="18" customHeight="1">
      <c r="A3032" s="4"/>
      <c r="B3032" s="16"/>
    </row>
    <row r="3033" spans="1:2" ht="18" customHeight="1">
      <c r="A3033" s="4"/>
      <c r="B3033" s="16"/>
    </row>
    <row r="3034" spans="1:2" ht="18" customHeight="1">
      <c r="A3034" s="4"/>
      <c r="B3034" s="16"/>
    </row>
    <row r="3035" spans="1:2" ht="18" customHeight="1">
      <c r="A3035" s="4"/>
      <c r="B3035" s="16"/>
    </row>
    <row r="3036" spans="1:2" ht="18" customHeight="1">
      <c r="A3036" s="4"/>
      <c r="B3036" s="16"/>
    </row>
    <row r="3037" spans="1:2" ht="18" customHeight="1">
      <c r="A3037" s="4"/>
      <c r="B3037" s="16"/>
    </row>
    <row r="3038" spans="1:2" ht="18" customHeight="1">
      <c r="A3038" s="4"/>
      <c r="B3038" s="16"/>
    </row>
    <row r="3039" spans="1:2" ht="18" customHeight="1">
      <c r="A3039" s="4"/>
      <c r="B3039" s="16"/>
    </row>
    <row r="3040" spans="1:2" ht="18" customHeight="1">
      <c r="A3040" s="4"/>
      <c r="B3040" s="16"/>
    </row>
    <row r="3041" spans="1:2" ht="18" customHeight="1">
      <c r="A3041" s="4"/>
      <c r="B3041" s="16"/>
    </row>
    <row r="3042" spans="1:2" ht="18" customHeight="1">
      <c r="A3042" s="4"/>
      <c r="B3042" s="16"/>
    </row>
    <row r="3043" spans="1:2" ht="18" customHeight="1">
      <c r="A3043" s="4"/>
      <c r="B3043" s="16"/>
    </row>
    <row r="3044" spans="1:2" ht="18" customHeight="1">
      <c r="A3044" s="4"/>
      <c r="B3044" s="16"/>
    </row>
    <row r="3045" spans="1:2" ht="18" customHeight="1">
      <c r="A3045" s="4"/>
      <c r="B3045" s="16"/>
    </row>
    <row r="3046" spans="1:2" ht="18" customHeight="1">
      <c r="A3046" s="4"/>
      <c r="B3046" s="16"/>
    </row>
    <row r="3047" spans="1:2" ht="18" customHeight="1">
      <c r="A3047" s="4"/>
      <c r="B3047" s="16"/>
    </row>
    <row r="3048" spans="1:2" ht="18" customHeight="1">
      <c r="A3048" s="4"/>
      <c r="B3048" s="16"/>
    </row>
    <row r="3049" spans="1:2" ht="18" customHeight="1">
      <c r="A3049" s="4"/>
      <c r="B3049" s="16"/>
    </row>
    <row r="3050" spans="1:2" ht="18" customHeight="1">
      <c r="A3050" s="4"/>
      <c r="B3050" s="16"/>
    </row>
    <row r="3051" spans="1:2" ht="18" customHeight="1">
      <c r="A3051" s="4"/>
      <c r="B3051" s="16"/>
    </row>
    <row r="3052" spans="1:2" ht="18" customHeight="1">
      <c r="A3052" s="4"/>
      <c r="B3052" s="16"/>
    </row>
    <row r="3053" spans="1:2" ht="18" customHeight="1">
      <c r="A3053" s="4"/>
      <c r="B3053" s="16"/>
    </row>
    <row r="3054" spans="1:2" ht="18" customHeight="1">
      <c r="A3054" s="4"/>
      <c r="B3054" s="16"/>
    </row>
    <row r="3055" spans="1:2" ht="18" customHeight="1">
      <c r="A3055" s="4"/>
      <c r="B3055" s="16"/>
    </row>
    <row r="3056" spans="1:2" ht="18" customHeight="1">
      <c r="A3056" s="4"/>
      <c r="B3056" s="16"/>
    </row>
    <row r="3057" spans="1:2" ht="18" customHeight="1">
      <c r="A3057" s="4"/>
      <c r="B3057" s="16"/>
    </row>
    <row r="3058" spans="1:2" ht="18" customHeight="1">
      <c r="A3058" s="4"/>
      <c r="B3058" s="16"/>
    </row>
    <row r="3059" spans="1:2" ht="18" customHeight="1">
      <c r="A3059" s="4"/>
      <c r="B3059" s="16"/>
    </row>
    <row r="3060" spans="1:2" ht="18" customHeight="1">
      <c r="A3060" s="4"/>
      <c r="B3060" s="16"/>
    </row>
    <row r="3061" spans="1:2" ht="18" customHeight="1">
      <c r="A3061" s="4"/>
      <c r="B3061" s="16"/>
    </row>
    <row r="3062" spans="1:2" ht="18" customHeight="1">
      <c r="A3062" s="4"/>
      <c r="B3062" s="16"/>
    </row>
    <row r="3063" spans="1:2" ht="18" customHeight="1">
      <c r="A3063" s="4"/>
      <c r="B3063" s="16"/>
    </row>
    <row r="3064" spans="1:2" ht="18" customHeight="1">
      <c r="A3064" s="4"/>
      <c r="B3064" s="16"/>
    </row>
    <row r="3065" spans="1:2" ht="18" customHeight="1">
      <c r="A3065" s="4"/>
      <c r="B3065" s="16"/>
    </row>
    <row r="3066" spans="1:2" ht="18" customHeight="1">
      <c r="A3066" s="4"/>
      <c r="B3066" s="16"/>
    </row>
    <row r="3067" spans="1:2" ht="18" customHeight="1">
      <c r="A3067" s="4"/>
      <c r="B3067" s="16"/>
    </row>
    <row r="3068" spans="1:2" ht="18" customHeight="1">
      <c r="A3068" s="4"/>
      <c r="B3068" s="16"/>
    </row>
    <row r="3069" spans="1:2" ht="18" customHeight="1">
      <c r="A3069" s="4"/>
      <c r="B3069" s="16"/>
    </row>
    <row r="3070" spans="1:2" ht="18" customHeight="1">
      <c r="A3070" s="4"/>
      <c r="B3070" s="16"/>
    </row>
    <row r="3071" spans="1:2" ht="18" customHeight="1">
      <c r="A3071" s="4"/>
      <c r="B3071" s="16"/>
    </row>
    <row r="3072" spans="1:2" ht="18" customHeight="1">
      <c r="A3072" s="4"/>
      <c r="B3072" s="16"/>
    </row>
    <row r="3073" spans="1:2" ht="18" customHeight="1">
      <c r="A3073" s="4"/>
      <c r="B3073" s="16"/>
    </row>
    <row r="3074" spans="1:2" ht="18" customHeight="1">
      <c r="A3074" s="4"/>
      <c r="B3074" s="16"/>
    </row>
    <row r="3075" spans="1:2" ht="18" customHeight="1">
      <c r="A3075" s="4"/>
      <c r="B3075" s="16"/>
    </row>
    <row r="3076" spans="1:2" ht="18" customHeight="1">
      <c r="A3076" s="4"/>
      <c r="B3076" s="16"/>
    </row>
    <row r="3077" spans="1:2" ht="18" customHeight="1">
      <c r="A3077" s="4"/>
      <c r="B3077" s="16"/>
    </row>
    <row r="3078" spans="1:2" ht="18" customHeight="1">
      <c r="A3078" s="4"/>
      <c r="B3078" s="16"/>
    </row>
    <row r="3079" spans="1:2" ht="18" customHeight="1">
      <c r="A3079" s="4"/>
      <c r="B3079" s="16"/>
    </row>
    <row r="3080" spans="1:2" ht="18" customHeight="1">
      <c r="A3080" s="4"/>
      <c r="B3080" s="16"/>
    </row>
    <row r="3081" spans="1:2" ht="18" customHeight="1">
      <c r="A3081" s="4"/>
      <c r="B3081" s="16"/>
    </row>
    <row r="3082" spans="1:2" ht="18" customHeight="1">
      <c r="A3082" s="4"/>
      <c r="B3082" s="16"/>
    </row>
    <row r="3083" spans="1:2" ht="18" customHeight="1">
      <c r="A3083" s="4"/>
      <c r="B3083" s="16"/>
    </row>
    <row r="3084" spans="1:2" ht="18" customHeight="1">
      <c r="A3084" s="4"/>
      <c r="B3084" s="16"/>
    </row>
    <row r="3085" spans="1:2" ht="18" customHeight="1">
      <c r="A3085" s="4"/>
      <c r="B3085" s="16"/>
    </row>
    <row r="3086" spans="1:2" ht="18" customHeight="1">
      <c r="A3086" s="4"/>
      <c r="B3086" s="16"/>
    </row>
    <row r="3087" spans="1:2" ht="18" customHeight="1">
      <c r="A3087" s="4"/>
      <c r="B3087" s="16"/>
    </row>
    <row r="3088" spans="1:2" ht="18" customHeight="1">
      <c r="A3088" s="4"/>
      <c r="B3088" s="16"/>
    </row>
    <row r="3089" spans="1:2" ht="18" customHeight="1">
      <c r="A3089" s="4"/>
      <c r="B3089" s="16"/>
    </row>
    <row r="3090" spans="1:2" ht="18" customHeight="1">
      <c r="A3090" s="4"/>
      <c r="B3090" s="16"/>
    </row>
    <row r="3091" spans="1:2" ht="18" customHeight="1">
      <c r="A3091" s="4"/>
      <c r="B3091" s="16"/>
    </row>
    <row r="3092" spans="1:2" ht="18" customHeight="1">
      <c r="A3092" s="4"/>
      <c r="B3092" s="16"/>
    </row>
    <row r="3093" spans="1:2" ht="18" customHeight="1">
      <c r="A3093" s="4"/>
      <c r="B3093" s="16"/>
    </row>
    <row r="3094" spans="1:2" ht="18" customHeight="1">
      <c r="A3094" s="4"/>
      <c r="B3094" s="16"/>
    </row>
    <row r="3095" spans="1:2" ht="18" customHeight="1">
      <c r="A3095" s="4"/>
      <c r="B3095" s="16"/>
    </row>
    <row r="3096" spans="1:2" ht="18" customHeight="1">
      <c r="A3096" s="4"/>
      <c r="B3096" s="16"/>
    </row>
    <row r="3097" spans="1:2" ht="18" customHeight="1">
      <c r="A3097" s="4"/>
      <c r="B3097" s="16"/>
    </row>
    <row r="3098" spans="1:2" ht="18" customHeight="1">
      <c r="A3098" s="4"/>
      <c r="B3098" s="16"/>
    </row>
    <row r="3099" spans="1:2" ht="18" customHeight="1">
      <c r="A3099" s="4"/>
      <c r="B3099" s="16"/>
    </row>
    <row r="3100" spans="1:2" ht="18" customHeight="1">
      <c r="A3100" s="4"/>
      <c r="B3100" s="16"/>
    </row>
    <row r="3101" spans="1:2" ht="18" customHeight="1">
      <c r="A3101" s="4"/>
      <c r="B3101" s="16"/>
    </row>
    <row r="3102" spans="1:2" ht="18" customHeight="1">
      <c r="A3102" s="4"/>
      <c r="B3102" s="16"/>
    </row>
    <row r="3103" spans="1:2" ht="18" customHeight="1">
      <c r="A3103" s="4"/>
      <c r="B3103" s="16"/>
    </row>
    <row r="3104" spans="1:2" ht="18" customHeight="1">
      <c r="A3104" s="4"/>
      <c r="B3104" s="16"/>
    </row>
    <row r="3105" spans="1:2" ht="18" customHeight="1">
      <c r="A3105" s="4"/>
      <c r="B3105" s="16"/>
    </row>
    <row r="3106" spans="1:2" ht="18" customHeight="1">
      <c r="A3106" s="4"/>
      <c r="B3106" s="16"/>
    </row>
    <row r="3107" spans="1:2" ht="18" customHeight="1">
      <c r="A3107" s="4"/>
      <c r="B3107" s="16"/>
    </row>
    <row r="3108" spans="1:2" ht="18" customHeight="1">
      <c r="A3108" s="4"/>
      <c r="B3108" s="16"/>
    </row>
    <row r="3109" spans="1:2" ht="18" customHeight="1">
      <c r="A3109" s="4"/>
      <c r="B3109" s="16"/>
    </row>
    <row r="3110" spans="1:2" ht="18" customHeight="1">
      <c r="A3110" s="4"/>
      <c r="B3110" s="16"/>
    </row>
    <row r="3111" spans="1:2" ht="18" customHeight="1">
      <c r="A3111" s="4"/>
      <c r="B3111" s="16"/>
    </row>
    <row r="3112" spans="1:2" ht="18" customHeight="1">
      <c r="A3112" s="4"/>
      <c r="B3112" s="16"/>
    </row>
    <row r="3113" spans="1:2" ht="18" customHeight="1">
      <c r="A3113" s="4"/>
      <c r="B3113" s="16"/>
    </row>
    <row r="3114" spans="1:2" ht="18" customHeight="1">
      <c r="A3114" s="4"/>
      <c r="B3114" s="16"/>
    </row>
    <row r="3115" spans="1:2" ht="18" customHeight="1">
      <c r="A3115" s="4"/>
      <c r="B3115" s="16"/>
    </row>
    <row r="3116" spans="1:2" ht="18" customHeight="1">
      <c r="A3116" s="4"/>
      <c r="B3116" s="16"/>
    </row>
    <row r="3117" spans="1:2" ht="18" customHeight="1">
      <c r="A3117" s="4"/>
      <c r="B3117" s="16"/>
    </row>
    <row r="3118" spans="1:2" ht="18" customHeight="1">
      <c r="A3118" s="4"/>
      <c r="B3118" s="16"/>
    </row>
    <row r="3119" spans="1:2" ht="18" customHeight="1">
      <c r="A3119" s="4"/>
      <c r="B3119" s="16"/>
    </row>
    <row r="3120" spans="1:2" ht="18" customHeight="1">
      <c r="A3120" s="4"/>
      <c r="B3120" s="16"/>
    </row>
    <row r="3121" spans="1:2" ht="18" customHeight="1">
      <c r="A3121" s="4"/>
      <c r="B3121" s="16"/>
    </row>
    <row r="3122" spans="1:2" ht="18" customHeight="1">
      <c r="A3122" s="4"/>
      <c r="B3122" s="16"/>
    </row>
    <row r="3123" spans="1:2" ht="18" customHeight="1">
      <c r="A3123" s="4"/>
      <c r="B3123" s="16"/>
    </row>
    <row r="3124" spans="1:2" ht="18" customHeight="1">
      <c r="A3124" s="4"/>
      <c r="B3124" s="16"/>
    </row>
    <row r="3125" spans="1:2" ht="18" customHeight="1">
      <c r="A3125" s="4"/>
      <c r="B3125" s="16"/>
    </row>
    <row r="3126" spans="1:2" ht="18" customHeight="1">
      <c r="A3126" s="4"/>
      <c r="B3126" s="16"/>
    </row>
    <row r="3127" spans="1:2" ht="18" customHeight="1">
      <c r="A3127" s="4"/>
      <c r="B3127" s="16"/>
    </row>
    <row r="3128" spans="1:2" ht="18" customHeight="1">
      <c r="A3128" s="4"/>
      <c r="B3128" s="16"/>
    </row>
    <row r="3129" spans="1:2" ht="18" customHeight="1">
      <c r="A3129" s="4"/>
      <c r="B3129" s="16"/>
    </row>
    <row r="3130" spans="1:2" ht="18" customHeight="1">
      <c r="A3130" s="4"/>
      <c r="B3130" s="16"/>
    </row>
    <row r="3131" spans="1:2" ht="18" customHeight="1">
      <c r="A3131" s="4"/>
      <c r="B3131" s="16"/>
    </row>
    <row r="3132" spans="1:2" ht="18" customHeight="1">
      <c r="A3132" s="4"/>
      <c r="B3132" s="16"/>
    </row>
    <row r="3133" spans="1:2" ht="18" customHeight="1">
      <c r="A3133" s="4"/>
      <c r="B3133" s="16"/>
    </row>
    <row r="3134" spans="1:2" ht="18" customHeight="1">
      <c r="A3134" s="4"/>
      <c r="B3134" s="16"/>
    </row>
    <row r="3135" spans="1:2" ht="18" customHeight="1">
      <c r="A3135" s="4"/>
      <c r="B3135" s="16"/>
    </row>
    <row r="3136" spans="1:2" ht="18" customHeight="1">
      <c r="A3136" s="4"/>
      <c r="B3136" s="16"/>
    </row>
    <row r="3137" spans="1:2" ht="18" customHeight="1">
      <c r="A3137" s="4"/>
      <c r="B3137" s="16"/>
    </row>
    <row r="3138" spans="1:2" ht="18" customHeight="1">
      <c r="A3138" s="4"/>
      <c r="B3138" s="16"/>
    </row>
    <row r="3139" spans="1:2" ht="18" customHeight="1">
      <c r="A3139" s="4"/>
      <c r="B3139" s="16"/>
    </row>
    <row r="3140" spans="1:2" ht="18" customHeight="1">
      <c r="A3140" s="4"/>
      <c r="B3140" s="16"/>
    </row>
    <row r="3141" spans="1:2" ht="18" customHeight="1">
      <c r="A3141" s="4"/>
      <c r="B3141" s="16"/>
    </row>
    <row r="3142" spans="1:2" ht="18" customHeight="1">
      <c r="A3142" s="4"/>
      <c r="B3142" s="16"/>
    </row>
    <row r="3143" spans="1:2" ht="18" customHeight="1">
      <c r="A3143" s="4"/>
      <c r="B3143" s="16"/>
    </row>
    <row r="3144" spans="1:2" ht="18" customHeight="1">
      <c r="A3144" s="4"/>
      <c r="B3144" s="16"/>
    </row>
    <row r="3145" spans="1:2" ht="18" customHeight="1">
      <c r="A3145" s="4"/>
      <c r="B3145" s="16"/>
    </row>
    <row r="3146" spans="1:2" ht="18" customHeight="1">
      <c r="A3146" s="4"/>
      <c r="B3146" s="16"/>
    </row>
    <row r="3147" spans="1:2" ht="18" customHeight="1">
      <c r="A3147" s="4"/>
      <c r="B3147" s="16"/>
    </row>
    <row r="3148" spans="1:2" ht="18" customHeight="1">
      <c r="A3148" s="4"/>
      <c r="B3148" s="16"/>
    </row>
    <row r="3149" spans="1:2" ht="18" customHeight="1">
      <c r="A3149" s="4"/>
      <c r="B3149" s="16"/>
    </row>
    <row r="3150" spans="1:2" ht="18" customHeight="1">
      <c r="A3150" s="4"/>
      <c r="B3150" s="16"/>
    </row>
    <row r="3151" spans="1:2" ht="18" customHeight="1">
      <c r="A3151" s="4"/>
      <c r="B3151" s="16"/>
    </row>
    <row r="3152" spans="1:2" ht="18" customHeight="1">
      <c r="A3152" s="4"/>
      <c r="B3152" s="16"/>
    </row>
    <row r="3153" spans="1:2" ht="18" customHeight="1">
      <c r="A3153" s="4"/>
      <c r="B3153" s="16"/>
    </row>
    <row r="3154" spans="1:2" ht="18" customHeight="1">
      <c r="A3154" s="4"/>
      <c r="B3154" s="16"/>
    </row>
    <row r="3155" spans="1:2" ht="18" customHeight="1">
      <c r="A3155" s="4"/>
      <c r="B3155" s="16"/>
    </row>
    <row r="3156" spans="1:2" ht="18" customHeight="1">
      <c r="A3156" s="4"/>
      <c r="B3156" s="16"/>
    </row>
    <row r="3157" spans="1:2" ht="18" customHeight="1">
      <c r="A3157" s="4"/>
      <c r="B3157" s="16"/>
    </row>
    <row r="3158" spans="1:2" ht="18" customHeight="1">
      <c r="A3158" s="4"/>
      <c r="B3158" s="16"/>
    </row>
    <row r="3159" spans="1:2" ht="18" customHeight="1">
      <c r="A3159" s="4"/>
      <c r="B3159" s="16"/>
    </row>
    <row r="3160" spans="1:2" ht="18" customHeight="1">
      <c r="A3160" s="4"/>
      <c r="B3160" s="16"/>
    </row>
    <row r="3161" spans="1:2" ht="18" customHeight="1">
      <c r="A3161" s="4"/>
      <c r="B3161" s="16"/>
    </row>
    <row r="3162" spans="1:2" ht="18" customHeight="1">
      <c r="A3162" s="4"/>
      <c r="B3162" s="16"/>
    </row>
    <row r="3163" spans="1:2" ht="18" customHeight="1">
      <c r="A3163" s="4"/>
      <c r="B3163" s="16"/>
    </row>
    <row r="3164" spans="1:2" ht="18" customHeight="1">
      <c r="A3164" s="4"/>
      <c r="B3164" s="16"/>
    </row>
    <row r="3165" spans="1:2" ht="18" customHeight="1">
      <c r="A3165" s="4"/>
      <c r="B3165" s="16"/>
    </row>
    <row r="3166" spans="1:2" ht="18" customHeight="1">
      <c r="A3166" s="4"/>
      <c r="B3166" s="16"/>
    </row>
    <row r="3167" spans="1:2" ht="18" customHeight="1">
      <c r="A3167" s="4"/>
      <c r="B3167" s="16"/>
    </row>
    <row r="3168" spans="1:2" ht="18" customHeight="1">
      <c r="A3168" s="4"/>
      <c r="B3168" s="16"/>
    </row>
    <row r="3169" spans="1:2" ht="18" customHeight="1">
      <c r="A3169" s="4"/>
      <c r="B3169" s="16"/>
    </row>
    <row r="3170" spans="1:2" ht="18" customHeight="1">
      <c r="A3170" s="4"/>
      <c r="B3170" s="16"/>
    </row>
    <row r="3171" spans="1:2" ht="18" customHeight="1">
      <c r="A3171" s="4"/>
      <c r="B3171" s="16"/>
    </row>
    <row r="3172" spans="1:2" ht="18" customHeight="1">
      <c r="A3172" s="4"/>
      <c r="B3172" s="16"/>
    </row>
    <row r="3173" spans="1:2" ht="18" customHeight="1">
      <c r="A3173" s="4"/>
      <c r="B3173" s="16"/>
    </row>
    <row r="3174" spans="1:2" ht="18" customHeight="1">
      <c r="A3174" s="4"/>
      <c r="B3174" s="16"/>
    </row>
    <row r="3175" spans="1:2" ht="18" customHeight="1">
      <c r="A3175" s="4"/>
      <c r="B3175" s="16"/>
    </row>
    <row r="3176" spans="1:2" ht="18" customHeight="1">
      <c r="A3176" s="4"/>
      <c r="B3176" s="16"/>
    </row>
    <row r="3177" spans="1:2" ht="18" customHeight="1">
      <c r="A3177" s="4"/>
      <c r="B3177" s="16"/>
    </row>
    <row r="3178" spans="1:2" ht="18" customHeight="1">
      <c r="A3178" s="4"/>
      <c r="B3178" s="16"/>
    </row>
    <row r="3179" spans="1:2" ht="18" customHeight="1">
      <c r="A3179" s="4"/>
      <c r="B3179" s="16"/>
    </row>
    <row r="3180" spans="1:2" ht="18" customHeight="1">
      <c r="A3180" s="4"/>
      <c r="B3180" s="16"/>
    </row>
    <row r="3181" spans="1:2" ht="18" customHeight="1">
      <c r="A3181" s="4"/>
      <c r="B3181" s="16"/>
    </row>
    <row r="3182" spans="1:2" ht="18" customHeight="1">
      <c r="A3182" s="4"/>
      <c r="B3182" s="16"/>
    </row>
    <row r="3183" spans="1:2" ht="18" customHeight="1">
      <c r="A3183" s="4"/>
      <c r="B3183" s="16"/>
    </row>
    <row r="3184" spans="1:2" ht="18" customHeight="1">
      <c r="A3184" s="4"/>
      <c r="B3184" s="16"/>
    </row>
    <row r="3185" spans="1:2" ht="18" customHeight="1">
      <c r="A3185" s="4"/>
      <c r="B3185" s="16"/>
    </row>
    <row r="3186" spans="1:2" ht="18" customHeight="1">
      <c r="A3186" s="4"/>
      <c r="B3186" s="16"/>
    </row>
    <row r="3187" spans="1:2" ht="18" customHeight="1">
      <c r="A3187" s="4"/>
      <c r="B3187" s="16"/>
    </row>
    <row r="3188" spans="1:2" ht="18" customHeight="1">
      <c r="A3188" s="4"/>
      <c r="B3188" s="16"/>
    </row>
    <row r="3189" spans="1:2" ht="18" customHeight="1">
      <c r="A3189" s="4"/>
      <c r="B3189" s="16"/>
    </row>
    <row r="3190" spans="1:2" ht="18" customHeight="1">
      <c r="A3190" s="4"/>
      <c r="B3190" s="16"/>
    </row>
    <row r="3191" spans="1:2" ht="18" customHeight="1">
      <c r="A3191" s="4"/>
      <c r="B3191" s="16"/>
    </row>
    <row r="3192" spans="1:2" ht="18" customHeight="1">
      <c r="A3192" s="4"/>
      <c r="B3192" s="16"/>
    </row>
    <row r="3193" spans="1:2" ht="18" customHeight="1">
      <c r="A3193" s="4"/>
      <c r="B3193" s="16"/>
    </row>
    <row r="3194" spans="1:2" ht="18" customHeight="1">
      <c r="A3194" s="4"/>
      <c r="B3194" s="16"/>
    </row>
    <row r="3195" spans="1:2" ht="18" customHeight="1">
      <c r="A3195" s="4"/>
      <c r="B3195" s="16"/>
    </row>
    <row r="3196" spans="1:2" ht="18" customHeight="1">
      <c r="A3196" s="4"/>
      <c r="B3196" s="16"/>
    </row>
    <row r="3197" spans="1:2" ht="18" customHeight="1">
      <c r="A3197" s="4"/>
      <c r="B3197" s="16"/>
    </row>
    <row r="3198" spans="1:2" ht="18" customHeight="1">
      <c r="A3198" s="4"/>
      <c r="B3198" s="16"/>
    </row>
    <row r="3199" spans="1:2" ht="18" customHeight="1">
      <c r="A3199" s="4"/>
      <c r="B3199" s="16"/>
    </row>
    <row r="3200" spans="1:2" ht="18" customHeight="1">
      <c r="A3200" s="4"/>
      <c r="B3200" s="16"/>
    </row>
    <row r="3201" spans="1:2" ht="18" customHeight="1">
      <c r="A3201" s="4"/>
      <c r="B3201" s="16"/>
    </row>
    <row r="3202" spans="1:2" ht="18" customHeight="1">
      <c r="A3202" s="4"/>
      <c r="B3202" s="16"/>
    </row>
    <row r="3203" spans="1:2" ht="18" customHeight="1">
      <c r="A3203" s="4"/>
      <c r="B3203" s="16"/>
    </row>
    <row r="3204" spans="1:2" ht="18" customHeight="1">
      <c r="A3204" s="4"/>
      <c r="B3204" s="16"/>
    </row>
    <row r="3205" spans="1:2" ht="18" customHeight="1">
      <c r="A3205" s="4"/>
      <c r="B3205" s="16"/>
    </row>
    <row r="3206" spans="1:2" ht="18" customHeight="1">
      <c r="A3206" s="4"/>
      <c r="B3206" s="16"/>
    </row>
    <row r="3207" spans="1:2" ht="18" customHeight="1">
      <c r="A3207" s="4"/>
      <c r="B3207" s="16"/>
    </row>
    <row r="3208" spans="1:2" ht="18" customHeight="1">
      <c r="A3208" s="4"/>
      <c r="B3208" s="16"/>
    </row>
    <row r="3209" spans="1:2" ht="18" customHeight="1">
      <c r="A3209" s="4"/>
      <c r="B3209" s="16"/>
    </row>
    <row r="3210" spans="1:2" ht="18" customHeight="1">
      <c r="A3210" s="4"/>
      <c r="B3210" s="16"/>
    </row>
    <row r="3211" spans="1:2" ht="18" customHeight="1">
      <c r="A3211" s="4"/>
      <c r="B3211" s="16"/>
    </row>
    <row r="3212" spans="1:2" ht="18" customHeight="1">
      <c r="A3212" s="4"/>
      <c r="B3212" s="16"/>
    </row>
    <row r="3213" spans="1:2" ht="18" customHeight="1">
      <c r="A3213" s="4"/>
      <c r="B3213" s="16"/>
    </row>
    <row r="3214" spans="1:2" ht="18" customHeight="1">
      <c r="A3214" s="4"/>
      <c r="B3214" s="16"/>
    </row>
    <row r="3215" spans="1:2" ht="18" customHeight="1">
      <c r="A3215" s="4"/>
      <c r="B3215" s="16"/>
    </row>
    <row r="3216" spans="1:2" ht="18" customHeight="1">
      <c r="A3216" s="4"/>
      <c r="B3216" s="16"/>
    </row>
    <row r="3217" spans="1:2" ht="18" customHeight="1">
      <c r="A3217" s="4"/>
      <c r="B3217" s="16"/>
    </row>
    <row r="3218" spans="1:2" ht="18" customHeight="1">
      <c r="A3218" s="4"/>
      <c r="B3218" s="16"/>
    </row>
    <row r="3219" spans="1:2" ht="18" customHeight="1">
      <c r="A3219" s="4"/>
      <c r="B3219" s="16"/>
    </row>
    <row r="3220" spans="1:2" ht="18" customHeight="1">
      <c r="A3220" s="4"/>
      <c r="B3220" s="16"/>
    </row>
    <row r="3221" spans="1:2" ht="18" customHeight="1">
      <c r="A3221" s="4"/>
      <c r="B3221" s="16"/>
    </row>
    <row r="3222" spans="1:2" ht="18" customHeight="1">
      <c r="A3222" s="4"/>
      <c r="B3222" s="16"/>
    </row>
    <row r="3223" spans="1:2" ht="18" customHeight="1">
      <c r="A3223" s="4"/>
      <c r="B3223" s="16"/>
    </row>
    <row r="3224" spans="1:2" ht="18" customHeight="1">
      <c r="A3224" s="4"/>
      <c r="B3224" s="16"/>
    </row>
    <row r="3225" spans="1:2" ht="18" customHeight="1">
      <c r="A3225" s="4"/>
      <c r="B3225" s="16"/>
    </row>
    <row r="3226" spans="1:2" ht="18" customHeight="1">
      <c r="A3226" s="4"/>
      <c r="B3226" s="16"/>
    </row>
    <row r="3227" spans="1:2" ht="18" customHeight="1">
      <c r="A3227" s="4"/>
      <c r="B3227" s="16"/>
    </row>
    <row r="3228" spans="1:2" ht="18" customHeight="1">
      <c r="A3228" s="4"/>
      <c r="B3228" s="16"/>
    </row>
    <row r="3229" spans="1:2" ht="18" customHeight="1">
      <c r="A3229" s="4"/>
      <c r="B3229" s="16"/>
    </row>
    <row r="3230" spans="1:2" ht="18" customHeight="1">
      <c r="A3230" s="4"/>
      <c r="B3230" s="16"/>
    </row>
    <row r="3231" spans="1:2" ht="18" customHeight="1">
      <c r="A3231" s="4"/>
      <c r="B3231" s="16"/>
    </row>
    <row r="3232" spans="1:2" ht="18" customHeight="1">
      <c r="A3232" s="4"/>
      <c r="B3232" s="16"/>
    </row>
    <row r="3233" spans="1:2" ht="18" customHeight="1">
      <c r="A3233" s="4"/>
      <c r="B3233" s="16"/>
    </row>
    <row r="3234" spans="1:2" ht="18" customHeight="1">
      <c r="A3234" s="4"/>
      <c r="B3234" s="16"/>
    </row>
    <row r="3235" spans="1:2" ht="18" customHeight="1">
      <c r="A3235" s="4"/>
      <c r="B3235" s="16"/>
    </row>
    <row r="3236" spans="1:2" ht="18" customHeight="1">
      <c r="A3236" s="4"/>
      <c r="B3236" s="16"/>
    </row>
    <row r="3237" spans="1:2" ht="18" customHeight="1">
      <c r="A3237" s="4"/>
      <c r="B3237" s="16"/>
    </row>
    <row r="3238" spans="1:2" ht="18" customHeight="1">
      <c r="A3238" s="4"/>
      <c r="B3238" s="16"/>
    </row>
    <row r="3239" spans="1:2" ht="18" customHeight="1">
      <c r="A3239" s="4"/>
      <c r="B3239" s="16"/>
    </row>
    <row r="3240" spans="1:2" ht="18" customHeight="1">
      <c r="A3240" s="4"/>
      <c r="B3240" s="16"/>
    </row>
    <row r="3241" spans="1:2" ht="18" customHeight="1">
      <c r="A3241" s="4"/>
      <c r="B3241" s="16"/>
    </row>
    <row r="3242" spans="1:2" ht="18" customHeight="1">
      <c r="A3242" s="4"/>
      <c r="B3242" s="16"/>
    </row>
    <row r="3243" spans="1:2" ht="18" customHeight="1">
      <c r="A3243" s="4"/>
      <c r="B3243" s="16"/>
    </row>
    <row r="3244" spans="1:2" ht="18" customHeight="1">
      <c r="A3244" s="4"/>
      <c r="B3244" s="16"/>
    </row>
    <row r="3245" spans="1:2" ht="18" customHeight="1">
      <c r="A3245" s="4"/>
      <c r="B3245" s="16"/>
    </row>
    <row r="3246" spans="1:2" ht="18" customHeight="1">
      <c r="A3246" s="4"/>
      <c r="B3246" s="16"/>
    </row>
    <row r="3247" spans="1:2" ht="18" customHeight="1">
      <c r="A3247" s="4"/>
      <c r="B3247" s="16"/>
    </row>
    <row r="3248" spans="1:2" ht="18" customHeight="1">
      <c r="A3248" s="4"/>
      <c r="B3248" s="16"/>
    </row>
    <row r="3249" spans="1:2" ht="18" customHeight="1">
      <c r="A3249" s="4"/>
      <c r="B3249" s="16"/>
    </row>
    <row r="3250" spans="1:2" ht="18" customHeight="1">
      <c r="A3250" s="4"/>
      <c r="B3250" s="16"/>
    </row>
    <row r="3251" spans="1:2" ht="18" customHeight="1">
      <c r="A3251" s="4"/>
      <c r="B3251" s="16"/>
    </row>
    <row r="3252" spans="1:2" ht="18" customHeight="1">
      <c r="A3252" s="4"/>
      <c r="B3252" s="16"/>
    </row>
    <row r="3253" spans="1:2" ht="18" customHeight="1">
      <c r="A3253" s="4"/>
      <c r="B3253" s="16"/>
    </row>
    <row r="3254" spans="1:2" ht="18" customHeight="1">
      <c r="A3254" s="4"/>
      <c r="B3254" s="16"/>
    </row>
    <row r="3255" spans="1:2" ht="18" customHeight="1">
      <c r="A3255" s="4"/>
      <c r="B3255" s="16"/>
    </row>
    <row r="3256" spans="1:2" ht="18" customHeight="1">
      <c r="A3256" s="4"/>
      <c r="B3256" s="16"/>
    </row>
    <row r="3257" spans="1:2" ht="18" customHeight="1">
      <c r="A3257" s="4"/>
      <c r="B3257" s="16"/>
    </row>
    <row r="3258" spans="1:2" ht="18" customHeight="1">
      <c r="A3258" s="4"/>
      <c r="B3258" s="16"/>
    </row>
    <row r="3259" spans="1:2" ht="18" customHeight="1">
      <c r="A3259" s="4"/>
      <c r="B3259" s="16"/>
    </row>
    <row r="3260" spans="1:2" ht="18" customHeight="1">
      <c r="A3260" s="4"/>
      <c r="B3260" s="16"/>
    </row>
    <row r="3261" spans="1:2" ht="18" customHeight="1">
      <c r="A3261" s="4"/>
      <c r="B3261" s="16"/>
    </row>
    <row r="3262" spans="1:2" ht="18" customHeight="1">
      <c r="A3262" s="4"/>
      <c r="B3262" s="16"/>
    </row>
    <row r="3263" spans="1:2" ht="18" customHeight="1">
      <c r="A3263" s="4"/>
      <c r="B3263" s="16"/>
    </row>
    <row r="3264" spans="1:2" ht="18" customHeight="1">
      <c r="A3264" s="4"/>
      <c r="B3264" s="16"/>
    </row>
    <row r="3265" spans="1:2" ht="18" customHeight="1">
      <c r="A3265" s="4"/>
      <c r="B3265" s="16"/>
    </row>
    <row r="3266" spans="1:2" ht="18" customHeight="1">
      <c r="A3266" s="4"/>
      <c r="B3266" s="16"/>
    </row>
    <row r="3267" spans="1:2" ht="18" customHeight="1">
      <c r="A3267" s="4"/>
      <c r="B3267" s="16"/>
    </row>
    <row r="3268" spans="1:2" ht="18" customHeight="1">
      <c r="A3268" s="4"/>
      <c r="B3268" s="16"/>
    </row>
    <row r="3269" spans="1:2" ht="18" customHeight="1">
      <c r="A3269" s="4"/>
      <c r="B3269" s="16"/>
    </row>
    <row r="3270" spans="1:2" ht="18" customHeight="1">
      <c r="A3270" s="4"/>
      <c r="B3270" s="16"/>
    </row>
    <row r="3271" spans="1:2" ht="18" customHeight="1">
      <c r="A3271" s="4"/>
      <c r="B3271" s="16"/>
    </row>
    <row r="3272" spans="1:2" ht="18" customHeight="1">
      <c r="A3272" s="4"/>
      <c r="B3272" s="16"/>
    </row>
    <row r="3273" spans="1:2" ht="18" customHeight="1">
      <c r="A3273" s="4"/>
      <c r="B3273" s="16"/>
    </row>
    <row r="3274" spans="1:2" ht="18" customHeight="1">
      <c r="A3274" s="4"/>
      <c r="B3274" s="16"/>
    </row>
    <row r="3275" spans="1:2" ht="18" customHeight="1">
      <c r="A3275" s="4"/>
      <c r="B3275" s="16"/>
    </row>
    <row r="3276" spans="1:2" ht="18" customHeight="1">
      <c r="A3276" s="4"/>
      <c r="B3276" s="16"/>
    </row>
    <row r="3277" spans="1:2" ht="18" customHeight="1">
      <c r="A3277" s="4"/>
      <c r="B3277" s="16"/>
    </row>
    <row r="3278" spans="1:2" ht="18" customHeight="1">
      <c r="A3278" s="4"/>
      <c r="B3278" s="16"/>
    </row>
    <row r="3279" spans="1:2" ht="18" customHeight="1">
      <c r="A3279" s="4"/>
      <c r="B3279" s="16"/>
    </row>
    <row r="3280" spans="1:2" ht="18" customHeight="1">
      <c r="A3280" s="4"/>
      <c r="B3280" s="16"/>
    </row>
    <row r="3281" spans="1:2" ht="18" customHeight="1">
      <c r="A3281" s="4"/>
      <c r="B3281" s="16"/>
    </row>
    <row r="3282" spans="1:2" ht="18" customHeight="1">
      <c r="A3282" s="4"/>
      <c r="B3282" s="16"/>
    </row>
    <row r="3283" spans="1:2" ht="18" customHeight="1">
      <c r="A3283" s="4"/>
      <c r="B3283" s="16"/>
    </row>
    <row r="3284" spans="1:2" ht="18" customHeight="1">
      <c r="A3284" s="4"/>
      <c r="B3284" s="16"/>
    </row>
    <row r="3285" spans="1:2" ht="18" customHeight="1">
      <c r="A3285" s="4"/>
      <c r="B3285" s="16"/>
    </row>
    <row r="3286" spans="1:2" ht="18" customHeight="1">
      <c r="A3286" s="4"/>
      <c r="B3286" s="16"/>
    </row>
    <row r="3287" spans="1:2" ht="18" customHeight="1">
      <c r="A3287" s="4"/>
      <c r="B3287" s="16"/>
    </row>
    <row r="3288" spans="1:2" ht="18" customHeight="1">
      <c r="A3288" s="4"/>
      <c r="B3288" s="16"/>
    </row>
    <row r="3289" spans="1:2" ht="18" customHeight="1">
      <c r="A3289" s="4"/>
      <c r="B3289" s="16"/>
    </row>
    <row r="3290" spans="1:2" ht="18" customHeight="1">
      <c r="A3290" s="4"/>
      <c r="B3290" s="16"/>
    </row>
    <row r="3291" spans="1:2" ht="18" customHeight="1">
      <c r="A3291" s="4"/>
      <c r="B3291" s="16"/>
    </row>
    <row r="3292" spans="1:2" ht="18" customHeight="1">
      <c r="A3292" s="4"/>
      <c r="B3292" s="16"/>
    </row>
    <row r="3293" spans="1:2" ht="18" customHeight="1">
      <c r="A3293" s="4"/>
      <c r="B3293" s="16"/>
    </row>
    <row r="3294" spans="1:2" ht="18" customHeight="1">
      <c r="A3294" s="4"/>
      <c r="B3294" s="16"/>
    </row>
    <row r="3295" spans="1:2" ht="18" customHeight="1">
      <c r="A3295" s="4"/>
      <c r="B3295" s="16"/>
    </row>
    <row r="3296" spans="1:2" ht="18" customHeight="1">
      <c r="A3296" s="4"/>
      <c r="B3296" s="16"/>
    </row>
    <row r="3297" spans="1:2" ht="18" customHeight="1">
      <c r="A3297" s="4"/>
      <c r="B3297" s="16"/>
    </row>
    <row r="3298" spans="1:2" ht="18" customHeight="1">
      <c r="A3298" s="4"/>
      <c r="B3298" s="16"/>
    </row>
    <row r="3299" spans="1:2" ht="18" customHeight="1">
      <c r="A3299" s="4"/>
      <c r="B3299" s="16"/>
    </row>
    <row r="3300" spans="1:2" ht="18" customHeight="1">
      <c r="A3300" s="4"/>
      <c r="B3300" s="16"/>
    </row>
    <row r="3301" spans="1:2" ht="18" customHeight="1">
      <c r="A3301" s="4"/>
      <c r="B3301" s="16"/>
    </row>
    <row r="3302" spans="1:2" ht="18" customHeight="1">
      <c r="A3302" s="4"/>
      <c r="B3302" s="16"/>
    </row>
    <row r="3303" spans="1:2" ht="18" customHeight="1">
      <c r="A3303" s="4"/>
      <c r="B3303" s="16"/>
    </row>
    <row r="3304" spans="1:2" ht="18" customHeight="1">
      <c r="A3304" s="4"/>
      <c r="B3304" s="16"/>
    </row>
    <row r="3305" spans="1:2" ht="18" customHeight="1">
      <c r="A3305" s="4"/>
      <c r="B3305" s="16"/>
    </row>
    <row r="3306" spans="1:2" ht="18" customHeight="1">
      <c r="A3306" s="4"/>
      <c r="B3306" s="16"/>
    </row>
    <row r="3307" spans="1:2" ht="18" customHeight="1">
      <c r="A3307" s="4"/>
      <c r="B3307" s="16"/>
    </row>
    <row r="3308" spans="1:2" ht="18" customHeight="1">
      <c r="A3308" s="4"/>
      <c r="B3308" s="16"/>
    </row>
    <row r="3309" spans="1:2" ht="18" customHeight="1">
      <c r="A3309" s="4"/>
      <c r="B3309" s="16"/>
    </row>
    <row r="3310" spans="1:2" ht="18" customHeight="1">
      <c r="A3310" s="4"/>
      <c r="B3310" s="16"/>
    </row>
    <row r="3311" spans="1:2" ht="18" customHeight="1">
      <c r="A3311" s="4"/>
      <c r="B3311" s="16"/>
    </row>
    <row r="3312" spans="1:2" ht="18" customHeight="1">
      <c r="A3312" s="4"/>
      <c r="B3312" s="16"/>
    </row>
    <row r="3313" spans="1:2" ht="18" customHeight="1">
      <c r="A3313" s="4"/>
      <c r="B3313" s="16"/>
    </row>
    <row r="3314" spans="1:2" ht="18" customHeight="1">
      <c r="A3314" s="4"/>
      <c r="B3314" s="16"/>
    </row>
    <row r="3315" spans="1:2" ht="18" customHeight="1">
      <c r="A3315" s="4"/>
      <c r="B3315" s="16"/>
    </row>
    <row r="3316" spans="1:2" ht="18" customHeight="1">
      <c r="A3316" s="4"/>
      <c r="B3316" s="16"/>
    </row>
    <row r="3317" spans="1:2" ht="18" customHeight="1">
      <c r="A3317" s="4"/>
      <c r="B3317" s="16"/>
    </row>
    <row r="3318" spans="1:2" ht="18" customHeight="1">
      <c r="A3318" s="4"/>
      <c r="B3318" s="16"/>
    </row>
    <row r="3319" spans="1:2" ht="18" customHeight="1">
      <c r="A3319" s="4"/>
      <c r="B3319" s="16"/>
    </row>
    <row r="3320" spans="1:2" ht="18" customHeight="1">
      <c r="A3320" s="4"/>
      <c r="B3320" s="16"/>
    </row>
    <row r="3321" spans="1:2" ht="18" customHeight="1">
      <c r="A3321" s="4"/>
      <c r="B3321" s="16"/>
    </row>
    <row r="3322" spans="1:2" ht="18" customHeight="1">
      <c r="A3322" s="4"/>
      <c r="B3322" s="16"/>
    </row>
    <row r="3323" spans="1:2" ht="18" customHeight="1">
      <c r="A3323" s="4"/>
      <c r="B3323" s="16"/>
    </row>
    <row r="3324" spans="1:2" ht="18" customHeight="1">
      <c r="A3324" s="4"/>
      <c r="B3324" s="16"/>
    </row>
    <row r="3325" spans="1:2" ht="18" customHeight="1">
      <c r="A3325" s="4"/>
      <c r="B3325" s="16"/>
    </row>
    <row r="3326" spans="1:2" ht="18" customHeight="1">
      <c r="A3326" s="4"/>
      <c r="B3326" s="16"/>
    </row>
    <row r="3327" spans="1:2" ht="18" customHeight="1">
      <c r="A3327" s="4"/>
      <c r="B3327" s="16"/>
    </row>
    <row r="3328" spans="1:2" ht="18" customHeight="1">
      <c r="A3328" s="4"/>
      <c r="B3328" s="16"/>
    </row>
    <row r="3329" spans="1:2" ht="18" customHeight="1">
      <c r="A3329" s="4"/>
      <c r="B3329" s="16"/>
    </row>
    <row r="3330" spans="1:2" ht="18" customHeight="1">
      <c r="A3330" s="4"/>
      <c r="B3330" s="16"/>
    </row>
    <row r="3331" spans="1:2" ht="18" customHeight="1">
      <c r="A3331" s="4"/>
      <c r="B3331" s="16"/>
    </row>
    <row r="3332" spans="1:2" ht="18" customHeight="1">
      <c r="A3332" s="4"/>
      <c r="B3332" s="16"/>
    </row>
    <row r="3333" spans="1:2" ht="18" customHeight="1">
      <c r="A3333" s="4"/>
      <c r="B3333" s="16"/>
    </row>
    <row r="3334" spans="1:2" ht="18" customHeight="1">
      <c r="A3334" s="4"/>
      <c r="B3334" s="16"/>
    </row>
    <row r="3335" spans="1:2" ht="18" customHeight="1">
      <c r="A3335" s="4"/>
      <c r="B3335" s="16"/>
    </row>
    <row r="3336" spans="1:2" ht="18" customHeight="1">
      <c r="A3336" s="4"/>
      <c r="B3336" s="16"/>
    </row>
    <row r="3337" spans="1:2" ht="18" customHeight="1">
      <c r="A3337" s="4"/>
      <c r="B3337" s="16"/>
    </row>
    <row r="3338" spans="1:2" ht="18" customHeight="1">
      <c r="A3338" s="4"/>
      <c r="B3338" s="16"/>
    </row>
    <row r="3339" spans="1:2" ht="18" customHeight="1">
      <c r="A3339" s="4"/>
      <c r="B3339" s="16"/>
    </row>
    <row r="3340" spans="1:2" ht="18" customHeight="1">
      <c r="A3340" s="4"/>
      <c r="B3340" s="16"/>
    </row>
    <row r="3341" spans="1:2" ht="18" customHeight="1">
      <c r="A3341" s="4"/>
      <c r="B3341" s="16"/>
    </row>
    <row r="3342" spans="1:2" ht="18" customHeight="1">
      <c r="A3342" s="4"/>
      <c r="B3342" s="16"/>
    </row>
    <row r="3343" spans="1:2" ht="18" customHeight="1">
      <c r="A3343" s="4"/>
      <c r="B3343" s="16"/>
    </row>
    <row r="3344" spans="1:2" ht="18" customHeight="1">
      <c r="A3344" s="4"/>
      <c r="B3344" s="16"/>
    </row>
    <row r="3345" spans="1:2" ht="18" customHeight="1">
      <c r="A3345" s="4"/>
      <c r="B3345" s="16"/>
    </row>
    <row r="3346" spans="1:2" ht="18" customHeight="1">
      <c r="A3346" s="4"/>
      <c r="B3346" s="16"/>
    </row>
    <row r="3347" spans="1:2" ht="18" customHeight="1">
      <c r="A3347" s="4"/>
      <c r="B3347" s="16"/>
    </row>
    <row r="3348" spans="1:2" ht="18" customHeight="1">
      <c r="A3348" s="4"/>
      <c r="B3348" s="16"/>
    </row>
    <row r="3349" spans="1:2" ht="18" customHeight="1">
      <c r="A3349" s="4"/>
      <c r="B3349" s="16"/>
    </row>
    <row r="3350" spans="1:2" ht="18" customHeight="1">
      <c r="A3350" s="4"/>
      <c r="B3350" s="16"/>
    </row>
    <row r="3351" spans="1:2" ht="18" customHeight="1">
      <c r="A3351" s="4"/>
      <c r="B3351" s="16"/>
    </row>
    <row r="3352" spans="1:2" ht="18" customHeight="1">
      <c r="A3352" s="4"/>
      <c r="B3352" s="16"/>
    </row>
    <row r="3353" spans="1:2" ht="18" customHeight="1">
      <c r="A3353" s="4"/>
      <c r="B3353" s="16"/>
    </row>
    <row r="3354" spans="1:2" ht="18" customHeight="1">
      <c r="A3354" s="4"/>
      <c r="B3354" s="16"/>
    </row>
    <row r="3355" spans="1:2" ht="18" customHeight="1">
      <c r="A3355" s="4"/>
      <c r="B3355" s="16"/>
    </row>
    <row r="3356" spans="1:2" ht="18" customHeight="1">
      <c r="A3356" s="4"/>
      <c r="B3356" s="16"/>
    </row>
    <row r="3357" spans="1:2" ht="18" customHeight="1">
      <c r="A3357" s="4"/>
      <c r="B3357" s="16"/>
    </row>
    <row r="3358" spans="1:2" ht="18" customHeight="1">
      <c r="A3358" s="4"/>
      <c r="B3358" s="16"/>
    </row>
    <row r="3359" spans="1:2" ht="18" customHeight="1">
      <c r="A3359" s="4"/>
      <c r="B3359" s="16"/>
    </row>
    <row r="3360" spans="1:2" ht="18" customHeight="1">
      <c r="A3360" s="4"/>
      <c r="B3360" s="16"/>
    </row>
    <row r="3361" spans="1:2" ht="18" customHeight="1">
      <c r="A3361" s="4"/>
      <c r="B3361" s="16"/>
    </row>
    <row r="3362" spans="1:2" ht="18" customHeight="1">
      <c r="A3362" s="4"/>
      <c r="B3362" s="16"/>
    </row>
    <row r="3363" spans="1:2" ht="18" customHeight="1">
      <c r="A3363" s="4"/>
      <c r="B3363" s="16"/>
    </row>
    <row r="3364" spans="1:2" ht="18" customHeight="1">
      <c r="A3364" s="4"/>
      <c r="B3364" s="16"/>
    </row>
    <row r="3365" spans="1:2" ht="18" customHeight="1">
      <c r="A3365" s="4"/>
      <c r="B3365" s="16"/>
    </row>
    <row r="3366" spans="1:2" ht="18" customHeight="1">
      <c r="A3366" s="4"/>
      <c r="B3366" s="16"/>
    </row>
    <row r="3367" spans="1:2" ht="18" customHeight="1">
      <c r="A3367" s="4"/>
      <c r="B3367" s="16"/>
    </row>
    <row r="3368" spans="1:2" ht="18" customHeight="1">
      <c r="A3368" s="4"/>
      <c r="B3368" s="16"/>
    </row>
    <row r="3369" spans="1:2" ht="18" customHeight="1">
      <c r="A3369" s="4"/>
      <c r="B3369" s="16"/>
    </row>
    <row r="3370" spans="1:2" ht="18" customHeight="1">
      <c r="A3370" s="4"/>
      <c r="B3370" s="16"/>
    </row>
    <row r="3371" spans="1:2" ht="18" customHeight="1">
      <c r="A3371" s="4"/>
      <c r="B3371" s="16"/>
    </row>
    <row r="3372" spans="1:2" ht="18" customHeight="1">
      <c r="A3372" s="4"/>
      <c r="B3372" s="16"/>
    </row>
    <row r="3373" spans="1:2" ht="18" customHeight="1">
      <c r="A3373" s="4"/>
      <c r="B3373" s="16"/>
    </row>
    <row r="3374" spans="1:2" ht="18" customHeight="1">
      <c r="A3374" s="4"/>
      <c r="B3374" s="16"/>
    </row>
    <row r="3375" spans="1:2" ht="18" customHeight="1">
      <c r="A3375" s="4"/>
      <c r="B3375" s="16"/>
    </row>
    <row r="3376" spans="1:2" ht="18" customHeight="1">
      <c r="A3376" s="4"/>
      <c r="B3376" s="16"/>
    </row>
    <row r="3377" spans="1:2" ht="18" customHeight="1">
      <c r="A3377" s="4"/>
      <c r="B3377" s="16"/>
    </row>
    <row r="3378" spans="1:2" ht="18" customHeight="1">
      <c r="A3378" s="4"/>
      <c r="B3378" s="16"/>
    </row>
    <row r="3379" spans="1:2" ht="18" customHeight="1">
      <c r="A3379" s="4"/>
      <c r="B3379" s="16"/>
    </row>
    <row r="3380" spans="1:2" ht="18" customHeight="1">
      <c r="A3380" s="4"/>
      <c r="B3380" s="16"/>
    </row>
    <row r="3381" spans="1:2" ht="18" customHeight="1">
      <c r="A3381" s="4"/>
      <c r="B3381" s="16"/>
    </row>
    <row r="3382" spans="1:2" ht="18" customHeight="1">
      <c r="A3382" s="4"/>
      <c r="B3382" s="16"/>
    </row>
    <row r="3383" spans="1:2" ht="18" customHeight="1">
      <c r="A3383" s="4"/>
      <c r="B3383" s="16"/>
    </row>
    <row r="3384" spans="1:2" ht="18" customHeight="1">
      <c r="A3384" s="4"/>
      <c r="B3384" s="16"/>
    </row>
    <row r="3385" spans="1:2" ht="18" customHeight="1">
      <c r="A3385" s="4"/>
      <c r="B3385" s="16"/>
    </row>
    <row r="3386" spans="1:2" ht="18" customHeight="1">
      <c r="A3386" s="4"/>
      <c r="B3386" s="16"/>
    </row>
    <row r="3387" spans="1:2" ht="18" customHeight="1">
      <c r="A3387" s="4"/>
      <c r="B3387" s="16"/>
    </row>
    <row r="3388" spans="1:2" ht="18" customHeight="1">
      <c r="A3388" s="4"/>
      <c r="B3388" s="16"/>
    </row>
    <row r="3389" spans="1:2" ht="18" customHeight="1">
      <c r="A3389" s="4"/>
      <c r="B3389" s="16"/>
    </row>
    <row r="3390" spans="1:2" ht="18" customHeight="1">
      <c r="A3390" s="4"/>
      <c r="B3390" s="16"/>
    </row>
    <row r="3391" spans="1:2" ht="18" customHeight="1">
      <c r="A3391" s="4"/>
      <c r="B3391" s="16"/>
    </row>
    <row r="3392" spans="1:2" ht="18" customHeight="1">
      <c r="A3392" s="4"/>
      <c r="B3392" s="16"/>
    </row>
    <row r="3393" spans="1:2" ht="18" customHeight="1">
      <c r="A3393" s="4"/>
      <c r="B3393" s="16"/>
    </row>
    <row r="3394" spans="1:2" ht="18" customHeight="1">
      <c r="A3394" s="4"/>
      <c r="B3394" s="16"/>
    </row>
    <row r="3395" spans="1:2" ht="18" customHeight="1">
      <c r="A3395" s="4"/>
      <c r="B3395" s="16"/>
    </row>
    <row r="3396" spans="1:2" ht="18" customHeight="1">
      <c r="A3396" s="4"/>
      <c r="B3396" s="16"/>
    </row>
    <row r="3397" spans="1:2" ht="18" customHeight="1">
      <c r="A3397" s="4"/>
      <c r="B3397" s="16"/>
    </row>
    <row r="3398" spans="1:2" ht="18" customHeight="1">
      <c r="A3398" s="4"/>
      <c r="B3398" s="16"/>
    </row>
    <row r="3399" spans="1:2" ht="18" customHeight="1">
      <c r="A3399" s="4"/>
      <c r="B3399" s="16"/>
    </row>
    <row r="3400" spans="1:2" ht="18" customHeight="1">
      <c r="A3400" s="4"/>
      <c r="B3400" s="16"/>
    </row>
    <row r="3401" spans="1:2" ht="18" customHeight="1">
      <c r="A3401" s="4"/>
      <c r="B3401" s="16"/>
    </row>
    <row r="3402" spans="1:2" ht="18" customHeight="1">
      <c r="A3402" s="4"/>
      <c r="B3402" s="16"/>
    </row>
    <row r="3403" spans="1:2" ht="18" customHeight="1">
      <c r="A3403" s="4"/>
      <c r="B3403" s="16"/>
    </row>
    <row r="3404" spans="1:2" ht="18" customHeight="1">
      <c r="A3404" s="4"/>
      <c r="B3404" s="16"/>
    </row>
    <row r="3405" spans="1:2" ht="18" customHeight="1">
      <c r="A3405" s="4"/>
      <c r="B3405" s="16"/>
    </row>
    <row r="3406" spans="1:2" ht="18" customHeight="1">
      <c r="A3406" s="4"/>
      <c r="B3406" s="16"/>
    </row>
    <row r="3407" spans="1:2" ht="18" customHeight="1">
      <c r="A3407" s="4"/>
      <c r="B3407" s="16"/>
    </row>
    <row r="3408" spans="1:2" ht="18" customHeight="1">
      <c r="A3408" s="4"/>
      <c r="B3408" s="16"/>
    </row>
    <row r="3409" spans="1:2" ht="18" customHeight="1">
      <c r="A3409" s="4"/>
      <c r="B3409" s="16"/>
    </row>
    <row r="3410" spans="1:2" ht="18" customHeight="1">
      <c r="A3410" s="4"/>
      <c r="B3410" s="16"/>
    </row>
    <row r="3411" spans="1:2" ht="18" customHeight="1">
      <c r="A3411" s="4"/>
      <c r="B3411" s="16"/>
    </row>
    <row r="3412" spans="1:2" ht="18" customHeight="1">
      <c r="A3412" s="4"/>
      <c r="B3412" s="16"/>
    </row>
    <row r="3413" spans="1:2" ht="18" customHeight="1">
      <c r="A3413" s="4"/>
      <c r="B3413" s="16"/>
    </row>
    <row r="3414" spans="1:2" ht="18" customHeight="1">
      <c r="A3414" s="4"/>
      <c r="B3414" s="16"/>
    </row>
    <row r="3415" spans="1:2" ht="18" customHeight="1">
      <c r="A3415" s="4"/>
      <c r="B3415" s="16"/>
    </row>
    <row r="3416" spans="1:2" ht="18" customHeight="1">
      <c r="A3416" s="4"/>
      <c r="B3416" s="16"/>
    </row>
    <row r="3417" spans="1:2" ht="18" customHeight="1">
      <c r="A3417" s="4"/>
      <c r="B3417" s="16"/>
    </row>
    <row r="3418" spans="1:2" ht="18" customHeight="1">
      <c r="A3418" s="4"/>
      <c r="B3418" s="16"/>
    </row>
    <row r="3419" spans="1:2" ht="18" customHeight="1">
      <c r="A3419" s="4"/>
      <c r="B3419" s="16"/>
    </row>
    <row r="3420" spans="1:2" ht="18" customHeight="1">
      <c r="A3420" s="4"/>
      <c r="B3420" s="16"/>
    </row>
    <row r="3421" spans="1:2" ht="18" customHeight="1">
      <c r="A3421" s="4"/>
      <c r="B3421" s="16"/>
    </row>
    <row r="3422" spans="1:2" ht="18" customHeight="1">
      <c r="A3422" s="4"/>
      <c r="B3422" s="16"/>
    </row>
    <row r="3423" spans="1:2" ht="18" customHeight="1">
      <c r="A3423" s="4"/>
      <c r="B3423" s="16"/>
    </row>
    <row r="3424" spans="1:2" ht="18" customHeight="1">
      <c r="A3424" s="4"/>
      <c r="B3424" s="16"/>
    </row>
    <row r="3425" spans="1:2" ht="18" customHeight="1">
      <c r="A3425" s="4"/>
      <c r="B3425" s="16"/>
    </row>
    <row r="3426" spans="1:2" ht="18" customHeight="1">
      <c r="A3426" s="4"/>
      <c r="B3426" s="16"/>
    </row>
    <row r="3427" spans="1:2" ht="18" customHeight="1">
      <c r="A3427" s="4"/>
      <c r="B3427" s="16"/>
    </row>
    <row r="3428" spans="1:2" ht="18" customHeight="1">
      <c r="A3428" s="4"/>
      <c r="B3428" s="16"/>
    </row>
    <row r="3429" spans="1:2" ht="18" customHeight="1">
      <c r="A3429" s="4"/>
      <c r="B3429" s="16"/>
    </row>
    <row r="3430" spans="1:2" ht="18" customHeight="1">
      <c r="A3430" s="4"/>
      <c r="B3430" s="16"/>
    </row>
    <row r="3431" spans="1:2" ht="18" customHeight="1">
      <c r="A3431" s="4"/>
      <c r="B3431" s="16"/>
    </row>
    <row r="3432" spans="1:2" ht="18" customHeight="1">
      <c r="A3432" s="4"/>
      <c r="B3432" s="16"/>
    </row>
    <row r="3433" spans="1:2" ht="18" customHeight="1">
      <c r="A3433" s="4"/>
      <c r="B3433" s="16"/>
    </row>
    <row r="3434" spans="1:2" ht="18" customHeight="1">
      <c r="A3434" s="4"/>
      <c r="B3434" s="16"/>
    </row>
    <row r="3435" spans="1:2" ht="18" customHeight="1">
      <c r="A3435" s="4"/>
      <c r="B3435" s="16"/>
    </row>
    <row r="3436" spans="1:2" ht="18" customHeight="1">
      <c r="A3436" s="4"/>
      <c r="B3436" s="16"/>
    </row>
    <row r="3437" spans="1:2" ht="18" customHeight="1">
      <c r="A3437" s="4"/>
      <c r="B3437" s="16"/>
    </row>
    <row r="3438" spans="1:2" ht="18" customHeight="1">
      <c r="A3438" s="4"/>
      <c r="B3438" s="16"/>
    </row>
    <row r="3439" spans="1:2" ht="18" customHeight="1">
      <c r="A3439" s="4"/>
      <c r="B3439" s="16"/>
    </row>
    <row r="3440" spans="1:2" ht="18" customHeight="1">
      <c r="A3440" s="4"/>
      <c r="B3440" s="16"/>
    </row>
    <row r="3441" spans="1:2" ht="18" customHeight="1">
      <c r="A3441" s="4"/>
      <c r="B3441" s="16"/>
    </row>
    <row r="3442" spans="1:2" ht="18" customHeight="1">
      <c r="A3442" s="4"/>
      <c r="B3442" s="16"/>
    </row>
    <row r="3443" spans="1:2" ht="18" customHeight="1">
      <c r="A3443" s="4"/>
      <c r="B3443" s="16"/>
    </row>
    <row r="3444" spans="1:2" ht="18" customHeight="1">
      <c r="A3444" s="4"/>
      <c r="B3444" s="16"/>
    </row>
    <row r="3445" spans="1:2" ht="18" customHeight="1">
      <c r="A3445" s="4"/>
      <c r="B3445" s="16"/>
    </row>
    <row r="3446" spans="1:2" ht="18" customHeight="1">
      <c r="A3446" s="4"/>
      <c r="B3446" s="16"/>
    </row>
    <row r="3447" spans="1:2" ht="18" customHeight="1">
      <c r="A3447" s="4"/>
      <c r="B3447" s="16"/>
    </row>
    <row r="3448" spans="1:2" ht="18" customHeight="1">
      <c r="A3448" s="4"/>
      <c r="B3448" s="16"/>
    </row>
    <row r="3449" spans="1:2" ht="18" customHeight="1">
      <c r="A3449" s="4"/>
      <c r="B3449" s="16"/>
    </row>
    <row r="3450" spans="1:2" ht="18" customHeight="1">
      <c r="A3450" s="4"/>
      <c r="B3450" s="16"/>
    </row>
    <row r="3451" spans="1:2" ht="18" customHeight="1">
      <c r="A3451" s="4"/>
      <c r="B3451" s="16"/>
    </row>
    <row r="3452" spans="1:2" ht="18" customHeight="1">
      <c r="A3452" s="4"/>
      <c r="B3452" s="16"/>
    </row>
    <row r="3453" spans="1:2" ht="18" customHeight="1">
      <c r="A3453" s="4"/>
      <c r="B3453" s="16"/>
    </row>
    <row r="3454" spans="1:2" ht="18" customHeight="1">
      <c r="A3454" s="4"/>
      <c r="B3454" s="16"/>
    </row>
    <row r="3455" spans="1:2" ht="18" customHeight="1">
      <c r="A3455" s="4"/>
      <c r="B3455" s="16"/>
    </row>
    <row r="3456" spans="1:2" ht="18" customHeight="1">
      <c r="A3456" s="4"/>
      <c r="B3456" s="16"/>
    </row>
    <row r="3457" spans="1:2" ht="18" customHeight="1">
      <c r="A3457" s="4"/>
      <c r="B3457" s="16"/>
    </row>
    <row r="3458" spans="1:2" ht="18" customHeight="1">
      <c r="A3458" s="4"/>
      <c r="B3458" s="16"/>
    </row>
    <row r="3459" spans="1:2" ht="18" customHeight="1">
      <c r="A3459" s="4"/>
      <c r="B3459" s="16"/>
    </row>
    <row r="3460" spans="1:2" ht="18" customHeight="1">
      <c r="A3460" s="4"/>
      <c r="B3460" s="16"/>
    </row>
    <row r="3461" spans="1:2" ht="18" customHeight="1">
      <c r="A3461" s="4"/>
      <c r="B3461" s="16"/>
    </row>
    <row r="3462" spans="1:2" ht="18" customHeight="1">
      <c r="A3462" s="4"/>
      <c r="B3462" s="16"/>
    </row>
    <row r="3463" spans="1:2" ht="18" customHeight="1">
      <c r="A3463" s="4"/>
      <c r="B3463" s="16"/>
    </row>
    <row r="3464" spans="1:2" ht="18" customHeight="1">
      <c r="A3464" s="4"/>
      <c r="B3464" s="16"/>
    </row>
    <row r="3465" spans="1:2" ht="18" customHeight="1">
      <c r="A3465" s="4"/>
      <c r="B3465" s="16"/>
    </row>
    <row r="3466" spans="1:2" ht="18" customHeight="1">
      <c r="A3466" s="4"/>
      <c r="B3466" s="16"/>
    </row>
    <row r="3467" spans="1:2" ht="18" customHeight="1">
      <c r="A3467" s="4"/>
      <c r="B3467" s="16"/>
    </row>
    <row r="3468" spans="1:2" ht="18" customHeight="1">
      <c r="A3468" s="4"/>
      <c r="B3468" s="16"/>
    </row>
    <row r="3469" spans="1:2" ht="18" customHeight="1">
      <c r="A3469" s="4"/>
      <c r="B3469" s="16"/>
    </row>
    <row r="3470" spans="1:2" ht="18" customHeight="1">
      <c r="A3470" s="4"/>
      <c r="B3470" s="16"/>
    </row>
    <row r="3471" spans="1:2" ht="18" customHeight="1">
      <c r="A3471" s="4"/>
      <c r="B3471" s="16"/>
    </row>
    <row r="3472" spans="1:2" ht="18" customHeight="1">
      <c r="A3472" s="4"/>
      <c r="B3472" s="16"/>
    </row>
    <row r="3473" spans="1:2" ht="18" customHeight="1">
      <c r="A3473" s="4"/>
      <c r="B3473" s="16"/>
    </row>
    <row r="3474" spans="1:2" ht="18" customHeight="1">
      <c r="A3474" s="4"/>
      <c r="B3474" s="16"/>
    </row>
    <row r="3475" spans="1:2" ht="18" customHeight="1">
      <c r="A3475" s="4"/>
      <c r="B3475" s="16"/>
    </row>
    <row r="3476" spans="1:2" ht="18" customHeight="1">
      <c r="A3476" s="4"/>
      <c r="B3476" s="16"/>
    </row>
    <row r="3477" spans="1:2" ht="18" customHeight="1">
      <c r="A3477" s="4"/>
      <c r="B3477" s="16"/>
    </row>
    <row r="3478" spans="1:2" ht="18" customHeight="1">
      <c r="A3478" s="4"/>
      <c r="B3478" s="16"/>
    </row>
    <row r="3479" spans="1:2" ht="18" customHeight="1">
      <c r="A3479" s="4"/>
      <c r="B3479" s="16"/>
    </row>
    <row r="3480" spans="1:2" ht="18" customHeight="1">
      <c r="A3480" s="4"/>
      <c r="B3480" s="16"/>
    </row>
    <row r="3481" spans="1:2" ht="18" customHeight="1">
      <c r="A3481" s="4"/>
      <c r="B3481" s="16"/>
    </row>
    <row r="3482" spans="1:2" ht="18" customHeight="1">
      <c r="A3482" s="4"/>
      <c r="B3482" s="16"/>
    </row>
    <row r="3483" spans="1:2" ht="18" customHeight="1">
      <c r="A3483" s="4"/>
      <c r="B3483" s="16"/>
    </row>
    <row r="3484" spans="1:2" ht="18" customHeight="1">
      <c r="A3484" s="4"/>
      <c r="B3484" s="16"/>
    </row>
    <row r="3485" spans="1:2" ht="18" customHeight="1">
      <c r="A3485" s="4"/>
      <c r="B3485" s="16"/>
    </row>
    <row r="3486" spans="1:2" ht="18" customHeight="1">
      <c r="A3486" s="4"/>
      <c r="B3486" s="16"/>
    </row>
    <row r="3487" spans="1:2" ht="18" customHeight="1">
      <c r="A3487" s="4"/>
      <c r="B3487" s="16"/>
    </row>
    <row r="3488" spans="1:2" ht="18" customHeight="1">
      <c r="A3488" s="4"/>
      <c r="B3488" s="16"/>
    </row>
    <row r="3489" spans="1:2" ht="18" customHeight="1">
      <c r="A3489" s="4"/>
      <c r="B3489" s="16"/>
    </row>
    <row r="3490" spans="1:2" ht="18" customHeight="1">
      <c r="A3490" s="4"/>
      <c r="B3490" s="16"/>
    </row>
    <row r="3491" spans="1:2" ht="18" customHeight="1">
      <c r="A3491" s="4"/>
      <c r="B3491" s="16"/>
    </row>
    <row r="3492" spans="1:2" ht="18" customHeight="1">
      <c r="A3492" s="4"/>
      <c r="B3492" s="16"/>
    </row>
    <row r="3493" spans="1:2" ht="18" customHeight="1">
      <c r="A3493" s="4"/>
      <c r="B3493" s="16"/>
    </row>
    <row r="3494" spans="1:2" ht="18" customHeight="1">
      <c r="A3494" s="4"/>
      <c r="B3494" s="16"/>
    </row>
    <row r="3495" spans="1:2" ht="18" customHeight="1">
      <c r="A3495" s="4"/>
      <c r="B3495" s="16"/>
    </row>
    <row r="3496" spans="1:2" ht="18" customHeight="1">
      <c r="A3496" s="4"/>
      <c r="B3496" s="16"/>
    </row>
    <row r="3497" spans="1:2" ht="18" customHeight="1">
      <c r="A3497" s="4"/>
      <c r="B3497" s="16"/>
    </row>
    <row r="3498" spans="1:2" ht="18" customHeight="1">
      <c r="A3498" s="4"/>
      <c r="B3498" s="16"/>
    </row>
    <row r="3499" spans="1:2" ht="18" customHeight="1">
      <c r="A3499" s="4"/>
      <c r="B3499" s="16"/>
    </row>
    <row r="3500" spans="1:2" ht="18" customHeight="1">
      <c r="A3500" s="4"/>
      <c r="B3500" s="16"/>
    </row>
    <row r="3501" spans="1:2" ht="18" customHeight="1">
      <c r="A3501" s="4"/>
      <c r="B3501" s="16"/>
    </row>
    <row r="3502" spans="1:2" ht="18" customHeight="1">
      <c r="A3502" s="4"/>
      <c r="B3502" s="16"/>
    </row>
    <row r="3503" spans="1:2" ht="18" customHeight="1">
      <c r="A3503" s="4"/>
      <c r="B3503" s="16"/>
    </row>
    <row r="3504" spans="1:2" ht="18" customHeight="1">
      <c r="A3504" s="4"/>
      <c r="B3504" s="16"/>
    </row>
    <row r="3505" spans="1:2" ht="18" customHeight="1">
      <c r="A3505" s="4"/>
      <c r="B3505" s="16"/>
    </row>
    <row r="3506" spans="1:2" ht="18" customHeight="1">
      <c r="A3506" s="4"/>
      <c r="B3506" s="16"/>
    </row>
    <row r="3507" spans="1:2" ht="18" customHeight="1">
      <c r="A3507" s="4"/>
      <c r="B3507" s="16"/>
    </row>
    <row r="3508" spans="1:2" ht="18" customHeight="1">
      <c r="A3508" s="4"/>
      <c r="B3508" s="16"/>
    </row>
    <row r="3509" spans="1:2" ht="18" customHeight="1">
      <c r="A3509" s="4"/>
      <c r="B3509" s="16"/>
    </row>
    <row r="3510" spans="1:2" ht="18" customHeight="1">
      <c r="A3510" s="4"/>
      <c r="B3510" s="16"/>
    </row>
    <row r="3511" spans="1:2" ht="18" customHeight="1">
      <c r="A3511" s="4"/>
      <c r="B3511" s="16"/>
    </row>
    <row r="3512" spans="1:2" ht="18" customHeight="1">
      <c r="A3512" s="4"/>
      <c r="B3512" s="16"/>
    </row>
    <row r="3513" spans="1:2" ht="18" customHeight="1">
      <c r="A3513" s="4"/>
      <c r="B3513" s="16"/>
    </row>
    <row r="3514" spans="1:2" ht="18" customHeight="1">
      <c r="A3514" s="4"/>
      <c r="B3514" s="16"/>
    </row>
    <row r="3515" spans="1:2" ht="18" customHeight="1">
      <c r="A3515" s="4"/>
      <c r="B3515" s="16"/>
    </row>
    <row r="3516" spans="1:2" ht="18" customHeight="1">
      <c r="A3516" s="4"/>
      <c r="B3516" s="16"/>
    </row>
    <row r="3517" spans="1:2" ht="18" customHeight="1">
      <c r="A3517" s="4"/>
      <c r="B3517" s="16"/>
    </row>
    <row r="3518" spans="1:2" ht="18" customHeight="1">
      <c r="A3518" s="4"/>
      <c r="B3518" s="16"/>
    </row>
    <row r="3519" spans="1:2" ht="18" customHeight="1">
      <c r="A3519" s="4"/>
      <c r="B3519" s="16"/>
    </row>
    <row r="3520" spans="1:2" ht="18" customHeight="1">
      <c r="A3520" s="4"/>
      <c r="B3520" s="16"/>
    </row>
    <row r="3521" spans="1:2" ht="18" customHeight="1">
      <c r="A3521" s="4"/>
      <c r="B3521" s="16"/>
    </row>
    <row r="3522" spans="1:2" ht="18" customHeight="1">
      <c r="A3522" s="4"/>
      <c r="B3522" s="16"/>
    </row>
    <row r="3523" spans="1:2" ht="18" customHeight="1">
      <c r="A3523" s="4"/>
      <c r="B3523" s="16"/>
    </row>
    <row r="3524" spans="1:2" ht="18" customHeight="1">
      <c r="A3524" s="4"/>
      <c r="B3524" s="16"/>
    </row>
    <row r="3525" spans="1:2" ht="18" customHeight="1">
      <c r="A3525" s="4"/>
      <c r="B3525" s="16"/>
    </row>
    <row r="3526" spans="1:2" ht="18" customHeight="1">
      <c r="A3526" s="4"/>
      <c r="B3526" s="16"/>
    </row>
    <row r="3527" spans="1:2" ht="18" customHeight="1">
      <c r="A3527" s="4"/>
      <c r="B3527" s="16"/>
    </row>
    <row r="3528" spans="1:2" ht="18" customHeight="1">
      <c r="A3528" s="4"/>
      <c r="B3528" s="16"/>
    </row>
    <row r="3529" spans="1:2" ht="18" customHeight="1">
      <c r="A3529" s="4"/>
      <c r="B3529" s="16"/>
    </row>
    <row r="3530" spans="1:2" ht="18" customHeight="1">
      <c r="A3530" s="4"/>
      <c r="B3530" s="16"/>
    </row>
    <row r="3531" spans="1:2" ht="18" customHeight="1">
      <c r="A3531" s="4"/>
      <c r="B3531" s="16"/>
    </row>
    <row r="3532" spans="1:2" ht="18" customHeight="1">
      <c r="A3532" s="4"/>
      <c r="B3532" s="16"/>
    </row>
    <row r="3533" spans="1:2" ht="18" customHeight="1">
      <c r="A3533" s="4"/>
      <c r="B3533" s="16"/>
    </row>
    <row r="3534" spans="1:2" ht="18" customHeight="1">
      <c r="A3534" s="4"/>
      <c r="B3534" s="16"/>
    </row>
    <row r="3535" spans="1:2" ht="18" customHeight="1">
      <c r="A3535" s="4"/>
      <c r="B3535" s="16"/>
    </row>
    <row r="3536" spans="1:2" ht="18" customHeight="1">
      <c r="A3536" s="4"/>
      <c r="B3536" s="16"/>
    </row>
    <row r="3537" spans="1:2" ht="18" customHeight="1">
      <c r="A3537" s="4"/>
      <c r="B3537" s="16"/>
    </row>
    <row r="3538" spans="1:2" ht="18" customHeight="1">
      <c r="A3538" s="4"/>
      <c r="B3538" s="16"/>
    </row>
    <row r="3539" spans="1:2" ht="18" customHeight="1">
      <c r="A3539" s="4"/>
      <c r="B3539" s="16"/>
    </row>
    <row r="3540" spans="1:2" ht="18" customHeight="1">
      <c r="A3540" s="4"/>
      <c r="B3540" s="16"/>
    </row>
    <row r="3541" spans="1:2" ht="18" customHeight="1">
      <c r="A3541" s="4"/>
      <c r="B3541" s="16"/>
    </row>
    <row r="3542" spans="1:2" ht="18" customHeight="1">
      <c r="A3542" s="4"/>
      <c r="B3542" s="16"/>
    </row>
    <row r="3543" spans="1:2" ht="18" customHeight="1">
      <c r="A3543" s="4"/>
      <c r="B3543" s="16"/>
    </row>
    <row r="3544" spans="1:2" ht="18" customHeight="1">
      <c r="A3544" s="4"/>
      <c r="B3544" s="16"/>
    </row>
    <row r="3545" spans="1:2" ht="18" customHeight="1">
      <c r="A3545" s="4"/>
      <c r="B3545" s="16"/>
    </row>
    <row r="3546" spans="1:2" ht="18" customHeight="1">
      <c r="A3546" s="4"/>
      <c r="B3546" s="16"/>
    </row>
    <row r="3547" spans="1:2" ht="18" customHeight="1">
      <c r="A3547" s="4"/>
      <c r="B3547" s="16"/>
    </row>
    <row r="3548" spans="1:2" ht="18" customHeight="1">
      <c r="A3548" s="4"/>
      <c r="B3548" s="16"/>
    </row>
    <row r="3549" spans="1:2" ht="18" customHeight="1">
      <c r="A3549" s="4"/>
      <c r="B3549" s="16"/>
    </row>
    <row r="3550" spans="1:2" ht="18" customHeight="1">
      <c r="A3550" s="4"/>
      <c r="B3550" s="16"/>
    </row>
    <row r="3551" spans="1:2" ht="18" customHeight="1">
      <c r="A3551" s="4"/>
      <c r="B3551" s="16"/>
    </row>
    <row r="3552" spans="1:2" ht="18" customHeight="1">
      <c r="A3552" s="4"/>
      <c r="B3552" s="16"/>
    </row>
    <row r="3553" spans="1:2" ht="18" customHeight="1">
      <c r="A3553" s="4"/>
      <c r="B3553" s="16"/>
    </row>
    <row r="3554" spans="1:2" ht="18" customHeight="1">
      <c r="A3554" s="4"/>
      <c r="B3554" s="16"/>
    </row>
    <row r="3555" spans="1:2" ht="18" customHeight="1">
      <c r="A3555" s="4"/>
      <c r="B3555" s="16"/>
    </row>
    <row r="3556" spans="1:2" ht="18" customHeight="1">
      <c r="A3556" s="4"/>
      <c r="B3556" s="16"/>
    </row>
    <row r="3557" spans="1:2" ht="18" customHeight="1">
      <c r="A3557" s="4"/>
      <c r="B3557" s="16"/>
    </row>
    <row r="3558" spans="1:2" ht="18" customHeight="1">
      <c r="A3558" s="4"/>
      <c r="B3558" s="16"/>
    </row>
    <row r="3559" spans="1:2" ht="18" customHeight="1">
      <c r="A3559" s="4"/>
      <c r="B3559" s="16"/>
    </row>
    <row r="3560" spans="1:2" ht="18" customHeight="1">
      <c r="A3560" s="4"/>
      <c r="B3560" s="16"/>
    </row>
    <row r="3561" spans="1:2" ht="18" customHeight="1">
      <c r="A3561" s="4"/>
      <c r="B3561" s="16"/>
    </row>
    <row r="3562" spans="1:2" ht="18" customHeight="1">
      <c r="A3562" s="4"/>
      <c r="B3562" s="16"/>
    </row>
    <row r="3563" spans="1:2" ht="18" customHeight="1">
      <c r="A3563" s="4"/>
      <c r="B3563" s="16"/>
    </row>
    <row r="3564" spans="1:2" ht="18" customHeight="1">
      <c r="A3564" s="4"/>
      <c r="B3564" s="16"/>
    </row>
    <row r="3565" spans="1:2" ht="18" customHeight="1">
      <c r="A3565" s="4"/>
      <c r="B3565" s="16"/>
    </row>
    <row r="3566" spans="1:2" ht="18" customHeight="1">
      <c r="A3566" s="4"/>
      <c r="B3566" s="16"/>
    </row>
    <row r="3567" spans="1:2" ht="18" customHeight="1">
      <c r="A3567" s="4"/>
      <c r="B3567" s="16"/>
    </row>
    <row r="3568" spans="1:2" ht="18" customHeight="1">
      <c r="A3568" s="4"/>
      <c r="B3568" s="16"/>
    </row>
    <row r="3569" spans="1:2" ht="18" customHeight="1">
      <c r="A3569" s="4"/>
      <c r="B3569" s="16"/>
    </row>
    <row r="3570" spans="1:2" ht="18" customHeight="1">
      <c r="A3570" s="4"/>
      <c r="B3570" s="16"/>
    </row>
    <row r="3571" spans="1:2" ht="18" customHeight="1">
      <c r="A3571" s="4"/>
      <c r="B3571" s="16"/>
    </row>
    <row r="3572" spans="1:2" ht="18" customHeight="1">
      <c r="A3572" s="4"/>
      <c r="B3572" s="16"/>
    </row>
    <row r="3573" spans="1:2" ht="18" customHeight="1">
      <c r="A3573" s="4"/>
      <c r="B3573" s="16"/>
    </row>
    <row r="3574" spans="1:2" ht="18" customHeight="1">
      <c r="A3574" s="4"/>
      <c r="B3574" s="16"/>
    </row>
    <row r="3575" spans="1:2" ht="18" customHeight="1">
      <c r="A3575" s="4"/>
      <c r="B3575" s="16"/>
    </row>
    <row r="3576" spans="1:2" ht="18" customHeight="1">
      <c r="A3576" s="4"/>
      <c r="B3576" s="16"/>
    </row>
    <row r="3577" spans="1:2" ht="18" customHeight="1">
      <c r="A3577" s="4"/>
      <c r="B3577" s="16"/>
    </row>
    <row r="3578" spans="1:2" ht="18" customHeight="1">
      <c r="A3578" s="4"/>
      <c r="B3578" s="16"/>
    </row>
    <row r="3579" spans="1:2" ht="18" customHeight="1">
      <c r="A3579" s="4"/>
      <c r="B3579" s="16"/>
    </row>
    <row r="3580" spans="1:2" ht="18" customHeight="1">
      <c r="A3580" s="4"/>
      <c r="B3580" s="16"/>
    </row>
    <row r="3581" spans="1:2" ht="18" customHeight="1">
      <c r="A3581" s="4"/>
      <c r="B3581" s="16"/>
    </row>
    <row r="3582" spans="1:2" ht="18" customHeight="1">
      <c r="A3582" s="4"/>
      <c r="B3582" s="16"/>
    </row>
    <row r="3583" spans="1:2" ht="18" customHeight="1">
      <c r="A3583" s="4"/>
      <c r="B3583" s="16"/>
    </row>
    <row r="3584" spans="1:2" ht="18" customHeight="1">
      <c r="A3584" s="4"/>
      <c r="B3584" s="16"/>
    </row>
    <row r="3585" spans="1:2" ht="18" customHeight="1">
      <c r="A3585" s="4"/>
      <c r="B3585" s="16"/>
    </row>
    <row r="3586" spans="1:2" ht="18" customHeight="1">
      <c r="A3586" s="4"/>
      <c r="B3586" s="16"/>
    </row>
    <row r="3587" spans="1:2" ht="18" customHeight="1">
      <c r="A3587" s="4"/>
      <c r="B3587" s="16"/>
    </row>
    <row r="3588" spans="1:2" ht="18" customHeight="1">
      <c r="A3588" s="4"/>
      <c r="B3588" s="16"/>
    </row>
    <row r="3589" spans="1:2" ht="18" customHeight="1">
      <c r="A3589" s="4"/>
      <c r="B3589" s="16"/>
    </row>
    <row r="3590" spans="1:2" ht="18" customHeight="1">
      <c r="A3590" s="4"/>
      <c r="B3590" s="16"/>
    </row>
    <row r="3591" spans="1:2" ht="18" customHeight="1">
      <c r="A3591" s="4"/>
      <c r="B3591" s="16"/>
    </row>
    <row r="3592" spans="1:2" ht="18" customHeight="1">
      <c r="A3592" s="4"/>
      <c r="B3592" s="16"/>
    </row>
    <row r="3593" spans="1:2" ht="18" customHeight="1">
      <c r="A3593" s="4"/>
      <c r="B3593" s="16"/>
    </row>
    <row r="3594" spans="1:2" ht="18" customHeight="1">
      <c r="A3594" s="4"/>
      <c r="B3594" s="16"/>
    </row>
    <row r="3595" spans="1:2" ht="18" customHeight="1">
      <c r="A3595" s="4"/>
      <c r="B3595" s="16"/>
    </row>
    <row r="3596" spans="1:2" ht="18" customHeight="1">
      <c r="A3596" s="4"/>
      <c r="B3596" s="16"/>
    </row>
    <row r="3597" spans="1:2" ht="18" customHeight="1">
      <c r="A3597" s="4"/>
      <c r="B3597" s="16"/>
    </row>
    <row r="3598" spans="1:2" ht="18" customHeight="1">
      <c r="A3598" s="4"/>
      <c r="B3598" s="16"/>
    </row>
    <row r="3599" spans="1:2" ht="18" customHeight="1">
      <c r="A3599" s="4"/>
      <c r="B3599" s="16"/>
    </row>
    <row r="3600" spans="1:2" ht="18" customHeight="1">
      <c r="A3600" s="4"/>
      <c r="B3600" s="16"/>
    </row>
    <row r="3601" spans="1:2" ht="18" customHeight="1">
      <c r="A3601" s="4"/>
      <c r="B3601" s="16"/>
    </row>
    <row r="3602" spans="1:2" ht="18" customHeight="1">
      <c r="A3602" s="4"/>
      <c r="B3602" s="16"/>
    </row>
    <row r="3603" spans="1:2" ht="18" customHeight="1">
      <c r="A3603" s="4"/>
      <c r="B3603" s="16"/>
    </row>
    <row r="3604" spans="1:2" ht="18" customHeight="1">
      <c r="A3604" s="4"/>
      <c r="B3604" s="16"/>
    </row>
    <row r="3605" spans="1:2" ht="18" customHeight="1">
      <c r="A3605" s="4"/>
      <c r="B3605" s="16"/>
    </row>
    <row r="3606" spans="1:2" ht="18" customHeight="1">
      <c r="A3606" s="4"/>
      <c r="B3606" s="16"/>
    </row>
    <row r="3607" spans="1:2" ht="18" customHeight="1">
      <c r="A3607" s="4"/>
      <c r="B3607" s="16"/>
    </row>
    <row r="3608" spans="1:2" ht="18" customHeight="1">
      <c r="A3608" s="4"/>
      <c r="B3608" s="16"/>
    </row>
    <row r="3609" spans="1:2" ht="18" customHeight="1">
      <c r="A3609" s="4"/>
      <c r="B3609" s="16"/>
    </row>
    <row r="3610" spans="1:2" ht="18" customHeight="1">
      <c r="A3610" s="4"/>
      <c r="B3610" s="16"/>
    </row>
    <row r="3611" spans="1:2" ht="18" customHeight="1">
      <c r="A3611" s="4"/>
      <c r="B3611" s="16"/>
    </row>
    <row r="3612" spans="1:2" ht="18" customHeight="1">
      <c r="A3612" s="4"/>
      <c r="B3612" s="16"/>
    </row>
    <row r="3613" spans="1:2" ht="18" customHeight="1">
      <c r="A3613" s="4"/>
      <c r="B3613" s="16"/>
    </row>
    <row r="3614" spans="1:2" ht="18" customHeight="1">
      <c r="A3614" s="4"/>
      <c r="B3614" s="16"/>
    </row>
    <row r="3615" spans="1:2" ht="18" customHeight="1">
      <c r="A3615" s="4"/>
      <c r="B3615" s="16"/>
    </row>
    <row r="3616" spans="1:2" ht="18" customHeight="1">
      <c r="A3616" s="4"/>
      <c r="B3616" s="16"/>
    </row>
    <row r="3617" spans="1:2" ht="18" customHeight="1">
      <c r="A3617" s="4"/>
      <c r="B3617" s="16"/>
    </row>
    <row r="3618" spans="1:2" ht="18" customHeight="1">
      <c r="A3618" s="4"/>
      <c r="B3618" s="16"/>
    </row>
    <row r="3619" spans="1:2" ht="18" customHeight="1">
      <c r="A3619" s="4"/>
      <c r="B3619" s="16"/>
    </row>
    <row r="3620" spans="1:2" ht="18" customHeight="1">
      <c r="A3620" s="4"/>
      <c r="B3620" s="16"/>
    </row>
    <row r="3621" spans="1:2" ht="18" customHeight="1">
      <c r="A3621" s="4"/>
      <c r="B3621" s="16"/>
    </row>
    <row r="3622" spans="1:2" ht="18" customHeight="1">
      <c r="A3622" s="4"/>
      <c r="B3622" s="16"/>
    </row>
    <row r="3623" spans="1:2" ht="18" customHeight="1">
      <c r="A3623" s="4"/>
      <c r="B3623" s="16"/>
    </row>
    <row r="3624" spans="1:2" ht="18" customHeight="1">
      <c r="A3624" s="4"/>
      <c r="B3624" s="16"/>
    </row>
    <row r="3625" spans="1:2" ht="18" customHeight="1">
      <c r="A3625" s="4"/>
      <c r="B3625" s="16"/>
    </row>
    <row r="3626" spans="1:2" ht="18" customHeight="1">
      <c r="A3626" s="4"/>
      <c r="B3626" s="16"/>
    </row>
    <row r="3627" spans="1:2" ht="18" customHeight="1">
      <c r="A3627" s="4"/>
      <c r="B3627" s="16"/>
    </row>
    <row r="3628" spans="1:2" ht="18" customHeight="1">
      <c r="A3628" s="4"/>
      <c r="B3628" s="16"/>
    </row>
    <row r="3629" spans="1:2" ht="18" customHeight="1">
      <c r="A3629" s="4"/>
      <c r="B3629" s="16"/>
    </row>
    <row r="3630" spans="1:2" ht="18" customHeight="1">
      <c r="A3630" s="4"/>
      <c r="B3630" s="16"/>
    </row>
    <row r="3631" spans="1:2" ht="18" customHeight="1">
      <c r="A3631" s="4"/>
      <c r="B3631" s="16"/>
    </row>
    <row r="3632" spans="1:2" ht="18" customHeight="1">
      <c r="A3632" s="4"/>
      <c r="B3632" s="16"/>
    </row>
    <row r="3633" spans="1:2" ht="18" customHeight="1">
      <c r="A3633" s="4"/>
      <c r="B3633" s="16"/>
    </row>
    <row r="3634" spans="1:2" ht="18" customHeight="1">
      <c r="A3634" s="4"/>
      <c r="B3634" s="16"/>
    </row>
    <row r="3635" spans="1:2" ht="18" customHeight="1">
      <c r="A3635" s="4"/>
      <c r="B3635" s="16"/>
    </row>
    <row r="3636" spans="1:2" ht="18" customHeight="1">
      <c r="A3636" s="4"/>
      <c r="B3636" s="16"/>
    </row>
    <row r="3637" spans="1:2" ht="18" customHeight="1">
      <c r="A3637" s="4"/>
      <c r="B3637" s="16"/>
    </row>
    <row r="3638" spans="1:2" ht="18" customHeight="1">
      <c r="A3638" s="4"/>
      <c r="B3638" s="16"/>
    </row>
    <row r="3639" spans="1:2" ht="18" customHeight="1">
      <c r="A3639" s="4"/>
      <c r="B3639" s="16"/>
    </row>
    <row r="3640" spans="1:2" ht="18" customHeight="1">
      <c r="A3640" s="4"/>
      <c r="B3640" s="16"/>
    </row>
    <row r="3641" spans="1:2" ht="18" customHeight="1">
      <c r="A3641" s="4"/>
      <c r="B3641" s="16"/>
    </row>
    <row r="3642" spans="1:2" ht="18" customHeight="1">
      <c r="A3642" s="4"/>
      <c r="B3642" s="16"/>
    </row>
    <row r="3643" spans="1:2" ht="18" customHeight="1">
      <c r="A3643" s="4"/>
      <c r="B3643" s="16"/>
    </row>
    <row r="3644" spans="1:2" ht="18" customHeight="1">
      <c r="A3644" s="4"/>
      <c r="B3644" s="16"/>
    </row>
    <row r="3645" spans="1:2" ht="18" customHeight="1">
      <c r="A3645" s="4"/>
      <c r="B3645" s="16"/>
    </row>
    <row r="3646" spans="1:2" ht="18" customHeight="1">
      <c r="A3646" s="4"/>
      <c r="B3646" s="16"/>
    </row>
    <row r="3647" spans="1:2" ht="18" customHeight="1">
      <c r="A3647" s="4"/>
      <c r="B3647" s="16"/>
    </row>
    <row r="3648" spans="1:2" ht="18" customHeight="1">
      <c r="A3648" s="4"/>
      <c r="B3648" s="16"/>
    </row>
    <row r="3649" spans="1:2" ht="18" customHeight="1">
      <c r="A3649" s="4"/>
      <c r="B3649" s="16"/>
    </row>
    <row r="3650" spans="1:2" ht="18" customHeight="1">
      <c r="A3650" s="4"/>
      <c r="B3650" s="16"/>
    </row>
    <row r="3651" spans="1:2" ht="18" customHeight="1">
      <c r="A3651" s="4"/>
      <c r="B3651" s="16"/>
    </row>
    <row r="3652" spans="1:2" ht="18" customHeight="1">
      <c r="A3652" s="4"/>
      <c r="B3652" s="16"/>
    </row>
    <row r="3653" spans="1:2" ht="18" customHeight="1">
      <c r="A3653" s="4"/>
      <c r="B3653" s="16"/>
    </row>
    <row r="3654" spans="1:2" ht="18" customHeight="1">
      <c r="A3654" s="4"/>
      <c r="B3654" s="16"/>
    </row>
    <row r="3655" spans="1:2" ht="18" customHeight="1">
      <c r="A3655" s="4"/>
      <c r="B3655" s="16"/>
    </row>
    <row r="3656" spans="1:2" ht="18" customHeight="1">
      <c r="A3656" s="4"/>
      <c r="B3656" s="16"/>
    </row>
    <row r="3657" spans="1:2" ht="18" customHeight="1">
      <c r="A3657" s="4"/>
      <c r="B3657" s="16"/>
    </row>
    <row r="3658" spans="1:2" ht="18" customHeight="1">
      <c r="A3658" s="4"/>
      <c r="B3658" s="16"/>
    </row>
    <row r="3659" spans="1:2" ht="18" customHeight="1">
      <c r="A3659" s="4"/>
      <c r="B3659" s="16"/>
    </row>
    <row r="3660" spans="1:2" ht="18" customHeight="1">
      <c r="A3660" s="4"/>
      <c r="B3660" s="16"/>
    </row>
    <row r="3661" spans="1:2" ht="18" customHeight="1">
      <c r="A3661" s="4"/>
      <c r="B3661" s="16"/>
    </row>
    <row r="3662" spans="1:2" ht="18" customHeight="1">
      <c r="A3662" s="4"/>
      <c r="B3662" s="16"/>
    </row>
    <row r="3663" spans="1:2" ht="18" customHeight="1">
      <c r="A3663" s="4"/>
      <c r="B3663" s="16"/>
    </row>
    <row r="3664" spans="1:2" ht="18" customHeight="1">
      <c r="A3664" s="4"/>
      <c r="B3664" s="16"/>
    </row>
    <row r="3665" spans="1:2" ht="18" customHeight="1">
      <c r="A3665" s="4"/>
      <c r="B3665" s="16"/>
    </row>
    <row r="3666" spans="1:2" ht="18" customHeight="1">
      <c r="A3666" s="4"/>
      <c r="B3666" s="16"/>
    </row>
    <row r="3667" spans="1:2" ht="18" customHeight="1">
      <c r="A3667" s="4"/>
      <c r="B3667" s="16"/>
    </row>
    <row r="3668" spans="1:2" ht="18" customHeight="1">
      <c r="A3668" s="4"/>
      <c r="B3668" s="16"/>
    </row>
    <row r="3669" spans="1:2" ht="18" customHeight="1">
      <c r="A3669" s="4"/>
      <c r="B3669" s="16"/>
    </row>
    <row r="3670" spans="1:2" ht="18" customHeight="1">
      <c r="A3670" s="4"/>
      <c r="B3670" s="16"/>
    </row>
    <row r="3671" spans="1:2" ht="18" customHeight="1">
      <c r="A3671" s="4"/>
      <c r="B3671" s="16"/>
    </row>
    <row r="3672" spans="1:2" ht="18" customHeight="1">
      <c r="A3672" s="4"/>
      <c r="B3672" s="16"/>
    </row>
    <row r="3673" spans="1:2" ht="18" customHeight="1">
      <c r="A3673" s="4"/>
      <c r="B3673" s="16"/>
    </row>
    <row r="3674" spans="1:2" ht="18" customHeight="1">
      <c r="A3674" s="4"/>
      <c r="B3674" s="16"/>
    </row>
    <row r="3675" spans="1:2" ht="18" customHeight="1">
      <c r="A3675" s="4"/>
      <c r="B3675" s="16"/>
    </row>
    <row r="3676" spans="1:2" ht="18" customHeight="1">
      <c r="A3676" s="4"/>
      <c r="B3676" s="16"/>
    </row>
    <row r="3677" spans="1:2" ht="18" customHeight="1">
      <c r="A3677" s="4"/>
      <c r="B3677" s="16"/>
    </row>
    <row r="3678" spans="1:2" ht="18" customHeight="1">
      <c r="A3678" s="4"/>
      <c r="B3678" s="16"/>
    </row>
    <row r="3679" spans="1:2" ht="18" customHeight="1">
      <c r="A3679" s="4"/>
      <c r="B3679" s="16"/>
    </row>
    <row r="3680" spans="1:2" ht="18" customHeight="1">
      <c r="A3680" s="4"/>
      <c r="B3680" s="16"/>
    </row>
    <row r="3681" spans="1:2" ht="18" customHeight="1">
      <c r="A3681" s="4"/>
      <c r="B3681" s="16"/>
    </row>
    <row r="3682" spans="1:2" ht="18" customHeight="1">
      <c r="A3682" s="4"/>
      <c r="B3682" s="16"/>
    </row>
    <row r="3683" spans="1:2" ht="18" customHeight="1">
      <c r="A3683" s="4"/>
      <c r="B3683" s="16"/>
    </row>
    <row r="3684" spans="1:2" ht="18" customHeight="1">
      <c r="A3684" s="4"/>
      <c r="B3684" s="16"/>
    </row>
    <row r="3685" spans="1:2" ht="18" customHeight="1">
      <c r="A3685" s="4"/>
      <c r="B3685" s="16"/>
    </row>
    <row r="3686" spans="1:2" ht="18" customHeight="1">
      <c r="A3686" s="4"/>
      <c r="B3686" s="16"/>
    </row>
    <row r="3687" spans="1:2" ht="18" customHeight="1">
      <c r="A3687" s="4"/>
      <c r="B3687" s="16"/>
    </row>
    <row r="3688" spans="1:2" ht="18" customHeight="1">
      <c r="A3688" s="4"/>
      <c r="B3688" s="16"/>
    </row>
    <row r="3689" spans="1:2" ht="18" customHeight="1">
      <c r="A3689" s="4"/>
      <c r="B3689" s="16"/>
    </row>
    <row r="3690" spans="1:2" ht="18" customHeight="1">
      <c r="A3690" s="4"/>
      <c r="B3690" s="16"/>
    </row>
    <row r="3691" spans="1:2" ht="18" customHeight="1">
      <c r="A3691" s="4"/>
      <c r="B3691" s="16"/>
    </row>
    <row r="3692" spans="1:2" ht="18" customHeight="1">
      <c r="A3692" s="4"/>
      <c r="B3692" s="16"/>
    </row>
    <row r="3693" spans="1:2" ht="18" customHeight="1">
      <c r="A3693" s="4"/>
      <c r="B3693" s="16"/>
    </row>
    <row r="3694" spans="1:2" ht="18" customHeight="1">
      <c r="A3694" s="4"/>
      <c r="B3694" s="16"/>
    </row>
    <row r="3695" spans="1:2" ht="18" customHeight="1">
      <c r="A3695" s="4"/>
      <c r="B3695" s="16"/>
    </row>
    <row r="3696" spans="1:2" ht="18" customHeight="1">
      <c r="A3696" s="4"/>
      <c r="B3696" s="16"/>
    </row>
    <row r="3697" spans="1:2" ht="18" customHeight="1">
      <c r="A3697" s="4"/>
      <c r="B3697" s="16"/>
    </row>
    <row r="3698" spans="1:2" ht="18" customHeight="1">
      <c r="A3698" s="4"/>
      <c r="B3698" s="16"/>
    </row>
    <row r="3699" spans="1:2" ht="18" customHeight="1">
      <c r="A3699" s="4"/>
      <c r="B3699" s="16"/>
    </row>
    <row r="3700" spans="1:2" ht="18" customHeight="1">
      <c r="A3700" s="4"/>
      <c r="B3700" s="16"/>
    </row>
    <row r="3701" spans="1:2" ht="18" customHeight="1">
      <c r="A3701" s="4"/>
      <c r="B3701" s="16"/>
    </row>
    <row r="3702" spans="1:2" ht="18" customHeight="1">
      <c r="A3702" s="4"/>
      <c r="B3702" s="16"/>
    </row>
    <row r="3703" spans="1:2" ht="18" customHeight="1">
      <c r="A3703" s="4"/>
      <c r="B3703" s="16"/>
    </row>
    <row r="3704" spans="1:2" ht="18" customHeight="1">
      <c r="A3704" s="4"/>
      <c r="B3704" s="16"/>
    </row>
    <row r="3705" spans="1:2" ht="18" customHeight="1">
      <c r="A3705" s="4"/>
      <c r="B3705" s="16"/>
    </row>
    <row r="3706" spans="1:2" ht="18" customHeight="1">
      <c r="A3706" s="4"/>
      <c r="B3706" s="16"/>
    </row>
    <row r="3707" spans="1:2" ht="18" customHeight="1">
      <c r="A3707" s="4"/>
      <c r="B3707" s="16"/>
    </row>
    <row r="3708" spans="1:2" ht="18" customHeight="1">
      <c r="A3708" s="4"/>
      <c r="B3708" s="16"/>
    </row>
    <row r="3709" spans="1:2" ht="18" customHeight="1">
      <c r="A3709" s="4"/>
      <c r="B3709" s="16"/>
    </row>
    <row r="3710" spans="1:2" ht="18" customHeight="1">
      <c r="A3710" s="4"/>
      <c r="B3710" s="16"/>
    </row>
    <row r="3711" spans="1:2" ht="18" customHeight="1">
      <c r="A3711" s="4"/>
      <c r="B3711" s="16"/>
    </row>
    <row r="3712" spans="1:2" ht="18" customHeight="1">
      <c r="A3712" s="4"/>
      <c r="B3712" s="16"/>
    </row>
    <row r="3713" spans="1:2" ht="18" customHeight="1">
      <c r="A3713" s="4"/>
      <c r="B3713" s="16"/>
    </row>
    <row r="3714" spans="1:2" ht="18" customHeight="1">
      <c r="A3714" s="4"/>
      <c r="B3714" s="16"/>
    </row>
    <row r="3715" spans="1:2" ht="18" customHeight="1">
      <c r="A3715" s="4"/>
      <c r="B3715" s="16"/>
    </row>
    <row r="3716" spans="1:2" ht="18" customHeight="1">
      <c r="A3716" s="4"/>
      <c r="B3716" s="16"/>
    </row>
    <row r="3717" spans="1:2" ht="18" customHeight="1">
      <c r="A3717" s="4"/>
      <c r="B3717" s="16"/>
    </row>
    <row r="3718" spans="1:2" ht="18" customHeight="1">
      <c r="A3718" s="4"/>
      <c r="B3718" s="16"/>
    </row>
    <row r="3719" spans="1:2" ht="18" customHeight="1">
      <c r="A3719" s="4"/>
      <c r="B3719" s="16"/>
    </row>
    <row r="3720" spans="1:2" ht="18" customHeight="1">
      <c r="A3720" s="4"/>
      <c r="B3720" s="16"/>
    </row>
    <row r="3721" spans="1:2" ht="18" customHeight="1">
      <c r="A3721" s="4"/>
      <c r="B3721" s="16"/>
    </row>
    <row r="3722" spans="1:2" ht="18" customHeight="1">
      <c r="A3722" s="4"/>
      <c r="B3722" s="16"/>
    </row>
    <row r="3723" spans="1:2" ht="18" customHeight="1">
      <c r="A3723" s="4"/>
      <c r="B3723" s="16"/>
    </row>
    <row r="3724" spans="1:2" ht="18" customHeight="1">
      <c r="A3724" s="4"/>
      <c r="B3724" s="16"/>
    </row>
    <row r="3725" spans="1:2" ht="18" customHeight="1">
      <c r="A3725" s="4"/>
      <c r="B3725" s="16"/>
    </row>
    <row r="3726" spans="1:2" ht="18" customHeight="1">
      <c r="A3726" s="4"/>
      <c r="B3726" s="16"/>
    </row>
    <row r="3727" spans="1:2" ht="18" customHeight="1">
      <c r="A3727" s="4"/>
      <c r="B3727" s="16"/>
    </row>
    <row r="3728" spans="1:2" ht="18" customHeight="1">
      <c r="A3728" s="4"/>
      <c r="B3728" s="16"/>
    </row>
    <row r="3729" spans="1:2" ht="18" customHeight="1">
      <c r="A3729" s="4"/>
      <c r="B3729" s="16"/>
    </row>
    <row r="3730" spans="1:2" ht="18" customHeight="1">
      <c r="A3730" s="4"/>
      <c r="B3730" s="16"/>
    </row>
    <row r="3731" spans="1:2" ht="18" customHeight="1">
      <c r="A3731" s="4"/>
      <c r="B3731" s="16"/>
    </row>
    <row r="3732" spans="1:2" ht="18" customHeight="1">
      <c r="A3732" s="4"/>
      <c r="B3732" s="16"/>
    </row>
    <row r="3733" spans="1:2" ht="18" customHeight="1">
      <c r="A3733" s="4"/>
      <c r="B3733" s="16"/>
    </row>
    <row r="3734" spans="1:2" ht="18" customHeight="1">
      <c r="A3734" s="4"/>
      <c r="B3734" s="16"/>
    </row>
    <row r="3735" spans="1:2" ht="18" customHeight="1">
      <c r="A3735" s="4"/>
      <c r="B3735" s="16"/>
    </row>
    <row r="3736" spans="1:2" ht="18" customHeight="1">
      <c r="A3736" s="4"/>
      <c r="B3736" s="16"/>
    </row>
    <row r="3737" spans="1:2" ht="18" customHeight="1">
      <c r="A3737" s="4"/>
      <c r="B3737" s="16"/>
    </row>
    <row r="3738" spans="1:2" ht="18" customHeight="1">
      <c r="A3738" s="4"/>
      <c r="B3738" s="16"/>
    </row>
    <row r="3739" spans="1:2" ht="18" customHeight="1">
      <c r="A3739" s="4"/>
      <c r="B3739" s="16"/>
    </row>
    <row r="3740" spans="1:2" ht="18" customHeight="1">
      <c r="A3740" s="4"/>
      <c r="B3740" s="16"/>
    </row>
    <row r="3741" spans="1:2" ht="18" customHeight="1">
      <c r="A3741" s="4"/>
      <c r="B3741" s="16"/>
    </row>
    <row r="3742" spans="1:2" ht="18" customHeight="1">
      <c r="A3742" s="4"/>
      <c r="B3742" s="16"/>
    </row>
    <row r="3743" spans="1:2" ht="18" customHeight="1">
      <c r="A3743" s="4"/>
      <c r="B3743" s="16"/>
    </row>
    <row r="3744" spans="1:2" ht="18" customHeight="1">
      <c r="A3744" s="4"/>
      <c r="B3744" s="16"/>
    </row>
    <row r="3745" spans="1:2" ht="18" customHeight="1">
      <c r="A3745" s="4"/>
      <c r="B3745" s="16"/>
    </row>
    <row r="3746" spans="1:2" ht="18" customHeight="1">
      <c r="A3746" s="4"/>
      <c r="B3746" s="16"/>
    </row>
    <row r="3747" spans="1:2" ht="18" customHeight="1">
      <c r="A3747" s="4"/>
      <c r="B3747" s="16"/>
    </row>
    <row r="3748" spans="1:2" ht="18" customHeight="1">
      <c r="A3748" s="4"/>
      <c r="B3748" s="16"/>
    </row>
    <row r="3749" spans="1:2" ht="18" customHeight="1">
      <c r="A3749" s="4"/>
      <c r="B3749" s="16"/>
    </row>
    <row r="3750" spans="1:2" ht="18" customHeight="1">
      <c r="A3750" s="4"/>
      <c r="B3750" s="16"/>
    </row>
    <row r="3751" spans="1:2" ht="18" customHeight="1">
      <c r="A3751" s="4"/>
      <c r="B3751" s="16"/>
    </row>
    <row r="3752" spans="1:2" ht="18" customHeight="1">
      <c r="A3752" s="4"/>
      <c r="B3752" s="16"/>
    </row>
    <row r="3753" spans="1:2" ht="18" customHeight="1">
      <c r="A3753" s="4"/>
      <c r="B3753" s="16"/>
    </row>
    <row r="3754" spans="1:2" ht="18" customHeight="1">
      <c r="A3754" s="4"/>
      <c r="B3754" s="16"/>
    </row>
    <row r="3755" spans="1:2" ht="18" customHeight="1">
      <c r="A3755" s="4"/>
      <c r="B3755" s="16"/>
    </row>
    <row r="3756" spans="1:2" ht="18" customHeight="1">
      <c r="A3756" s="4"/>
      <c r="B3756" s="16"/>
    </row>
    <row r="3757" spans="1:2" ht="18" customHeight="1">
      <c r="A3757" s="4"/>
      <c r="B3757" s="16"/>
    </row>
    <row r="3758" spans="1:2" ht="18" customHeight="1">
      <c r="A3758" s="4"/>
      <c r="B3758" s="16"/>
    </row>
    <row r="3759" spans="1:2" ht="18" customHeight="1">
      <c r="A3759" s="4"/>
      <c r="B3759" s="16"/>
    </row>
    <row r="3760" spans="1:2" ht="18" customHeight="1">
      <c r="A3760" s="4"/>
      <c r="B3760" s="16"/>
    </row>
    <row r="3761" spans="1:2" ht="18" customHeight="1">
      <c r="A3761" s="4"/>
      <c r="B3761" s="16"/>
    </row>
    <row r="3762" spans="1:2" ht="18" customHeight="1">
      <c r="A3762" s="4"/>
      <c r="B3762" s="16"/>
    </row>
    <row r="3763" spans="1:2" ht="18" customHeight="1">
      <c r="A3763" s="4"/>
      <c r="B3763" s="16"/>
    </row>
    <row r="3764" spans="1:2" ht="18" customHeight="1">
      <c r="A3764" s="4"/>
      <c r="B3764" s="16"/>
    </row>
    <row r="3765" spans="1:2" ht="18" customHeight="1">
      <c r="A3765" s="4"/>
      <c r="B3765" s="16"/>
    </row>
    <row r="3766" spans="1:2" ht="18" customHeight="1">
      <c r="A3766" s="4"/>
      <c r="B3766" s="16"/>
    </row>
    <row r="3767" spans="1:2" ht="18" customHeight="1">
      <c r="A3767" s="4"/>
      <c r="B3767" s="16"/>
    </row>
    <row r="3768" spans="1:2" ht="18" customHeight="1">
      <c r="A3768" s="4"/>
      <c r="B3768" s="16"/>
    </row>
    <row r="3769" spans="1:2" ht="18" customHeight="1">
      <c r="A3769" s="4"/>
      <c r="B3769" s="16"/>
    </row>
    <row r="3770" spans="1:2" ht="18" customHeight="1">
      <c r="A3770" s="4"/>
      <c r="B3770" s="16"/>
    </row>
    <row r="3771" spans="1:2" ht="18" customHeight="1">
      <c r="A3771" s="4"/>
      <c r="B3771" s="16"/>
    </row>
    <row r="3772" spans="1:2" ht="18" customHeight="1">
      <c r="A3772" s="4"/>
      <c r="B3772" s="16"/>
    </row>
    <row r="3773" spans="1:2" ht="18" customHeight="1">
      <c r="A3773" s="4"/>
      <c r="B3773" s="16"/>
    </row>
    <row r="3774" spans="1:2" ht="18" customHeight="1">
      <c r="A3774" s="4"/>
      <c r="B3774" s="16"/>
    </row>
    <row r="3775" spans="1:2" ht="18" customHeight="1">
      <c r="A3775" s="4"/>
      <c r="B3775" s="16"/>
    </row>
    <row r="3776" spans="1:2" ht="18" customHeight="1">
      <c r="A3776" s="4"/>
      <c r="B3776" s="16"/>
    </row>
    <row r="3777" spans="1:2" ht="18" customHeight="1">
      <c r="A3777" s="4"/>
      <c r="B3777" s="16"/>
    </row>
    <row r="3778" spans="1:2" ht="18" customHeight="1">
      <c r="A3778" s="4"/>
      <c r="B3778" s="16"/>
    </row>
    <row r="3779" spans="1:2" ht="18" customHeight="1">
      <c r="A3779" s="4"/>
      <c r="B3779" s="16"/>
    </row>
    <row r="3780" spans="1:2" ht="18" customHeight="1">
      <c r="A3780" s="4"/>
      <c r="B3780" s="16"/>
    </row>
    <row r="3781" spans="1:2" ht="18" customHeight="1">
      <c r="A3781" s="4"/>
      <c r="B3781" s="16"/>
    </row>
    <row r="3782" spans="1:2" ht="18" customHeight="1">
      <c r="A3782" s="4"/>
      <c r="B3782" s="16"/>
    </row>
    <row r="3783" spans="1:2" ht="18" customHeight="1">
      <c r="A3783" s="4"/>
      <c r="B3783" s="16"/>
    </row>
    <row r="3784" spans="1:2" ht="18" customHeight="1">
      <c r="A3784" s="4"/>
      <c r="B3784" s="16"/>
    </row>
    <row r="3785" spans="1:2" ht="18" customHeight="1">
      <c r="A3785" s="4"/>
      <c r="B3785" s="16"/>
    </row>
    <row r="3786" spans="1:2" ht="18" customHeight="1">
      <c r="A3786" s="4"/>
      <c r="B3786" s="16"/>
    </row>
    <row r="3787" spans="1:2" ht="18" customHeight="1">
      <c r="A3787" s="4"/>
      <c r="B3787" s="16"/>
    </row>
    <row r="3788" spans="1:2" ht="18" customHeight="1">
      <c r="A3788" s="4"/>
      <c r="B3788" s="16"/>
    </row>
    <row r="3789" spans="1:2" ht="18" customHeight="1">
      <c r="A3789" s="4"/>
      <c r="B3789" s="16"/>
    </row>
    <row r="3790" spans="1:2" ht="18" customHeight="1">
      <c r="A3790" s="4"/>
      <c r="B3790" s="16"/>
    </row>
    <row r="3791" spans="1:2" ht="18" customHeight="1">
      <c r="A3791" s="4"/>
      <c r="B3791" s="16"/>
    </row>
    <row r="3792" spans="1:2" ht="18" customHeight="1">
      <c r="A3792" s="4"/>
      <c r="B3792" s="16"/>
    </row>
    <row r="3793" spans="1:2" ht="18" customHeight="1">
      <c r="A3793" s="4"/>
      <c r="B3793" s="16"/>
    </row>
    <row r="3794" spans="1:2" ht="18" customHeight="1">
      <c r="A3794" s="4"/>
      <c r="B3794" s="16"/>
    </row>
    <row r="3795" spans="1:2" ht="18" customHeight="1">
      <c r="A3795" s="4"/>
      <c r="B3795" s="16"/>
    </row>
    <row r="3796" spans="1:2" ht="18" customHeight="1">
      <c r="A3796" s="4"/>
      <c r="B3796" s="16"/>
    </row>
    <row r="3797" spans="1:2" ht="18" customHeight="1">
      <c r="A3797" s="4"/>
      <c r="B3797" s="16"/>
    </row>
    <row r="3798" spans="1:2" ht="18" customHeight="1">
      <c r="A3798" s="4"/>
      <c r="B3798" s="16"/>
    </row>
    <row r="3799" spans="1:2" ht="18" customHeight="1">
      <c r="A3799" s="4"/>
      <c r="B3799" s="16"/>
    </row>
    <row r="3800" spans="1:2" ht="18" customHeight="1">
      <c r="A3800" s="4"/>
      <c r="B3800" s="16"/>
    </row>
    <row r="3801" spans="1:2" ht="18" customHeight="1">
      <c r="A3801" s="4"/>
      <c r="B3801" s="16"/>
    </row>
    <row r="3802" spans="1:2" ht="18" customHeight="1">
      <c r="A3802" s="4"/>
      <c r="B3802" s="16"/>
    </row>
    <row r="3803" spans="1:2" ht="18" customHeight="1">
      <c r="A3803" s="4"/>
      <c r="B3803" s="16"/>
    </row>
    <row r="3804" spans="1:2" ht="18" customHeight="1">
      <c r="A3804" s="4"/>
      <c r="B3804" s="16"/>
    </row>
    <row r="3805" spans="1:2" ht="18" customHeight="1">
      <c r="A3805" s="4"/>
      <c r="B3805" s="16"/>
    </row>
    <row r="3806" spans="1:2" ht="18" customHeight="1">
      <c r="A3806" s="4"/>
      <c r="B3806" s="16"/>
    </row>
    <row r="3807" spans="1:2" ht="18" customHeight="1">
      <c r="A3807" s="4"/>
      <c r="B3807" s="16"/>
    </row>
    <row r="3808" spans="1:2" ht="18" customHeight="1">
      <c r="A3808" s="4"/>
      <c r="B3808" s="16"/>
    </row>
    <row r="3809" spans="1:2" ht="18" customHeight="1">
      <c r="A3809" s="4"/>
      <c r="B3809" s="16"/>
    </row>
    <row r="3810" spans="1:2" ht="18" customHeight="1">
      <c r="A3810" s="4"/>
      <c r="B3810" s="16"/>
    </row>
    <row r="3811" spans="1:2" ht="18" customHeight="1">
      <c r="A3811" s="4"/>
      <c r="B3811" s="16"/>
    </row>
    <row r="3812" spans="1:2" ht="18" customHeight="1">
      <c r="A3812" s="4"/>
      <c r="B3812" s="16"/>
    </row>
    <row r="3813" spans="1:2" ht="18" customHeight="1">
      <c r="A3813" s="4"/>
      <c r="B3813" s="16"/>
    </row>
    <row r="3814" spans="1:2" ht="18" customHeight="1">
      <c r="A3814" s="4"/>
      <c r="B3814" s="16"/>
    </row>
    <row r="3815" spans="1:2" ht="18" customHeight="1">
      <c r="A3815" s="4"/>
      <c r="B3815" s="16"/>
    </row>
    <row r="3816" spans="1:2" ht="18" customHeight="1">
      <c r="A3816" s="4"/>
      <c r="B3816" s="16"/>
    </row>
    <row r="3817" spans="1:2" ht="18" customHeight="1">
      <c r="A3817" s="4"/>
      <c r="B3817" s="16"/>
    </row>
    <row r="3818" spans="1:2" ht="18" customHeight="1">
      <c r="A3818" s="4"/>
      <c r="B3818" s="16"/>
    </row>
    <row r="3819" spans="1:2" ht="18" customHeight="1">
      <c r="A3819" s="4"/>
      <c r="B3819" s="16"/>
    </row>
    <row r="3820" spans="1:2" ht="18" customHeight="1">
      <c r="A3820" s="4"/>
      <c r="B3820" s="16"/>
    </row>
    <row r="3821" spans="1:2" ht="18" customHeight="1">
      <c r="A3821" s="4"/>
      <c r="B3821" s="16"/>
    </row>
    <row r="3822" spans="1:2" ht="18" customHeight="1">
      <c r="A3822" s="4"/>
      <c r="B3822" s="16"/>
    </row>
    <row r="3823" spans="1:2" ht="18" customHeight="1">
      <c r="A3823" s="4"/>
      <c r="B3823" s="16"/>
    </row>
    <row r="3824" spans="1:2" ht="18" customHeight="1">
      <c r="A3824" s="4"/>
      <c r="B3824" s="16"/>
    </row>
    <row r="3825" spans="1:2" ht="18" customHeight="1">
      <c r="A3825" s="4"/>
      <c r="B3825" s="16"/>
    </row>
    <row r="3826" spans="1:2" ht="18" customHeight="1">
      <c r="A3826" s="4"/>
      <c r="B3826" s="16"/>
    </row>
    <row r="3827" spans="1:2" ht="18" customHeight="1">
      <c r="A3827" s="4"/>
      <c r="B3827" s="16"/>
    </row>
    <row r="3828" spans="1:2" ht="18" customHeight="1">
      <c r="A3828" s="4"/>
      <c r="B3828" s="16"/>
    </row>
    <row r="3829" spans="1:2" ht="18" customHeight="1">
      <c r="A3829" s="4"/>
      <c r="B3829" s="16"/>
    </row>
    <row r="3830" spans="1:2" ht="18" customHeight="1">
      <c r="A3830" s="4"/>
      <c r="B3830" s="16"/>
    </row>
    <row r="3831" spans="1:2" ht="18" customHeight="1">
      <c r="A3831" s="4"/>
      <c r="B3831" s="16"/>
    </row>
    <row r="3832" spans="1:2" ht="18" customHeight="1">
      <c r="A3832" s="4"/>
      <c r="B3832" s="16"/>
    </row>
    <row r="3833" spans="1:2" ht="18" customHeight="1">
      <c r="A3833" s="4"/>
      <c r="B3833" s="16"/>
    </row>
    <row r="3834" spans="1:2" ht="18" customHeight="1">
      <c r="A3834" s="4"/>
      <c r="B3834" s="16"/>
    </row>
    <row r="3835" spans="1:2" ht="18" customHeight="1">
      <c r="A3835" s="4"/>
      <c r="B3835" s="16"/>
    </row>
    <row r="3836" spans="1:2" ht="18" customHeight="1">
      <c r="A3836" s="4"/>
      <c r="B3836" s="16"/>
    </row>
    <row r="3837" spans="1:2" ht="18" customHeight="1">
      <c r="A3837" s="4"/>
      <c r="B3837" s="16"/>
    </row>
    <row r="3838" spans="1:2" ht="18" customHeight="1">
      <c r="A3838" s="4"/>
      <c r="B3838" s="16"/>
    </row>
    <row r="3839" spans="1:2" ht="18" customHeight="1">
      <c r="A3839" s="4"/>
      <c r="B3839" s="16"/>
    </row>
    <row r="3840" spans="1:2" ht="18" customHeight="1">
      <c r="A3840" s="4"/>
      <c r="B3840" s="16"/>
    </row>
    <row r="3841" spans="1:2" ht="18" customHeight="1">
      <c r="A3841" s="4"/>
      <c r="B3841" s="16"/>
    </row>
    <row r="3842" spans="1:2" ht="18" customHeight="1">
      <c r="A3842" s="4"/>
      <c r="B3842" s="16"/>
    </row>
    <row r="3843" spans="1:2" ht="18" customHeight="1">
      <c r="A3843" s="4"/>
      <c r="B3843" s="16"/>
    </row>
    <row r="3844" spans="1:2" ht="18" customHeight="1">
      <c r="A3844" s="4"/>
      <c r="B3844" s="16"/>
    </row>
    <row r="3845" spans="1:2" ht="18" customHeight="1">
      <c r="A3845" s="4"/>
      <c r="B3845" s="16"/>
    </row>
    <row r="3846" spans="1:2" ht="18" customHeight="1">
      <c r="A3846" s="4"/>
      <c r="B3846" s="16"/>
    </row>
    <row r="3847" spans="1:2" ht="18" customHeight="1">
      <c r="A3847" s="4"/>
      <c r="B3847" s="16"/>
    </row>
    <row r="3848" spans="1:2" ht="18" customHeight="1">
      <c r="A3848" s="4"/>
      <c r="B3848" s="16"/>
    </row>
    <row r="3849" spans="1:2" ht="18" customHeight="1">
      <c r="A3849" s="4"/>
      <c r="B3849" s="16"/>
    </row>
    <row r="3850" spans="1:2" ht="18" customHeight="1">
      <c r="A3850" s="4"/>
      <c r="B3850" s="16"/>
    </row>
    <row r="3851" spans="1:2" ht="18" customHeight="1">
      <c r="A3851" s="4"/>
      <c r="B3851" s="16"/>
    </row>
    <row r="3852" spans="1:2" ht="18" customHeight="1">
      <c r="A3852" s="4"/>
      <c r="B3852" s="16"/>
    </row>
    <row r="3853" spans="1:2" ht="18" customHeight="1">
      <c r="A3853" s="4"/>
      <c r="B3853" s="16"/>
    </row>
    <row r="3854" spans="1:2" ht="18" customHeight="1">
      <c r="A3854" s="4"/>
      <c r="B3854" s="16"/>
    </row>
    <row r="3855" spans="1:2" ht="18" customHeight="1">
      <c r="A3855" s="4"/>
      <c r="B3855" s="16"/>
    </row>
    <row r="3856" spans="1:2" ht="18" customHeight="1">
      <c r="A3856" s="4"/>
      <c r="B3856" s="16"/>
    </row>
    <row r="3857" spans="1:2" ht="18" customHeight="1">
      <c r="A3857" s="4"/>
      <c r="B3857" s="16"/>
    </row>
    <row r="3858" spans="1:2" ht="18" customHeight="1">
      <c r="A3858" s="4"/>
      <c r="B3858" s="16"/>
    </row>
    <row r="3859" spans="1:2" ht="18" customHeight="1">
      <c r="A3859" s="4"/>
      <c r="B3859" s="16"/>
    </row>
    <row r="3860" spans="1:2" ht="18" customHeight="1">
      <c r="A3860" s="4"/>
      <c r="B3860" s="16"/>
    </row>
    <row r="3861" spans="1:2" ht="18" customHeight="1">
      <c r="A3861" s="4"/>
      <c r="B3861" s="16"/>
    </row>
    <row r="3862" spans="1:2" ht="18" customHeight="1">
      <c r="A3862" s="4"/>
      <c r="B3862" s="16"/>
    </row>
    <row r="3863" spans="1:2" ht="18" customHeight="1">
      <c r="A3863" s="4"/>
      <c r="B3863" s="16"/>
    </row>
    <row r="3864" spans="1:2" ht="18" customHeight="1">
      <c r="A3864" s="4"/>
      <c r="B3864" s="16"/>
    </row>
    <row r="3865" spans="1:2" ht="18" customHeight="1">
      <c r="A3865" s="4"/>
      <c r="B3865" s="16"/>
    </row>
    <row r="3866" spans="1:2" ht="18" customHeight="1">
      <c r="A3866" s="4"/>
      <c r="B3866" s="16"/>
    </row>
    <row r="3867" spans="1:2" ht="18" customHeight="1">
      <c r="A3867" s="4"/>
      <c r="B3867" s="16"/>
    </row>
    <row r="3868" spans="1:2" ht="18" customHeight="1">
      <c r="A3868" s="4"/>
      <c r="B3868" s="16"/>
    </row>
    <row r="3869" spans="1:2" ht="18" customHeight="1">
      <c r="A3869" s="4"/>
      <c r="B3869" s="16"/>
    </row>
    <row r="3870" spans="1:2" ht="18" customHeight="1">
      <c r="A3870" s="4"/>
      <c r="B3870" s="16"/>
    </row>
    <row r="3871" spans="1:2" ht="18" customHeight="1">
      <c r="A3871" s="4"/>
      <c r="B3871" s="16"/>
    </row>
    <row r="3872" spans="1:2" ht="18" customHeight="1">
      <c r="A3872" s="4"/>
      <c r="B3872" s="16"/>
    </row>
    <row r="3873" spans="1:2" ht="18" customHeight="1">
      <c r="A3873" s="4"/>
      <c r="B3873" s="16"/>
    </row>
    <row r="3874" spans="1:2" ht="18" customHeight="1">
      <c r="A3874" s="4"/>
      <c r="B3874" s="16"/>
    </row>
    <row r="3875" spans="1:2" ht="18" customHeight="1">
      <c r="A3875" s="4"/>
      <c r="B3875" s="16"/>
    </row>
    <row r="3876" spans="1:2" ht="18" customHeight="1">
      <c r="A3876" s="4"/>
      <c r="B3876" s="16"/>
    </row>
    <row r="3877" spans="1:2" ht="18" customHeight="1">
      <c r="A3877" s="4"/>
      <c r="B3877" s="16"/>
    </row>
    <row r="3878" spans="1:2" ht="18" customHeight="1">
      <c r="A3878" s="4"/>
      <c r="B3878" s="16"/>
    </row>
    <row r="3879" spans="1:2" ht="18" customHeight="1">
      <c r="A3879" s="4"/>
      <c r="B3879" s="16"/>
    </row>
    <row r="3880" spans="1:2" ht="18" customHeight="1">
      <c r="A3880" s="4"/>
      <c r="B3880" s="16"/>
    </row>
    <row r="3881" spans="1:2" ht="18" customHeight="1">
      <c r="A3881" s="4"/>
      <c r="B3881" s="16"/>
    </row>
    <row r="3882" spans="1:2" ht="18" customHeight="1">
      <c r="A3882" s="4"/>
      <c r="B3882" s="16"/>
    </row>
    <row r="3883" spans="1:2" ht="18" customHeight="1">
      <c r="A3883" s="4"/>
      <c r="B3883" s="16"/>
    </row>
    <row r="3884" spans="1:2" ht="18" customHeight="1">
      <c r="A3884" s="4"/>
      <c r="B3884" s="16"/>
    </row>
    <row r="3885" spans="1:2" ht="18" customHeight="1">
      <c r="A3885" s="4"/>
      <c r="B3885" s="16"/>
    </row>
    <row r="3886" spans="1:2" ht="18" customHeight="1">
      <c r="A3886" s="4"/>
      <c r="B3886" s="16"/>
    </row>
    <row r="3887" spans="1:2" ht="18" customHeight="1">
      <c r="A3887" s="4"/>
      <c r="B3887" s="16"/>
    </row>
    <row r="3888" spans="1:2" ht="18" customHeight="1">
      <c r="A3888" s="4"/>
      <c r="B3888" s="16"/>
    </row>
    <row r="3889" spans="1:2" ht="18" customHeight="1">
      <c r="A3889" s="4"/>
      <c r="B3889" s="16"/>
    </row>
    <row r="3890" spans="1:2" ht="18" customHeight="1">
      <c r="A3890" s="4"/>
      <c r="B3890" s="16"/>
    </row>
    <row r="3891" spans="1:2" ht="18" customHeight="1">
      <c r="A3891" s="4"/>
      <c r="B3891" s="16"/>
    </row>
    <row r="3892" spans="1:2" ht="18" customHeight="1">
      <c r="A3892" s="4"/>
      <c r="B3892" s="16"/>
    </row>
    <row r="3893" spans="1:2" ht="18" customHeight="1">
      <c r="A3893" s="4"/>
      <c r="B3893" s="16"/>
    </row>
    <row r="3894" spans="1:2" ht="18" customHeight="1">
      <c r="A3894" s="4"/>
      <c r="B3894" s="16"/>
    </row>
    <row r="3895" spans="1:2" ht="18" customHeight="1">
      <c r="A3895" s="4"/>
      <c r="B3895" s="16"/>
    </row>
    <row r="3896" spans="1:2" ht="18" customHeight="1">
      <c r="A3896" s="4"/>
      <c r="B3896" s="16"/>
    </row>
    <row r="3897" spans="1:2" ht="18" customHeight="1">
      <c r="A3897" s="4"/>
      <c r="B3897" s="16"/>
    </row>
    <row r="3898" spans="1:2" ht="18" customHeight="1">
      <c r="A3898" s="4"/>
      <c r="B3898" s="16"/>
    </row>
    <row r="3899" spans="1:2" ht="18" customHeight="1">
      <c r="A3899" s="4"/>
      <c r="B3899" s="16"/>
    </row>
    <row r="3900" spans="1:2" ht="18" customHeight="1">
      <c r="A3900" s="4"/>
      <c r="B3900" s="16"/>
    </row>
    <row r="3901" spans="1:2" ht="18" customHeight="1">
      <c r="A3901" s="4"/>
      <c r="B3901" s="16"/>
    </row>
    <row r="3902" spans="1:2" ht="18" customHeight="1">
      <c r="A3902" s="4"/>
      <c r="B3902" s="16"/>
    </row>
    <row r="3903" spans="1:2" ht="18" customHeight="1">
      <c r="A3903" s="4"/>
      <c r="B3903" s="16"/>
    </row>
    <row r="3904" spans="1:2" ht="18" customHeight="1">
      <c r="A3904" s="4"/>
      <c r="B3904" s="16"/>
    </row>
    <row r="3905" spans="1:2" ht="18" customHeight="1">
      <c r="A3905" s="4"/>
      <c r="B3905" s="16"/>
    </row>
    <row r="3906" spans="1:2" ht="18" customHeight="1">
      <c r="A3906" s="4"/>
      <c r="B3906" s="16"/>
    </row>
    <row r="3907" spans="1:2" ht="18" customHeight="1">
      <c r="A3907" s="4"/>
      <c r="B3907" s="16"/>
    </row>
    <row r="3908" spans="1:2" ht="18" customHeight="1">
      <c r="A3908" s="4"/>
      <c r="B3908" s="16"/>
    </row>
    <row r="3909" spans="1:2" ht="18" customHeight="1">
      <c r="A3909" s="4"/>
      <c r="B3909" s="16"/>
    </row>
    <row r="3910" spans="1:2" ht="18" customHeight="1">
      <c r="A3910" s="4"/>
      <c r="B3910" s="16"/>
    </row>
    <row r="3911" spans="1:2" ht="18" customHeight="1">
      <c r="A3911" s="4"/>
      <c r="B3911" s="16"/>
    </row>
    <row r="3912" spans="1:2" ht="18" customHeight="1">
      <c r="A3912" s="4"/>
      <c r="B3912" s="16"/>
    </row>
    <row r="3913" spans="1:2" ht="18" customHeight="1">
      <c r="A3913" s="4"/>
      <c r="B3913" s="16"/>
    </row>
    <row r="3914" spans="1:2" ht="18" customHeight="1">
      <c r="A3914" s="4"/>
      <c r="B3914" s="16"/>
    </row>
    <row r="3915" spans="1:2" ht="18" customHeight="1">
      <c r="A3915" s="4"/>
      <c r="B3915" s="16"/>
    </row>
    <row r="3916" spans="1:2" ht="18" customHeight="1">
      <c r="A3916" s="4"/>
      <c r="B3916" s="16"/>
    </row>
    <row r="3917" spans="1:2" ht="18" customHeight="1">
      <c r="A3917" s="4"/>
      <c r="B3917" s="16"/>
    </row>
    <row r="3918" spans="1:2" ht="18" customHeight="1">
      <c r="A3918" s="4"/>
      <c r="B3918" s="16"/>
    </row>
    <row r="3919" spans="1:2" ht="18" customHeight="1">
      <c r="A3919" s="4"/>
      <c r="B3919" s="16"/>
    </row>
    <row r="3920" spans="1:2" ht="18" customHeight="1">
      <c r="A3920" s="4"/>
      <c r="B3920" s="16"/>
    </row>
    <row r="3921" spans="1:2" ht="18" customHeight="1">
      <c r="A3921" s="4"/>
      <c r="B3921" s="16"/>
    </row>
    <row r="3922" spans="1:2" ht="18" customHeight="1">
      <c r="A3922" s="4"/>
      <c r="B3922" s="16"/>
    </row>
    <row r="3923" spans="1:2" ht="18" customHeight="1">
      <c r="A3923" s="4"/>
      <c r="B3923" s="16"/>
    </row>
    <row r="3924" spans="1:2" ht="18" customHeight="1">
      <c r="A3924" s="4"/>
      <c r="B3924" s="16"/>
    </row>
    <row r="3925" spans="1:2" ht="18" customHeight="1">
      <c r="A3925" s="4"/>
      <c r="B3925" s="16"/>
    </row>
    <row r="3926" spans="1:2" ht="18" customHeight="1">
      <c r="A3926" s="4"/>
      <c r="B3926" s="16"/>
    </row>
    <row r="3927" spans="1:2" ht="18" customHeight="1">
      <c r="A3927" s="4"/>
      <c r="B3927" s="16"/>
    </row>
    <row r="3928" spans="1:2" ht="18" customHeight="1">
      <c r="A3928" s="4"/>
      <c r="B3928" s="16"/>
    </row>
    <row r="3929" spans="1:2" ht="18" customHeight="1">
      <c r="A3929" s="4"/>
      <c r="B3929" s="16"/>
    </row>
    <row r="3930" spans="1:2" ht="18" customHeight="1">
      <c r="A3930" s="4"/>
      <c r="B3930" s="16"/>
    </row>
    <row r="3931" spans="1:2" ht="18" customHeight="1">
      <c r="A3931" s="4"/>
      <c r="B3931" s="16"/>
    </row>
    <row r="3932" spans="1:2" ht="18" customHeight="1">
      <c r="A3932" s="4"/>
      <c r="B3932" s="16"/>
    </row>
    <row r="3933" spans="1:2" ht="18" customHeight="1">
      <c r="A3933" s="4"/>
      <c r="B3933" s="16"/>
    </row>
    <row r="3934" spans="1:2" ht="18" customHeight="1">
      <c r="A3934" s="4"/>
      <c r="B3934" s="16"/>
    </row>
    <row r="3935" spans="1:2" ht="18" customHeight="1">
      <c r="A3935" s="4"/>
      <c r="B3935" s="16"/>
    </row>
    <row r="3936" spans="1:2" ht="18" customHeight="1">
      <c r="A3936" s="4"/>
      <c r="B3936" s="16"/>
    </row>
    <row r="3937" spans="1:2" ht="18" customHeight="1">
      <c r="A3937" s="4"/>
      <c r="B3937" s="16"/>
    </row>
    <row r="3938" spans="1:2" ht="18" customHeight="1">
      <c r="A3938" s="4"/>
      <c r="B3938" s="16"/>
    </row>
    <row r="3939" spans="1:2" ht="18" customHeight="1">
      <c r="A3939" s="4"/>
      <c r="B3939" s="16"/>
    </row>
    <row r="3940" spans="1:2" ht="18" customHeight="1">
      <c r="A3940" s="4"/>
      <c r="B3940" s="16"/>
    </row>
    <row r="3941" spans="1:2" ht="18" customHeight="1">
      <c r="A3941" s="4"/>
      <c r="B3941" s="16"/>
    </row>
    <row r="3942" spans="1:2" ht="18" customHeight="1">
      <c r="A3942" s="4"/>
      <c r="B3942" s="16"/>
    </row>
    <row r="3943" spans="1:2" ht="18" customHeight="1">
      <c r="A3943" s="4"/>
      <c r="B3943" s="16"/>
    </row>
    <row r="3944" spans="1:2" ht="18" customHeight="1">
      <c r="A3944" s="4"/>
      <c r="B3944" s="16"/>
    </row>
    <row r="3945" spans="1:2" ht="18" customHeight="1">
      <c r="A3945" s="4"/>
      <c r="B3945" s="16"/>
    </row>
    <row r="3946" spans="1:2" ht="18" customHeight="1">
      <c r="A3946" s="4"/>
      <c r="B3946" s="16"/>
    </row>
    <row r="3947" spans="1:2" ht="18" customHeight="1">
      <c r="A3947" s="4"/>
      <c r="B3947" s="16"/>
    </row>
    <row r="3948" spans="1:2" ht="18" customHeight="1">
      <c r="A3948" s="4"/>
      <c r="B3948" s="16"/>
    </row>
    <row r="3949" spans="1:2" ht="18" customHeight="1">
      <c r="A3949" s="4"/>
      <c r="B3949" s="16"/>
    </row>
    <row r="3950" spans="1:2" ht="18" customHeight="1">
      <c r="A3950" s="4"/>
      <c r="B3950" s="16"/>
    </row>
    <row r="3951" spans="1:2" ht="18" customHeight="1">
      <c r="A3951" s="4"/>
      <c r="B3951" s="16"/>
    </row>
    <row r="3952" spans="1:2" ht="18" customHeight="1">
      <c r="A3952" s="4"/>
      <c r="B3952" s="16"/>
    </row>
    <row r="3953" spans="1:2" ht="18" customHeight="1">
      <c r="A3953" s="4"/>
      <c r="B3953" s="16"/>
    </row>
    <row r="3954" spans="1:2" ht="18" customHeight="1">
      <c r="A3954" s="4"/>
      <c r="B3954" s="16"/>
    </row>
    <row r="3955" spans="1:2" ht="18" customHeight="1">
      <c r="A3955" s="4"/>
      <c r="B3955" s="16"/>
    </row>
    <row r="3956" spans="1:2" ht="18" customHeight="1">
      <c r="A3956" s="4"/>
      <c r="B3956" s="16"/>
    </row>
    <row r="3957" spans="1:2" ht="18" customHeight="1">
      <c r="A3957" s="4"/>
      <c r="B3957" s="16"/>
    </row>
    <row r="3958" spans="1:2" ht="18" customHeight="1">
      <c r="A3958" s="4"/>
      <c r="B3958" s="16"/>
    </row>
    <row r="3959" spans="1:2" ht="18" customHeight="1">
      <c r="A3959" s="4"/>
      <c r="B3959" s="16"/>
    </row>
    <row r="3960" spans="1:2" ht="18" customHeight="1">
      <c r="A3960" s="4"/>
      <c r="B3960" s="16"/>
    </row>
    <row r="3961" spans="1:2" ht="18" customHeight="1">
      <c r="A3961" s="4"/>
      <c r="B3961" s="16"/>
    </row>
    <row r="3962" spans="1:2" ht="18" customHeight="1">
      <c r="A3962" s="4"/>
      <c r="B3962" s="16"/>
    </row>
    <row r="3963" spans="1:2" ht="18" customHeight="1">
      <c r="A3963" s="4"/>
      <c r="B3963" s="16"/>
    </row>
    <row r="3964" spans="1:2" ht="18" customHeight="1">
      <c r="A3964" s="4"/>
      <c r="B3964" s="16"/>
    </row>
    <row r="3965" spans="1:2" ht="18" customHeight="1">
      <c r="A3965" s="4"/>
      <c r="B3965" s="16"/>
    </row>
    <row r="3966" spans="1:2" ht="18" customHeight="1">
      <c r="A3966" s="4"/>
      <c r="B3966" s="16"/>
    </row>
    <row r="3967" spans="1:2" ht="18" customHeight="1">
      <c r="A3967" s="4"/>
      <c r="B3967" s="16"/>
    </row>
    <row r="3968" spans="1:2" ht="18" customHeight="1">
      <c r="A3968" s="4"/>
      <c r="B3968" s="16"/>
    </row>
    <row r="3969" spans="1:2" ht="18" customHeight="1">
      <c r="A3969" s="4"/>
      <c r="B3969" s="16"/>
    </row>
    <row r="3970" spans="1:2" ht="18" customHeight="1">
      <c r="A3970" s="4"/>
      <c r="B3970" s="16"/>
    </row>
    <row r="3971" spans="1:2" ht="18" customHeight="1">
      <c r="A3971" s="4"/>
      <c r="B3971" s="16"/>
    </row>
    <row r="3972" spans="1:2" ht="18" customHeight="1">
      <c r="A3972" s="4"/>
      <c r="B3972" s="16"/>
    </row>
    <row r="3973" spans="1:2" ht="18" customHeight="1">
      <c r="A3973" s="4"/>
      <c r="B3973" s="16"/>
    </row>
    <row r="3974" spans="1:2" ht="18" customHeight="1">
      <c r="A3974" s="4"/>
      <c r="B3974" s="16"/>
    </row>
    <row r="3975" spans="1:2" ht="18" customHeight="1">
      <c r="A3975" s="4"/>
      <c r="B3975" s="16"/>
    </row>
    <row r="3976" spans="1:2" ht="18" customHeight="1">
      <c r="A3976" s="4"/>
      <c r="B3976" s="16"/>
    </row>
    <row r="3977" spans="1:2" ht="18" customHeight="1">
      <c r="A3977" s="4"/>
      <c r="B3977" s="16"/>
    </row>
    <row r="3978" spans="1:2" ht="18" customHeight="1">
      <c r="A3978" s="4"/>
      <c r="B3978" s="16"/>
    </row>
    <row r="3979" spans="1:2" ht="18" customHeight="1">
      <c r="A3979" s="4"/>
      <c r="B3979" s="16"/>
    </row>
    <row r="3980" spans="1:2" ht="18" customHeight="1">
      <c r="A3980" s="4"/>
      <c r="B3980" s="16"/>
    </row>
    <row r="3981" spans="1:2" ht="18" customHeight="1">
      <c r="A3981" s="4"/>
      <c r="B3981" s="16"/>
    </row>
    <row r="3982" spans="1:2" ht="18" customHeight="1">
      <c r="A3982" s="4"/>
      <c r="B3982" s="16"/>
    </row>
    <row r="3983" spans="1:2" ht="18" customHeight="1">
      <c r="A3983" s="4"/>
      <c r="B3983" s="16"/>
    </row>
    <row r="3984" spans="1:2" ht="18" customHeight="1">
      <c r="A3984" s="4"/>
      <c r="B3984" s="16"/>
    </row>
    <row r="3985" spans="1:2" ht="18" customHeight="1">
      <c r="A3985" s="4"/>
      <c r="B3985" s="16"/>
    </row>
    <row r="3986" spans="1:2" ht="18" customHeight="1">
      <c r="A3986" s="4"/>
      <c r="B3986" s="16"/>
    </row>
    <row r="3987" spans="1:2" ht="18" customHeight="1">
      <c r="A3987" s="4"/>
      <c r="B3987" s="16"/>
    </row>
    <row r="3988" spans="1:2" ht="18" customHeight="1">
      <c r="A3988" s="4"/>
      <c r="B3988" s="16"/>
    </row>
    <row r="3989" spans="1:2" ht="18" customHeight="1">
      <c r="A3989" s="4"/>
      <c r="B3989" s="16"/>
    </row>
    <row r="3990" spans="1:2" ht="18" customHeight="1">
      <c r="A3990" s="4"/>
      <c r="B3990" s="16"/>
    </row>
    <row r="3991" spans="1:2" ht="18" customHeight="1">
      <c r="A3991" s="4"/>
      <c r="B3991" s="16"/>
    </row>
    <row r="3992" spans="1:2" ht="18" customHeight="1">
      <c r="A3992" s="4"/>
      <c r="B3992" s="16"/>
    </row>
    <row r="3993" spans="1:2" ht="18" customHeight="1">
      <c r="A3993" s="4"/>
      <c r="B3993" s="16"/>
    </row>
    <row r="3994" spans="1:2" ht="18" customHeight="1">
      <c r="A3994" s="4"/>
      <c r="B3994" s="16"/>
    </row>
    <row r="3995" spans="1:2" ht="18" customHeight="1">
      <c r="A3995" s="4"/>
      <c r="B3995" s="16"/>
    </row>
    <row r="3996" spans="1:2" ht="18" customHeight="1">
      <c r="A3996" s="4"/>
      <c r="B3996" s="16"/>
    </row>
    <row r="3997" spans="1:2" ht="18" customHeight="1">
      <c r="A3997" s="4"/>
      <c r="B3997" s="16"/>
    </row>
    <row r="3998" spans="1:2" ht="18" customHeight="1">
      <c r="A3998" s="4"/>
      <c r="B3998" s="16"/>
    </row>
    <row r="3999" spans="1:2" ht="18" customHeight="1">
      <c r="A3999" s="4"/>
      <c r="B3999" s="16"/>
    </row>
    <row r="4000" spans="1:2" ht="18" customHeight="1">
      <c r="A4000" s="4"/>
      <c r="B4000" s="16"/>
    </row>
    <row r="4001" spans="1:2" ht="18" customHeight="1">
      <c r="A4001" s="4"/>
      <c r="B4001" s="16"/>
    </row>
    <row r="4002" spans="1:2" ht="18" customHeight="1">
      <c r="A4002" s="4"/>
      <c r="B4002" s="16"/>
    </row>
    <row r="4003" spans="1:2" ht="18" customHeight="1">
      <c r="A4003" s="4"/>
      <c r="B4003" s="16"/>
    </row>
    <row r="4004" spans="1:2" ht="18" customHeight="1">
      <c r="A4004" s="4"/>
      <c r="B4004" s="16"/>
    </row>
    <row r="4005" spans="1:2" ht="18" customHeight="1">
      <c r="A4005" s="4"/>
      <c r="B4005" s="16"/>
    </row>
    <row r="4006" spans="1:2" ht="18" customHeight="1">
      <c r="A4006" s="4"/>
      <c r="B4006" s="16"/>
    </row>
    <row r="4007" spans="1:2" ht="18" customHeight="1">
      <c r="A4007" s="4"/>
      <c r="B4007" s="16"/>
    </row>
    <row r="4008" spans="1:2" ht="18" customHeight="1">
      <c r="A4008" s="4"/>
      <c r="B4008" s="16"/>
    </row>
    <row r="4009" spans="1:2" ht="18" customHeight="1">
      <c r="A4009" s="4"/>
      <c r="B4009" s="16"/>
    </row>
    <row r="4010" spans="1:2" ht="18" customHeight="1">
      <c r="A4010" s="4"/>
      <c r="B4010" s="16"/>
    </row>
    <row r="4011" spans="1:2" ht="18" customHeight="1">
      <c r="A4011" s="4"/>
      <c r="B4011" s="16"/>
    </row>
    <row r="4012" spans="1:2" ht="18" customHeight="1">
      <c r="A4012" s="4"/>
      <c r="B4012" s="16"/>
    </row>
    <row r="4013" spans="1:2" ht="18" customHeight="1">
      <c r="A4013" s="4"/>
      <c r="B4013" s="16"/>
    </row>
    <row r="4014" spans="1:2" ht="18" customHeight="1">
      <c r="A4014" s="4"/>
      <c r="B4014" s="16"/>
    </row>
    <row r="4015" spans="1:2" ht="18" customHeight="1">
      <c r="A4015" s="4"/>
      <c r="B4015" s="16"/>
    </row>
    <row r="4016" spans="1:2" ht="18" customHeight="1">
      <c r="A4016" s="4"/>
      <c r="B4016" s="16"/>
    </row>
    <row r="4017" spans="1:2" ht="18" customHeight="1">
      <c r="A4017" s="4"/>
      <c r="B4017" s="16"/>
    </row>
    <row r="4018" spans="1:2" ht="18" customHeight="1">
      <c r="A4018" s="4"/>
      <c r="B4018" s="16"/>
    </row>
    <row r="4019" spans="1:2" ht="18" customHeight="1">
      <c r="A4019" s="4"/>
      <c r="B4019" s="16"/>
    </row>
    <row r="4020" spans="1:2" ht="18" customHeight="1">
      <c r="A4020" s="4"/>
      <c r="B4020" s="16"/>
    </row>
    <row r="4021" spans="1:2" ht="18" customHeight="1">
      <c r="A4021" s="4"/>
      <c r="B4021" s="16"/>
    </row>
    <row r="4022" spans="1:2" ht="18" customHeight="1">
      <c r="A4022" s="4"/>
      <c r="B4022" s="16"/>
    </row>
    <row r="4023" spans="1:2" ht="18" customHeight="1">
      <c r="A4023" s="4"/>
      <c r="B4023" s="16"/>
    </row>
    <row r="4024" spans="1:2" ht="18" customHeight="1">
      <c r="A4024" s="4"/>
      <c r="B4024" s="16"/>
    </row>
    <row r="4025" spans="1:2" ht="18" customHeight="1">
      <c r="A4025" s="4"/>
      <c r="B4025" s="16"/>
    </row>
    <row r="4026" spans="1:2" ht="18" customHeight="1">
      <c r="A4026" s="4"/>
      <c r="B4026" s="16"/>
    </row>
    <row r="4027" spans="1:2" ht="18" customHeight="1">
      <c r="A4027" s="4"/>
      <c r="B4027" s="16"/>
    </row>
    <row r="4028" spans="1:2" ht="18" customHeight="1">
      <c r="A4028" s="4"/>
      <c r="B4028" s="16"/>
    </row>
    <row r="4029" spans="1:2" ht="18" customHeight="1">
      <c r="A4029" s="4"/>
      <c r="B4029" s="16"/>
    </row>
    <row r="4030" spans="1:2" ht="18" customHeight="1">
      <c r="A4030" s="4"/>
      <c r="B4030" s="16"/>
    </row>
    <row r="4031" spans="1:2" ht="18" customHeight="1">
      <c r="A4031" s="4"/>
      <c r="B4031" s="16"/>
    </row>
    <row r="4032" spans="1:2" ht="18" customHeight="1">
      <c r="A4032" s="4"/>
      <c r="B4032" s="16"/>
    </row>
    <row r="4033" spans="1:2" ht="18" customHeight="1">
      <c r="A4033" s="4"/>
      <c r="B4033" s="16"/>
    </row>
    <row r="4034" spans="1:2" ht="18" customHeight="1">
      <c r="A4034" s="4"/>
      <c r="B4034" s="16"/>
    </row>
    <row r="4035" spans="1:2" ht="18" customHeight="1">
      <c r="A4035" s="4"/>
      <c r="B4035" s="16"/>
    </row>
    <row r="4036" spans="1:2" ht="18" customHeight="1">
      <c r="A4036" s="4"/>
      <c r="B4036" s="16"/>
    </row>
    <row r="4037" spans="1:2" ht="18" customHeight="1">
      <c r="A4037" s="4"/>
      <c r="B4037" s="16"/>
    </row>
    <row r="4038" spans="1:2" ht="18" customHeight="1">
      <c r="A4038" s="4"/>
      <c r="B4038" s="16"/>
    </row>
    <row r="4039" spans="1:2" ht="18" customHeight="1">
      <c r="A4039" s="4"/>
      <c r="B4039" s="16"/>
    </row>
    <row r="4040" spans="1:2" ht="18" customHeight="1">
      <c r="A4040" s="4"/>
      <c r="B4040" s="16"/>
    </row>
    <row r="4041" spans="1:2" ht="18" customHeight="1">
      <c r="A4041" s="4"/>
      <c r="B4041" s="16"/>
    </row>
    <row r="4042" spans="1:2" ht="18" customHeight="1">
      <c r="A4042" s="4"/>
      <c r="B4042" s="16"/>
    </row>
    <row r="4043" spans="1:2" ht="18" customHeight="1">
      <c r="A4043" s="4"/>
      <c r="B4043" s="16"/>
    </row>
    <row r="4044" spans="1:2" ht="18" customHeight="1">
      <c r="A4044" s="4"/>
      <c r="B4044" s="16"/>
    </row>
    <row r="4045" spans="1:2" ht="18" customHeight="1">
      <c r="A4045" s="4"/>
      <c r="B4045" s="16"/>
    </row>
    <row r="4046" spans="1:2" ht="18" customHeight="1">
      <c r="A4046" s="4"/>
      <c r="B4046" s="16"/>
    </row>
    <row r="4047" spans="1:2" ht="18" customHeight="1">
      <c r="A4047" s="4"/>
      <c r="B4047" s="16"/>
    </row>
    <row r="4048" spans="1:2" ht="18" customHeight="1">
      <c r="A4048" s="4"/>
      <c r="B4048" s="16"/>
    </row>
    <row r="4049" spans="1:2" ht="18" customHeight="1">
      <c r="A4049" s="4"/>
      <c r="B4049" s="16"/>
    </row>
    <row r="4050" spans="1:2" ht="18" customHeight="1">
      <c r="A4050" s="4"/>
      <c r="B4050" s="16"/>
    </row>
    <row r="4051" spans="1:2" ht="18" customHeight="1">
      <c r="A4051" s="4"/>
      <c r="B4051" s="16"/>
    </row>
    <row r="4052" spans="1:2" ht="18" customHeight="1">
      <c r="A4052" s="4"/>
      <c r="B4052" s="16"/>
    </row>
    <row r="4053" spans="1:2" ht="18" customHeight="1">
      <c r="A4053" s="4"/>
      <c r="B4053" s="16"/>
    </row>
    <row r="4054" spans="1:2" ht="18" customHeight="1">
      <c r="A4054" s="4"/>
      <c r="B4054" s="16"/>
    </row>
    <row r="4055" spans="1:2" ht="18" customHeight="1">
      <c r="A4055" s="4"/>
      <c r="B4055" s="16"/>
    </row>
    <row r="4056" spans="1:2" ht="18" customHeight="1">
      <c r="A4056" s="4"/>
      <c r="B4056" s="16"/>
    </row>
    <row r="4057" spans="1:2" ht="18" customHeight="1">
      <c r="A4057" s="4"/>
      <c r="B4057" s="16"/>
    </row>
    <row r="4058" spans="1:2" ht="18" customHeight="1">
      <c r="A4058" s="4"/>
      <c r="B4058" s="16"/>
    </row>
    <row r="4059" spans="1:2" ht="18" customHeight="1">
      <c r="A4059" s="4"/>
      <c r="B4059" s="16"/>
    </row>
    <row r="4060" spans="1:2" ht="18" customHeight="1">
      <c r="A4060" s="4"/>
      <c r="B4060" s="16"/>
    </row>
    <row r="4061" spans="1:2" ht="18" customHeight="1">
      <c r="A4061" s="4"/>
      <c r="B4061" s="16"/>
    </row>
    <row r="4062" spans="1:2" ht="18" customHeight="1">
      <c r="A4062" s="4"/>
      <c r="B4062" s="16"/>
    </row>
    <row r="4063" spans="1:2" ht="18" customHeight="1">
      <c r="A4063" s="4"/>
      <c r="B4063" s="16"/>
    </row>
    <row r="4064" spans="1:2" ht="18" customHeight="1">
      <c r="A4064" s="4"/>
      <c r="B4064" s="16"/>
    </row>
    <row r="4065" spans="1:2" ht="18" customHeight="1">
      <c r="A4065" s="4"/>
      <c r="B4065" s="16"/>
    </row>
    <row r="4066" spans="1:2" ht="18" customHeight="1">
      <c r="A4066" s="4"/>
      <c r="B4066" s="16"/>
    </row>
    <row r="4067" spans="1:2" ht="18" customHeight="1">
      <c r="A4067" s="4"/>
      <c r="B4067" s="16"/>
    </row>
    <row r="4068" spans="1:2" ht="18" customHeight="1">
      <c r="A4068" s="4"/>
      <c r="B4068" s="16"/>
    </row>
    <row r="4069" spans="1:2" ht="18" customHeight="1">
      <c r="A4069" s="4"/>
      <c r="B4069" s="16"/>
    </row>
    <row r="4070" spans="1:2" ht="18" customHeight="1">
      <c r="A4070" s="4"/>
      <c r="B4070" s="16"/>
    </row>
    <row r="4071" spans="1:2" ht="18" customHeight="1">
      <c r="A4071" s="4"/>
      <c r="B4071" s="16"/>
    </row>
    <row r="4072" spans="1:2" ht="18" customHeight="1">
      <c r="A4072" s="4"/>
      <c r="B4072" s="16"/>
    </row>
    <row r="4073" spans="1:2" ht="18" customHeight="1">
      <c r="A4073" s="4"/>
      <c r="B4073" s="16"/>
    </row>
    <row r="4074" spans="1:2" ht="18" customHeight="1">
      <c r="A4074" s="4"/>
      <c r="B4074" s="16"/>
    </row>
    <row r="4075" spans="1:2" ht="18" customHeight="1">
      <c r="A4075" s="4"/>
      <c r="B4075" s="16"/>
    </row>
    <row r="4076" spans="1:2" ht="18" customHeight="1">
      <c r="A4076" s="4"/>
      <c r="B4076" s="16"/>
    </row>
    <row r="4077" spans="1:2" ht="18" customHeight="1">
      <c r="A4077" s="4"/>
      <c r="B4077" s="16"/>
    </row>
    <row r="4078" spans="1:2" ht="18" customHeight="1">
      <c r="A4078" s="4"/>
      <c r="B4078" s="16"/>
    </row>
    <row r="4079" spans="1:2" ht="18" customHeight="1">
      <c r="A4079" s="4"/>
      <c r="B4079" s="16"/>
    </row>
    <row r="4080" spans="1:2" ht="18" customHeight="1">
      <c r="A4080" s="4"/>
      <c r="B4080" s="16"/>
    </row>
    <row r="4081" spans="1:2" ht="18" customHeight="1">
      <c r="A4081" s="4"/>
      <c r="B4081" s="16"/>
    </row>
    <row r="4082" spans="1:2" ht="18" customHeight="1">
      <c r="A4082" s="4"/>
      <c r="B4082" s="16"/>
    </row>
    <row r="4083" spans="1:2" ht="18" customHeight="1">
      <c r="A4083" s="4"/>
      <c r="B4083" s="16"/>
    </row>
    <row r="4084" spans="1:2" ht="18" customHeight="1">
      <c r="A4084" s="4"/>
      <c r="B4084" s="16"/>
    </row>
    <row r="4085" spans="1:2" ht="18" customHeight="1">
      <c r="A4085" s="4"/>
      <c r="B4085" s="16"/>
    </row>
    <row r="4086" spans="1:2" ht="18" customHeight="1">
      <c r="A4086" s="4"/>
      <c r="B4086" s="16"/>
    </row>
    <row r="4087" spans="1:2" ht="18" customHeight="1">
      <c r="A4087" s="4"/>
      <c r="B4087" s="16"/>
    </row>
    <row r="4088" spans="1:2" ht="18" customHeight="1">
      <c r="A4088" s="4"/>
      <c r="B4088" s="16"/>
    </row>
    <row r="4089" spans="1:2" ht="18" customHeight="1">
      <c r="A4089" s="4"/>
      <c r="B4089" s="16"/>
    </row>
    <row r="4090" spans="1:2" ht="18" customHeight="1">
      <c r="A4090" s="4"/>
      <c r="B4090" s="16"/>
    </row>
    <row r="4091" spans="1:2" ht="18" customHeight="1">
      <c r="A4091" s="4"/>
      <c r="B4091" s="16"/>
    </row>
    <row r="4092" spans="1:2" ht="18" customHeight="1">
      <c r="A4092" s="4"/>
      <c r="B4092" s="16"/>
    </row>
    <row r="4093" spans="1:2" ht="18" customHeight="1">
      <c r="A4093" s="4"/>
      <c r="B4093" s="16"/>
    </row>
    <row r="4094" spans="1:2" ht="18" customHeight="1">
      <c r="A4094" s="4"/>
      <c r="B4094" s="16"/>
    </row>
    <row r="4095" spans="1:2" ht="18" customHeight="1">
      <c r="A4095" s="4"/>
      <c r="B4095" s="16"/>
    </row>
    <row r="4096" spans="1:2" ht="18" customHeight="1">
      <c r="A4096" s="4"/>
      <c r="B4096" s="16"/>
    </row>
    <row r="4097" spans="1:2" ht="18" customHeight="1">
      <c r="A4097" s="4"/>
      <c r="B4097" s="16"/>
    </row>
    <row r="4098" spans="1:2" ht="18" customHeight="1">
      <c r="A4098" s="4"/>
      <c r="B4098" s="16"/>
    </row>
    <row r="4099" spans="1:2" ht="18" customHeight="1">
      <c r="A4099" s="4"/>
      <c r="B4099" s="16"/>
    </row>
    <row r="4100" spans="1:2" ht="18" customHeight="1">
      <c r="A4100" s="4"/>
      <c r="B4100" s="16"/>
    </row>
    <row r="4101" spans="1:2" ht="18" customHeight="1">
      <c r="A4101" s="4"/>
      <c r="B4101" s="16"/>
    </row>
    <row r="4102" spans="1:2" ht="18" customHeight="1">
      <c r="A4102" s="4"/>
      <c r="B4102" s="16"/>
    </row>
    <row r="4103" spans="1:2" ht="18" customHeight="1">
      <c r="A4103" s="4"/>
      <c r="B4103" s="16"/>
    </row>
    <row r="4104" spans="1:2" ht="18" customHeight="1">
      <c r="A4104" s="4"/>
      <c r="B4104" s="16"/>
    </row>
    <row r="4105" spans="1:2" ht="18" customHeight="1">
      <c r="A4105" s="4"/>
      <c r="B4105" s="16"/>
    </row>
    <row r="4106" spans="1:2" ht="18" customHeight="1">
      <c r="A4106" s="4"/>
      <c r="B4106" s="16"/>
    </row>
    <row r="4107" spans="1:2" ht="18" customHeight="1">
      <c r="A4107" s="4"/>
      <c r="B4107" s="16"/>
    </row>
    <row r="4108" spans="1:2" ht="18" customHeight="1">
      <c r="A4108" s="4"/>
      <c r="B4108" s="16"/>
    </row>
    <row r="4109" spans="1:2" ht="18" customHeight="1">
      <c r="A4109" s="4"/>
      <c r="B4109" s="16"/>
    </row>
    <row r="4110" spans="1:2" ht="18" customHeight="1">
      <c r="A4110" s="4"/>
      <c r="B4110" s="16"/>
    </row>
    <row r="4111" spans="1:2" ht="18" customHeight="1">
      <c r="A4111" s="4"/>
      <c r="B4111" s="16"/>
    </row>
    <row r="4112" spans="1:2" ht="18" customHeight="1">
      <c r="A4112" s="4"/>
      <c r="B4112" s="16"/>
    </row>
    <row r="4113" spans="1:2" ht="18" customHeight="1">
      <c r="A4113" s="4"/>
      <c r="B4113" s="16"/>
    </row>
    <row r="4114" spans="1:2" ht="18" customHeight="1">
      <c r="A4114" s="4"/>
      <c r="B4114" s="16"/>
    </row>
    <row r="4115" spans="1:2" ht="18" customHeight="1">
      <c r="A4115" s="4"/>
      <c r="B4115" s="16"/>
    </row>
    <row r="4116" spans="1:2" ht="18" customHeight="1">
      <c r="A4116" s="4"/>
      <c r="B4116" s="16"/>
    </row>
    <row r="4117" spans="1:2" ht="18" customHeight="1">
      <c r="A4117" s="4"/>
      <c r="B4117" s="16"/>
    </row>
    <row r="4118" spans="1:2" ht="18" customHeight="1">
      <c r="A4118" s="4"/>
      <c r="B4118" s="16"/>
    </row>
    <row r="4119" spans="1:2" ht="18" customHeight="1">
      <c r="A4119" s="4"/>
      <c r="B4119" s="16"/>
    </row>
    <row r="4120" spans="1:2" ht="18" customHeight="1">
      <c r="A4120" s="4"/>
      <c r="B4120" s="16"/>
    </row>
    <row r="4121" spans="1:2" ht="18" customHeight="1">
      <c r="A4121" s="4"/>
      <c r="B4121" s="16"/>
    </row>
    <row r="4122" spans="1:2" ht="18" customHeight="1">
      <c r="A4122" s="4"/>
      <c r="B4122" s="16"/>
    </row>
    <row r="4123" spans="1:2" ht="18" customHeight="1">
      <c r="A4123" s="4"/>
      <c r="B4123" s="16"/>
    </row>
    <row r="4124" spans="1:2" ht="18" customHeight="1">
      <c r="A4124" s="4"/>
      <c r="B4124" s="16"/>
    </row>
    <row r="4125" spans="1:2" ht="18" customHeight="1">
      <c r="A4125" s="4"/>
      <c r="B4125" s="16"/>
    </row>
    <row r="4126" spans="1:2" ht="18" customHeight="1">
      <c r="A4126" s="4"/>
      <c r="B4126" s="16"/>
    </row>
    <row r="4127" spans="1:2" ht="18" customHeight="1">
      <c r="A4127" s="4"/>
      <c r="B4127" s="16"/>
    </row>
    <row r="4128" spans="1:2" ht="18" customHeight="1">
      <c r="A4128" s="4"/>
      <c r="B4128" s="16"/>
    </row>
    <row r="4129" spans="1:2" ht="18" customHeight="1">
      <c r="A4129" s="4"/>
      <c r="B4129" s="16"/>
    </row>
    <row r="4130" spans="1:2" ht="18" customHeight="1">
      <c r="A4130" s="4"/>
      <c r="B4130" s="16"/>
    </row>
    <row r="4131" spans="1:2" ht="18" customHeight="1">
      <c r="A4131" s="4"/>
      <c r="B4131" s="16"/>
    </row>
    <row r="4132" spans="1:2" ht="18" customHeight="1">
      <c r="A4132" s="4"/>
      <c r="B4132" s="16"/>
    </row>
    <row r="4133" spans="1:2" ht="18" customHeight="1">
      <c r="A4133" s="4"/>
      <c r="B4133" s="16"/>
    </row>
    <row r="4134" spans="1:2" ht="18" customHeight="1">
      <c r="A4134" s="4"/>
      <c r="B4134" s="16"/>
    </row>
    <row r="4135" spans="1:2" ht="18" customHeight="1">
      <c r="A4135" s="4"/>
      <c r="B4135" s="16"/>
    </row>
    <row r="4136" spans="1:2" ht="18" customHeight="1">
      <c r="A4136" s="4"/>
      <c r="B4136" s="16"/>
    </row>
    <row r="4137" spans="1:2" ht="18" customHeight="1">
      <c r="A4137" s="4"/>
      <c r="B4137" s="16"/>
    </row>
    <row r="4138" spans="1:2" ht="18" customHeight="1">
      <c r="A4138" s="4"/>
      <c r="B4138" s="16"/>
    </row>
    <row r="4139" spans="1:2" ht="18" customHeight="1">
      <c r="A4139" s="4"/>
      <c r="B4139" s="16"/>
    </row>
    <row r="4140" spans="1:2" ht="18" customHeight="1">
      <c r="A4140" s="4"/>
      <c r="B4140" s="16"/>
    </row>
    <row r="4141" spans="1:2" ht="18" customHeight="1">
      <c r="A4141" s="4"/>
      <c r="B4141" s="16"/>
    </row>
    <row r="4142" spans="1:2" ht="18" customHeight="1">
      <c r="A4142" s="4"/>
      <c r="B4142" s="16"/>
    </row>
    <row r="4143" spans="1:2" ht="18" customHeight="1">
      <c r="A4143" s="4"/>
      <c r="B4143" s="16"/>
    </row>
    <row r="4144" spans="1:2" ht="18" customHeight="1">
      <c r="A4144" s="4"/>
      <c r="B4144" s="16"/>
    </row>
    <row r="4145" spans="1:2" ht="18" customHeight="1">
      <c r="A4145" s="4"/>
      <c r="B4145" s="16"/>
    </row>
    <row r="4146" spans="1:2" ht="18" customHeight="1">
      <c r="A4146" s="4"/>
      <c r="B4146" s="16"/>
    </row>
    <row r="4147" spans="1:2" ht="18" customHeight="1">
      <c r="A4147" s="4"/>
      <c r="B4147" s="16"/>
    </row>
    <row r="4148" spans="1:2" ht="18" customHeight="1">
      <c r="A4148" s="4"/>
      <c r="B4148" s="16"/>
    </row>
    <row r="4149" spans="1:2" ht="18" customHeight="1">
      <c r="A4149" s="4"/>
      <c r="B4149" s="16"/>
    </row>
    <row r="4150" spans="1:2" ht="18" customHeight="1">
      <c r="A4150" s="4"/>
      <c r="B4150" s="16"/>
    </row>
    <row r="4151" spans="1:2" ht="18" customHeight="1">
      <c r="A4151" s="4"/>
      <c r="B4151" s="16"/>
    </row>
    <row r="4152" spans="1:2" ht="18" customHeight="1">
      <c r="A4152" s="4"/>
      <c r="B4152" s="16"/>
    </row>
    <row r="4153" spans="1:2" ht="18" customHeight="1">
      <c r="A4153" s="4"/>
      <c r="B4153" s="16"/>
    </row>
    <row r="4154" spans="1:2" ht="18" customHeight="1">
      <c r="A4154" s="4"/>
      <c r="B4154" s="16"/>
    </row>
    <row r="4155" spans="1:2" ht="18" customHeight="1">
      <c r="A4155" s="4"/>
      <c r="B4155" s="16"/>
    </row>
    <row r="4156" spans="1:2" ht="18" customHeight="1">
      <c r="A4156" s="4"/>
      <c r="B4156" s="16"/>
    </row>
    <row r="4157" spans="1:2" ht="18" customHeight="1">
      <c r="A4157" s="4"/>
      <c r="B4157" s="16"/>
    </row>
    <row r="4158" spans="1:2" ht="18" customHeight="1">
      <c r="A4158" s="4"/>
      <c r="B4158" s="16"/>
    </row>
    <row r="4159" spans="1:2" ht="18" customHeight="1">
      <c r="A4159" s="4"/>
      <c r="B4159" s="16"/>
    </row>
    <row r="4160" spans="1:2" ht="18" customHeight="1">
      <c r="A4160" s="4"/>
      <c r="B4160" s="16"/>
    </row>
    <row r="4161" spans="1:2" ht="18" customHeight="1">
      <c r="A4161" s="4"/>
      <c r="B4161" s="16"/>
    </row>
    <row r="4162" spans="1:2" ht="18" customHeight="1">
      <c r="A4162" s="4"/>
      <c r="B4162" s="16"/>
    </row>
    <row r="4163" spans="1:2" ht="18" customHeight="1">
      <c r="A4163" s="4"/>
      <c r="B4163" s="16"/>
    </row>
    <row r="4164" spans="1:2" ht="18" customHeight="1">
      <c r="A4164" s="4"/>
      <c r="B4164" s="16"/>
    </row>
    <row r="4165" spans="1:2" ht="18" customHeight="1">
      <c r="A4165" s="4"/>
      <c r="B4165" s="16"/>
    </row>
    <row r="4166" spans="1:2" ht="18" customHeight="1">
      <c r="A4166" s="4"/>
      <c r="B4166" s="16"/>
    </row>
    <row r="4167" spans="1:2" ht="18" customHeight="1">
      <c r="A4167" s="4"/>
      <c r="B4167" s="16"/>
    </row>
    <row r="4168" spans="1:2" ht="18" customHeight="1">
      <c r="A4168" s="4"/>
      <c r="B4168" s="16"/>
    </row>
    <row r="4169" spans="1:2" ht="18" customHeight="1">
      <c r="A4169" s="4"/>
      <c r="B4169" s="16"/>
    </row>
    <row r="4170" spans="1:2" ht="18" customHeight="1">
      <c r="A4170" s="4"/>
      <c r="B4170" s="16"/>
    </row>
    <row r="4171" spans="1:2" ht="18" customHeight="1">
      <c r="A4171" s="4"/>
      <c r="B4171" s="16"/>
    </row>
    <row r="4172" spans="1:2" ht="18" customHeight="1">
      <c r="A4172" s="4"/>
      <c r="B4172" s="16"/>
    </row>
    <row r="4173" spans="1:2" ht="18" customHeight="1">
      <c r="A4173" s="4"/>
      <c r="B4173" s="16"/>
    </row>
    <row r="4174" spans="1:2" ht="18" customHeight="1">
      <c r="A4174" s="4"/>
      <c r="B4174" s="16"/>
    </row>
    <row r="4175" spans="1:2" ht="18" customHeight="1">
      <c r="A4175" s="4"/>
      <c r="B4175" s="16"/>
    </row>
    <row r="4176" spans="1:2" ht="18" customHeight="1">
      <c r="A4176" s="4"/>
      <c r="B4176" s="16"/>
    </row>
    <row r="4177" spans="1:2" ht="18" customHeight="1">
      <c r="A4177" s="4"/>
      <c r="B4177" s="16"/>
    </row>
    <row r="4178" spans="1:2" ht="18" customHeight="1">
      <c r="A4178" s="4"/>
      <c r="B4178" s="16"/>
    </row>
    <row r="4179" spans="1:2" ht="18" customHeight="1">
      <c r="A4179" s="4"/>
      <c r="B4179" s="16"/>
    </row>
    <row r="4180" spans="1:2" ht="18" customHeight="1">
      <c r="A4180" s="4"/>
      <c r="B4180" s="16"/>
    </row>
    <row r="4181" spans="1:2" ht="18" customHeight="1">
      <c r="A4181" s="4"/>
      <c r="B4181" s="16"/>
    </row>
    <row r="4182" spans="1:2" ht="18" customHeight="1">
      <c r="A4182" s="4"/>
      <c r="B4182" s="16"/>
    </row>
    <row r="4183" spans="1:2" ht="18" customHeight="1">
      <c r="A4183" s="4"/>
      <c r="B4183" s="16"/>
    </row>
    <row r="4184" spans="1:2" ht="18" customHeight="1">
      <c r="A4184" s="4"/>
      <c r="B4184" s="16"/>
    </row>
    <row r="4185" spans="1:2" ht="18" customHeight="1">
      <c r="A4185" s="4"/>
      <c r="B4185" s="16"/>
    </row>
    <row r="4186" spans="1:2" ht="18" customHeight="1">
      <c r="A4186" s="4"/>
      <c r="B4186" s="16"/>
    </row>
    <row r="4187" spans="1:2" ht="18" customHeight="1">
      <c r="A4187" s="4"/>
      <c r="B4187" s="16"/>
    </row>
    <row r="4188" spans="1:2" ht="18" customHeight="1">
      <c r="A4188" s="4"/>
      <c r="B4188" s="16"/>
    </row>
    <row r="4189" spans="1:2" ht="18" customHeight="1">
      <c r="A4189" s="4"/>
      <c r="B4189" s="16"/>
    </row>
    <row r="4190" spans="1:2" ht="18" customHeight="1">
      <c r="A4190" s="4"/>
      <c r="B4190" s="16"/>
    </row>
    <row r="4191" spans="1:2" ht="18" customHeight="1">
      <c r="A4191" s="4"/>
      <c r="B4191" s="16"/>
    </row>
    <row r="4192" spans="1:2" ht="18" customHeight="1">
      <c r="A4192" s="4"/>
      <c r="B4192" s="16"/>
    </row>
    <row r="4193" spans="1:2" ht="18" customHeight="1">
      <c r="A4193" s="4"/>
      <c r="B4193" s="16"/>
    </row>
    <row r="4194" spans="1:2" ht="18" customHeight="1">
      <c r="A4194" s="4"/>
      <c r="B4194" s="16"/>
    </row>
    <row r="4195" spans="1:2" ht="18" customHeight="1">
      <c r="A4195" s="4"/>
      <c r="B4195" s="16"/>
    </row>
    <row r="4196" spans="1:2" ht="18" customHeight="1">
      <c r="A4196" s="4"/>
      <c r="B4196" s="16"/>
    </row>
    <row r="4197" spans="1:2" ht="18" customHeight="1">
      <c r="A4197" s="4"/>
      <c r="B4197" s="16"/>
    </row>
    <row r="4198" spans="1:2" ht="18" customHeight="1">
      <c r="A4198" s="4"/>
      <c r="B4198" s="16"/>
    </row>
    <row r="4199" spans="1:2" ht="18" customHeight="1">
      <c r="A4199" s="4"/>
      <c r="B4199" s="16"/>
    </row>
    <row r="4200" spans="1:2" ht="18" customHeight="1">
      <c r="A4200" s="4"/>
      <c r="B4200" s="16"/>
    </row>
    <row r="4201" spans="1:2" ht="18" customHeight="1">
      <c r="A4201" s="4"/>
      <c r="B4201" s="16"/>
    </row>
    <row r="4202" spans="1:2" ht="18" customHeight="1">
      <c r="A4202" s="4"/>
      <c r="B4202" s="16"/>
    </row>
    <row r="4203" spans="1:2" ht="18" customHeight="1">
      <c r="A4203" s="4"/>
      <c r="B4203" s="16"/>
    </row>
    <row r="4204" spans="1:2" ht="18" customHeight="1">
      <c r="A4204" s="4"/>
      <c r="B4204" s="16"/>
    </row>
    <row r="4205" spans="1:2" ht="18" customHeight="1">
      <c r="A4205" s="4"/>
      <c r="B4205" s="16"/>
    </row>
    <row r="4206" spans="1:2" ht="18" customHeight="1">
      <c r="A4206" s="4"/>
      <c r="B4206" s="16"/>
    </row>
    <row r="4207" spans="1:2" ht="18" customHeight="1">
      <c r="A4207" s="4"/>
      <c r="B4207" s="16"/>
    </row>
    <row r="4208" spans="1:2" ht="18" customHeight="1">
      <c r="A4208" s="4"/>
      <c r="B4208" s="16"/>
    </row>
    <row r="4209" spans="1:2" ht="18" customHeight="1">
      <c r="A4209" s="4"/>
      <c r="B4209" s="16"/>
    </row>
    <row r="4210" spans="1:2" ht="18" customHeight="1">
      <c r="A4210" s="4"/>
      <c r="B4210" s="16"/>
    </row>
    <row r="4211" spans="1:2" ht="18" customHeight="1">
      <c r="A4211" s="4"/>
      <c r="B4211" s="16"/>
    </row>
    <row r="4212" spans="1:2" ht="18" customHeight="1">
      <c r="A4212" s="4"/>
      <c r="B4212" s="16"/>
    </row>
    <row r="4213" spans="1:2" ht="18" customHeight="1">
      <c r="A4213" s="4"/>
      <c r="B4213" s="16"/>
    </row>
    <row r="4214" spans="1:2" ht="18" customHeight="1">
      <c r="A4214" s="4"/>
      <c r="B4214" s="16"/>
    </row>
    <row r="4215" spans="1:2" ht="18" customHeight="1">
      <c r="A4215" s="4"/>
      <c r="B4215" s="16"/>
    </row>
    <row r="4216" spans="1:2" ht="18" customHeight="1">
      <c r="A4216" s="4"/>
      <c r="B4216" s="16"/>
    </row>
    <row r="4217" spans="1:2" ht="18" customHeight="1">
      <c r="A4217" s="4"/>
      <c r="B4217" s="16"/>
    </row>
    <row r="4218" spans="1:2" ht="18" customHeight="1">
      <c r="A4218" s="4"/>
      <c r="B4218" s="16"/>
    </row>
    <row r="4219" spans="1:2" ht="18" customHeight="1">
      <c r="A4219" s="4"/>
      <c r="B4219" s="16"/>
    </row>
    <row r="4220" spans="1:2" ht="18" customHeight="1">
      <c r="A4220" s="4"/>
      <c r="B4220" s="16"/>
    </row>
    <row r="4221" spans="1:2" ht="18" customHeight="1">
      <c r="A4221" s="4"/>
      <c r="B4221" s="16"/>
    </row>
    <row r="4222" spans="1:2" ht="18" customHeight="1">
      <c r="A4222" s="4"/>
      <c r="B4222" s="16"/>
    </row>
    <row r="4223" spans="1:2" ht="18" customHeight="1">
      <c r="A4223" s="4"/>
      <c r="B4223" s="16"/>
    </row>
    <row r="4224" spans="1:2" ht="18" customHeight="1">
      <c r="A4224" s="4"/>
      <c r="B4224" s="16"/>
    </row>
    <row r="4225" spans="1:2" ht="18" customHeight="1">
      <c r="A4225" s="4"/>
      <c r="B4225" s="16"/>
    </row>
    <row r="4226" spans="1:2" ht="18" customHeight="1">
      <c r="A4226" s="4"/>
      <c r="B4226" s="16"/>
    </row>
    <row r="4227" spans="1:2" ht="18" customHeight="1">
      <c r="A4227" s="4"/>
      <c r="B4227" s="16"/>
    </row>
    <row r="4228" spans="1:2" ht="18" customHeight="1">
      <c r="A4228" s="4"/>
      <c r="B4228" s="16"/>
    </row>
    <row r="4229" spans="1:2" ht="18" customHeight="1">
      <c r="A4229" s="4"/>
      <c r="B4229" s="16"/>
    </row>
    <row r="4230" spans="1:2" ht="18" customHeight="1">
      <c r="A4230" s="4"/>
      <c r="B4230" s="16"/>
    </row>
    <row r="4231" spans="1:2" ht="18" customHeight="1">
      <c r="A4231" s="4"/>
      <c r="B4231" s="16"/>
    </row>
    <row r="4232" spans="1:2" ht="18" customHeight="1">
      <c r="A4232" s="4"/>
      <c r="B4232" s="16"/>
    </row>
    <row r="4233" spans="1:2" ht="18" customHeight="1">
      <c r="A4233" s="4"/>
      <c r="B4233" s="16"/>
    </row>
    <row r="4234" spans="1:2" ht="18" customHeight="1">
      <c r="A4234" s="4"/>
      <c r="B4234" s="16"/>
    </row>
    <row r="4235" spans="1:2" ht="18" customHeight="1">
      <c r="A4235" s="4"/>
      <c r="B4235" s="16"/>
    </row>
    <row r="4236" spans="1:2" ht="18" customHeight="1">
      <c r="A4236" s="4"/>
      <c r="B4236" s="16"/>
    </row>
    <row r="4237" spans="1:2" ht="18" customHeight="1">
      <c r="A4237" s="4"/>
      <c r="B4237" s="16"/>
    </row>
    <row r="4238" spans="1:2" ht="18" customHeight="1">
      <c r="A4238" s="4"/>
      <c r="B4238" s="16"/>
    </row>
    <row r="4239" spans="1:2" ht="18" customHeight="1">
      <c r="A4239" s="4"/>
      <c r="B4239" s="16"/>
    </row>
    <row r="4240" spans="1:2" ht="18" customHeight="1">
      <c r="A4240" s="4"/>
      <c r="B4240" s="16"/>
    </row>
    <row r="4241" spans="1:2" ht="18" customHeight="1">
      <c r="A4241" s="4"/>
      <c r="B4241" s="16"/>
    </row>
    <row r="4242" spans="1:2" ht="18" customHeight="1">
      <c r="A4242" s="4"/>
      <c r="B4242" s="16"/>
    </row>
    <row r="4243" spans="1:2" ht="18" customHeight="1">
      <c r="A4243" s="4"/>
      <c r="B4243" s="16"/>
    </row>
    <row r="4244" spans="1:2" ht="18" customHeight="1">
      <c r="A4244" s="4"/>
      <c r="B4244" s="16"/>
    </row>
    <row r="4245" spans="1:2" ht="18" customHeight="1">
      <c r="A4245" s="4"/>
      <c r="B4245" s="16"/>
    </row>
    <row r="4246" spans="1:2" ht="18" customHeight="1">
      <c r="A4246" s="4"/>
      <c r="B4246" s="16"/>
    </row>
    <row r="4247" spans="1:2" ht="18" customHeight="1">
      <c r="A4247" s="4"/>
      <c r="B4247" s="16"/>
    </row>
    <row r="4248" spans="1:2" ht="18" customHeight="1">
      <c r="A4248" s="4"/>
      <c r="B4248" s="16"/>
    </row>
    <row r="4249" spans="1:2" ht="18" customHeight="1">
      <c r="A4249" s="4"/>
      <c r="B4249" s="16"/>
    </row>
    <row r="4250" spans="1:2" ht="18" customHeight="1">
      <c r="A4250" s="4"/>
      <c r="B4250" s="16"/>
    </row>
    <row r="4251" spans="1:2" ht="18" customHeight="1">
      <c r="A4251" s="4"/>
      <c r="B4251" s="16"/>
    </row>
    <row r="4252" spans="1:2" ht="18" customHeight="1">
      <c r="A4252" s="4"/>
      <c r="B4252" s="16"/>
    </row>
    <row r="4253" spans="1:2" ht="18" customHeight="1">
      <c r="A4253" s="4"/>
      <c r="B4253" s="16"/>
    </row>
    <row r="4254" spans="1:2" ht="18" customHeight="1">
      <c r="A4254" s="4"/>
      <c r="B4254" s="16"/>
    </row>
    <row r="4255" spans="1:2" ht="18" customHeight="1">
      <c r="A4255" s="4"/>
      <c r="B4255" s="16"/>
    </row>
    <row r="4256" spans="1:2" ht="18" customHeight="1">
      <c r="A4256" s="4"/>
      <c r="B4256" s="16"/>
    </row>
    <row r="4257" spans="1:2" ht="18" customHeight="1">
      <c r="A4257" s="4"/>
      <c r="B4257" s="16"/>
    </row>
    <row r="4258" spans="1:2" ht="18" customHeight="1">
      <c r="A4258" s="4"/>
      <c r="B4258" s="16"/>
    </row>
    <row r="4259" spans="1:2" ht="18" customHeight="1">
      <c r="A4259" s="4"/>
      <c r="B4259" s="16"/>
    </row>
    <row r="4260" spans="1:2" ht="18" customHeight="1">
      <c r="A4260" s="4"/>
      <c r="B4260" s="16"/>
    </row>
    <row r="4261" spans="1:2" ht="18" customHeight="1">
      <c r="A4261" s="4"/>
      <c r="B4261" s="16"/>
    </row>
    <row r="4262" spans="1:2" ht="18" customHeight="1">
      <c r="A4262" s="4"/>
      <c r="B4262" s="16"/>
    </row>
    <row r="4263" spans="1:2" ht="18" customHeight="1">
      <c r="A4263" s="4"/>
      <c r="B4263" s="16"/>
    </row>
    <row r="4264" spans="1:2" ht="18" customHeight="1">
      <c r="A4264" s="4"/>
      <c r="B4264" s="16"/>
    </row>
    <row r="4265" spans="1:2" ht="18" customHeight="1">
      <c r="A4265" s="4"/>
      <c r="B4265" s="16"/>
    </row>
    <row r="4266" spans="1:2" ht="18" customHeight="1">
      <c r="A4266" s="4"/>
      <c r="B4266" s="16"/>
    </row>
    <row r="4267" spans="1:2" ht="18" customHeight="1">
      <c r="A4267" s="4"/>
      <c r="B4267" s="16"/>
    </row>
    <row r="4268" spans="1:2" ht="18" customHeight="1">
      <c r="A4268" s="4"/>
      <c r="B4268" s="16"/>
    </row>
    <row r="4269" spans="1:2" ht="18" customHeight="1">
      <c r="A4269" s="4"/>
      <c r="B4269" s="16"/>
    </row>
    <row r="4270" spans="1:2" ht="18" customHeight="1">
      <c r="A4270" s="4"/>
      <c r="B4270" s="16"/>
    </row>
    <row r="4271" spans="1:2" ht="18" customHeight="1">
      <c r="A4271" s="4"/>
      <c r="B4271" s="16"/>
    </row>
    <row r="4272" spans="1:2" ht="18" customHeight="1">
      <c r="A4272" s="4"/>
      <c r="B4272" s="16"/>
    </row>
    <row r="4273" spans="1:2" ht="18" customHeight="1">
      <c r="A4273" s="4"/>
      <c r="B4273" s="16"/>
    </row>
    <row r="4274" spans="1:2" ht="18" customHeight="1">
      <c r="A4274" s="4"/>
      <c r="B4274" s="16"/>
    </row>
    <row r="4275" spans="1:2" ht="18" customHeight="1">
      <c r="A4275" s="4"/>
      <c r="B4275" s="16"/>
    </row>
    <row r="4276" spans="1:2" ht="18" customHeight="1">
      <c r="A4276" s="4"/>
      <c r="B4276" s="16"/>
    </row>
    <row r="4277" spans="1:2" ht="18" customHeight="1">
      <c r="A4277" s="4"/>
      <c r="B4277" s="16"/>
    </row>
    <row r="4278" spans="1:2" ht="18" customHeight="1">
      <c r="A4278" s="4"/>
      <c r="B4278" s="16"/>
    </row>
    <row r="4279" spans="1:2" ht="18" customHeight="1">
      <c r="A4279" s="4"/>
      <c r="B4279" s="16"/>
    </row>
    <row r="4280" spans="1:2" ht="18" customHeight="1">
      <c r="A4280" s="4"/>
      <c r="B4280" s="16"/>
    </row>
    <row r="4281" spans="1:2" ht="18" customHeight="1">
      <c r="A4281" s="4"/>
      <c r="B4281" s="16"/>
    </row>
    <row r="4282" spans="1:2" ht="18" customHeight="1">
      <c r="A4282" s="4"/>
      <c r="B4282" s="16"/>
    </row>
    <row r="4283" spans="1:2" ht="18" customHeight="1">
      <c r="A4283" s="4"/>
      <c r="B4283" s="16"/>
    </row>
    <row r="4284" spans="1:2" ht="18" customHeight="1">
      <c r="A4284" s="4"/>
      <c r="B4284" s="16"/>
    </row>
    <row r="4285" spans="1:2" ht="18" customHeight="1">
      <c r="A4285" s="4"/>
      <c r="B4285" s="16"/>
    </row>
    <row r="4286" spans="1:2" ht="18" customHeight="1">
      <c r="A4286" s="4"/>
      <c r="B4286" s="16"/>
    </row>
    <row r="4287" spans="1:2" ht="18" customHeight="1">
      <c r="A4287" s="4"/>
      <c r="B4287" s="16"/>
    </row>
    <row r="4288" spans="1:2" ht="18" customHeight="1">
      <c r="A4288" s="4"/>
      <c r="B4288" s="16"/>
    </row>
    <row r="4289" spans="1:2" ht="18" customHeight="1">
      <c r="A4289" s="4"/>
      <c r="B4289" s="16"/>
    </row>
    <row r="4290" spans="1:2" ht="18" customHeight="1">
      <c r="A4290" s="4"/>
      <c r="B4290" s="16"/>
    </row>
    <row r="4291" spans="1:2" ht="18" customHeight="1">
      <c r="A4291" s="4"/>
      <c r="B4291" s="16"/>
    </row>
    <row r="4292" spans="1:2" ht="18" customHeight="1">
      <c r="A4292" s="4"/>
      <c r="B4292" s="16"/>
    </row>
    <row r="4293" spans="1:2" ht="18" customHeight="1">
      <c r="A4293" s="4"/>
      <c r="B4293" s="16"/>
    </row>
    <row r="4294" spans="1:2" ht="18" customHeight="1">
      <c r="A4294" s="4"/>
      <c r="B4294" s="16"/>
    </row>
    <row r="4295" spans="1:2" ht="18" customHeight="1">
      <c r="A4295" s="4"/>
      <c r="B4295" s="16"/>
    </row>
    <row r="4296" spans="1:2" ht="18" customHeight="1">
      <c r="A4296" s="4"/>
      <c r="B4296" s="16"/>
    </row>
    <row r="4297" spans="1:2" ht="18" customHeight="1">
      <c r="A4297" s="4"/>
      <c r="B4297" s="16"/>
    </row>
    <row r="4298" spans="1:2" ht="18" customHeight="1">
      <c r="A4298" s="4"/>
      <c r="B4298" s="16"/>
    </row>
    <row r="4299" spans="1:2" ht="18" customHeight="1">
      <c r="A4299" s="4"/>
      <c r="B4299" s="16"/>
    </row>
    <row r="4300" spans="1:2" ht="18" customHeight="1">
      <c r="A4300" s="4"/>
      <c r="B4300" s="16"/>
    </row>
    <row r="4301" spans="1:2" ht="18" customHeight="1">
      <c r="A4301" s="4"/>
      <c r="B4301" s="16"/>
    </row>
    <row r="4302" spans="1:2" ht="18" customHeight="1">
      <c r="A4302" s="4"/>
      <c r="B4302" s="16"/>
    </row>
    <row r="4303" spans="1:2" ht="18" customHeight="1">
      <c r="A4303" s="4"/>
      <c r="B4303" s="16"/>
    </row>
    <row r="4304" spans="1:2" ht="18" customHeight="1">
      <c r="A4304" s="4"/>
      <c r="B4304" s="16"/>
    </row>
    <row r="4305" spans="1:2" ht="18" customHeight="1">
      <c r="A4305" s="4"/>
      <c r="B4305" s="16"/>
    </row>
    <row r="4306" spans="1:2" ht="18" customHeight="1">
      <c r="A4306" s="4"/>
      <c r="B4306" s="16"/>
    </row>
    <row r="4307" spans="1:2" ht="18" customHeight="1">
      <c r="A4307" s="4"/>
      <c r="B4307" s="16"/>
    </row>
    <row r="4308" spans="1:2" ht="18" customHeight="1">
      <c r="A4308" s="4"/>
      <c r="B4308" s="16"/>
    </row>
    <row r="4309" spans="1:2" ht="18" customHeight="1">
      <c r="A4309" s="4"/>
      <c r="B4309" s="16"/>
    </row>
    <row r="4310" spans="1:2" ht="18" customHeight="1">
      <c r="A4310" s="4"/>
      <c r="B4310" s="16"/>
    </row>
    <row r="4311" spans="1:2" ht="18" customHeight="1">
      <c r="A4311" s="4"/>
      <c r="B4311" s="16"/>
    </row>
    <row r="4312" spans="1:2" ht="18" customHeight="1">
      <c r="A4312" s="4"/>
      <c r="B4312" s="16"/>
    </row>
    <row r="4313" spans="1:2" ht="18" customHeight="1">
      <c r="A4313" s="4"/>
      <c r="B4313" s="16"/>
    </row>
    <row r="4314" spans="1:2" ht="18" customHeight="1">
      <c r="A4314" s="4"/>
      <c r="B4314" s="16"/>
    </row>
    <row r="4315" spans="1:2" ht="18" customHeight="1">
      <c r="A4315" s="4"/>
      <c r="B4315" s="16"/>
    </row>
    <row r="4316" spans="1:2" ht="18" customHeight="1">
      <c r="A4316" s="4"/>
      <c r="B4316" s="16"/>
    </row>
    <row r="4317" spans="1:2" ht="18" customHeight="1">
      <c r="A4317" s="4"/>
      <c r="B4317" s="16"/>
    </row>
    <row r="4318" spans="1:2" ht="18" customHeight="1">
      <c r="A4318" s="4"/>
      <c r="B4318" s="16"/>
    </row>
    <row r="4319" spans="1:2" ht="18" customHeight="1">
      <c r="A4319" s="4"/>
      <c r="B4319" s="16"/>
    </row>
    <row r="4320" spans="1:2" ht="18" customHeight="1">
      <c r="A4320" s="4"/>
      <c r="B4320" s="16"/>
    </row>
    <row r="4321" spans="1:2" ht="18" customHeight="1">
      <c r="A4321" s="4"/>
      <c r="B4321" s="16"/>
    </row>
    <row r="4322" spans="1:2" ht="18" customHeight="1">
      <c r="A4322" s="4"/>
      <c r="B4322" s="16"/>
    </row>
    <row r="4323" spans="1:2" ht="18" customHeight="1">
      <c r="A4323" s="4"/>
      <c r="B4323" s="16"/>
    </row>
    <row r="4324" spans="1:2" ht="18" customHeight="1">
      <c r="A4324" s="4"/>
      <c r="B4324" s="16"/>
    </row>
    <row r="4325" spans="1:2" ht="18" customHeight="1">
      <c r="A4325" s="4"/>
      <c r="B4325" s="16"/>
    </row>
    <row r="4326" spans="1:2" ht="18" customHeight="1">
      <c r="A4326" s="4"/>
      <c r="B4326" s="16"/>
    </row>
    <row r="4327" spans="1:2" ht="18" customHeight="1">
      <c r="A4327" s="4"/>
      <c r="B4327" s="16"/>
    </row>
    <row r="4328" spans="1:2" ht="18" customHeight="1">
      <c r="A4328" s="4"/>
      <c r="B4328" s="16"/>
    </row>
    <row r="4329" spans="1:2" ht="18" customHeight="1">
      <c r="A4329" s="4"/>
      <c r="B4329" s="16"/>
    </row>
    <row r="4330" spans="1:2" ht="18" customHeight="1">
      <c r="A4330" s="4"/>
      <c r="B4330" s="16"/>
    </row>
    <row r="4331" spans="1:2" ht="18" customHeight="1">
      <c r="A4331" s="4"/>
      <c r="B4331" s="16"/>
    </row>
    <row r="4332" spans="1:2" ht="18" customHeight="1">
      <c r="A4332" s="4"/>
      <c r="B4332" s="16"/>
    </row>
    <row r="4333" spans="1:2" ht="18" customHeight="1">
      <c r="A4333" s="4"/>
      <c r="B4333" s="16"/>
    </row>
    <row r="4334" spans="1:2" ht="18" customHeight="1">
      <c r="A4334" s="4"/>
      <c r="B4334" s="16"/>
    </row>
    <row r="4335" spans="1:2" ht="18" customHeight="1">
      <c r="A4335" s="4"/>
      <c r="B4335" s="16"/>
    </row>
    <row r="4336" spans="1:2" ht="18" customHeight="1">
      <c r="A4336" s="4"/>
      <c r="B4336" s="16"/>
    </row>
    <row r="4337" spans="1:2" ht="18" customHeight="1">
      <c r="A4337" s="4"/>
      <c r="B4337" s="16"/>
    </row>
    <row r="4338" spans="1:2" ht="18" customHeight="1">
      <c r="A4338" s="4"/>
      <c r="B4338" s="16"/>
    </row>
    <row r="4339" spans="1:2" ht="18" customHeight="1">
      <c r="A4339" s="4"/>
      <c r="B4339" s="16"/>
    </row>
    <row r="4340" spans="1:2" ht="18" customHeight="1">
      <c r="A4340" s="4"/>
      <c r="B4340" s="16"/>
    </row>
    <row r="4341" spans="1:2" ht="18" customHeight="1">
      <c r="A4341" s="4"/>
      <c r="B4341" s="16"/>
    </row>
    <row r="4342" spans="1:2" ht="18" customHeight="1">
      <c r="A4342" s="4"/>
      <c r="B4342" s="16"/>
    </row>
    <row r="4343" spans="1:2" ht="18" customHeight="1">
      <c r="A4343" s="4"/>
      <c r="B4343" s="16"/>
    </row>
    <row r="4344" spans="1:2" ht="18" customHeight="1">
      <c r="A4344" s="4"/>
      <c r="B4344" s="16"/>
    </row>
    <row r="4345" spans="1:2" ht="18" customHeight="1">
      <c r="A4345" s="4"/>
      <c r="B4345" s="16"/>
    </row>
    <row r="4346" spans="1:2" ht="18" customHeight="1">
      <c r="A4346" s="4"/>
      <c r="B4346" s="16"/>
    </row>
    <row r="4347" spans="1:2" ht="18" customHeight="1">
      <c r="A4347" s="4"/>
      <c r="B4347" s="16"/>
    </row>
    <row r="4348" spans="1:2" ht="18" customHeight="1">
      <c r="A4348" s="4"/>
      <c r="B4348" s="16"/>
    </row>
    <row r="4349" spans="1:2" ht="18" customHeight="1">
      <c r="A4349" s="4"/>
      <c r="B4349" s="16"/>
    </row>
    <row r="4350" spans="1:2" ht="18" customHeight="1">
      <c r="A4350" s="4"/>
      <c r="B4350" s="16"/>
    </row>
    <row r="4351" spans="1:2" ht="18" customHeight="1">
      <c r="A4351" s="4"/>
      <c r="B4351" s="16"/>
    </row>
    <row r="4352" spans="1:2" ht="18" customHeight="1">
      <c r="A4352" s="4"/>
      <c r="B4352" s="16"/>
    </row>
    <row r="4353" spans="1:2" ht="18" customHeight="1">
      <c r="A4353" s="4"/>
      <c r="B4353" s="16"/>
    </row>
    <row r="4354" spans="1:2" ht="18" customHeight="1">
      <c r="A4354" s="4"/>
      <c r="B4354" s="16"/>
    </row>
    <row r="4355" spans="1:2" ht="18" customHeight="1">
      <c r="A4355" s="4"/>
      <c r="B4355" s="16"/>
    </row>
    <row r="4356" spans="1:2" ht="18" customHeight="1">
      <c r="A4356" s="4"/>
      <c r="B4356" s="16"/>
    </row>
    <row r="4357" spans="1:2" ht="18" customHeight="1">
      <c r="A4357" s="4"/>
      <c r="B4357" s="16"/>
    </row>
    <row r="4358" spans="1:2" ht="18" customHeight="1">
      <c r="A4358" s="4"/>
      <c r="B4358" s="16"/>
    </row>
    <row r="4359" spans="1:2" ht="18" customHeight="1">
      <c r="A4359" s="4"/>
      <c r="B4359" s="16"/>
    </row>
    <row r="4360" spans="1:2" ht="18" customHeight="1">
      <c r="A4360" s="4"/>
      <c r="B4360" s="16"/>
    </row>
    <row r="4361" spans="1:2" ht="18" customHeight="1">
      <c r="A4361" s="4"/>
      <c r="B4361" s="16"/>
    </row>
    <row r="4362" spans="1:2" ht="18" customHeight="1">
      <c r="A4362" s="4"/>
      <c r="B4362" s="16"/>
    </row>
    <row r="4363" spans="1:2" ht="18" customHeight="1">
      <c r="A4363" s="4"/>
      <c r="B4363" s="16"/>
    </row>
    <row r="4364" spans="1:2" ht="18" customHeight="1">
      <c r="A4364" s="4"/>
      <c r="B4364" s="16"/>
    </row>
    <row r="4365" spans="1:2" ht="18" customHeight="1">
      <c r="A4365" s="4"/>
      <c r="B4365" s="16"/>
    </row>
    <row r="4366" spans="1:2" ht="18" customHeight="1">
      <c r="A4366" s="4"/>
      <c r="B4366" s="16"/>
    </row>
    <row r="4367" spans="1:2" ht="18" customHeight="1">
      <c r="A4367" s="4"/>
      <c r="B4367" s="16"/>
    </row>
    <row r="4368" spans="1:2" ht="18" customHeight="1">
      <c r="A4368" s="4"/>
      <c r="B4368" s="16"/>
    </row>
    <row r="4369" spans="1:2" ht="18" customHeight="1">
      <c r="A4369" s="4"/>
      <c r="B4369" s="16"/>
    </row>
    <row r="4370" spans="1:2" ht="18" customHeight="1">
      <c r="A4370" s="4"/>
      <c r="B4370" s="16"/>
    </row>
    <row r="4371" spans="1:2" ht="18" customHeight="1">
      <c r="A4371" s="4"/>
      <c r="B4371" s="16"/>
    </row>
    <row r="4372" spans="1:2" ht="18" customHeight="1">
      <c r="A4372" s="4"/>
      <c r="B4372" s="16"/>
    </row>
    <row r="4373" spans="1:2" ht="18" customHeight="1">
      <c r="A4373" s="4"/>
      <c r="B4373" s="16"/>
    </row>
    <row r="4374" spans="1:2" ht="18" customHeight="1">
      <c r="A4374" s="4"/>
      <c r="B4374" s="16"/>
    </row>
    <row r="4375" spans="1:2" ht="18" customHeight="1">
      <c r="A4375" s="4"/>
      <c r="B4375" s="16"/>
    </row>
    <row r="4376" spans="1:2" ht="18" customHeight="1">
      <c r="A4376" s="4"/>
      <c r="B4376" s="16"/>
    </row>
    <row r="4377" spans="1:2" ht="18" customHeight="1">
      <c r="A4377" s="4"/>
      <c r="B4377" s="16"/>
    </row>
    <row r="4378" spans="1:2" ht="18" customHeight="1">
      <c r="A4378" s="4"/>
      <c r="B4378" s="16"/>
    </row>
    <row r="4379" spans="1:2" ht="18" customHeight="1">
      <c r="A4379" s="4"/>
      <c r="B4379" s="16"/>
    </row>
    <row r="4380" spans="1:2" ht="18" customHeight="1">
      <c r="A4380" s="4"/>
      <c r="B4380" s="16"/>
    </row>
    <row r="4381" spans="1:2" ht="18" customHeight="1">
      <c r="A4381" s="4"/>
      <c r="B4381" s="16"/>
    </row>
    <row r="4382" spans="1:2" ht="18" customHeight="1">
      <c r="A4382" s="4"/>
      <c r="B4382" s="16"/>
    </row>
    <row r="4383" spans="1:2" ht="18" customHeight="1">
      <c r="A4383" s="4"/>
      <c r="B4383" s="16"/>
    </row>
    <row r="4384" spans="1:2" ht="18" customHeight="1">
      <c r="A4384" s="4"/>
      <c r="B4384" s="16"/>
    </row>
    <row r="4385" spans="1:2" ht="18" customHeight="1">
      <c r="A4385" s="4"/>
      <c r="B4385" s="16"/>
    </row>
    <row r="4386" spans="1:2" ht="18" customHeight="1">
      <c r="A4386" s="4"/>
      <c r="B4386" s="16"/>
    </row>
    <row r="4387" spans="1:2" ht="18" customHeight="1">
      <c r="A4387" s="4"/>
      <c r="B4387" s="16"/>
    </row>
    <row r="4388" spans="1:2" ht="18" customHeight="1">
      <c r="A4388" s="4"/>
      <c r="B4388" s="16"/>
    </row>
    <row r="4389" spans="1:2" ht="18" customHeight="1">
      <c r="A4389" s="4"/>
      <c r="B4389" s="16"/>
    </row>
    <row r="4390" spans="1:2" ht="18" customHeight="1">
      <c r="A4390" s="4"/>
      <c r="B4390" s="16"/>
    </row>
    <row r="4391" spans="1:2" ht="18" customHeight="1">
      <c r="A4391" s="4"/>
      <c r="B4391" s="16"/>
    </row>
    <row r="4392" spans="1:2" ht="18" customHeight="1">
      <c r="A4392" s="4"/>
      <c r="B4392" s="16"/>
    </row>
    <row r="4393" spans="1:2" ht="18" customHeight="1">
      <c r="A4393" s="4"/>
      <c r="B4393" s="16"/>
    </row>
    <row r="4394" spans="1:2" ht="18" customHeight="1">
      <c r="A4394" s="4"/>
      <c r="B4394" s="16"/>
    </row>
    <row r="4395" spans="1:2" ht="18" customHeight="1">
      <c r="A4395" s="4"/>
      <c r="B4395" s="16"/>
    </row>
    <row r="4396" spans="1:2" ht="18" customHeight="1">
      <c r="A4396" s="4"/>
      <c r="B4396" s="16"/>
    </row>
    <row r="4397" spans="1:2" ht="18" customHeight="1">
      <c r="A4397" s="4"/>
      <c r="B4397" s="16"/>
    </row>
    <row r="4398" spans="1:2" ht="18" customHeight="1">
      <c r="A4398" s="4"/>
      <c r="B4398" s="16"/>
    </row>
    <row r="4399" spans="1:2" ht="18" customHeight="1">
      <c r="A4399" s="4"/>
      <c r="B4399" s="16"/>
    </row>
    <row r="4400" spans="1:2" ht="18" customHeight="1">
      <c r="A4400" s="4"/>
      <c r="B4400" s="16"/>
    </row>
    <row r="4401" spans="1:2" ht="18" customHeight="1">
      <c r="A4401" s="4"/>
      <c r="B4401" s="16"/>
    </row>
    <row r="4402" spans="1:2" ht="18" customHeight="1">
      <c r="A4402" s="4"/>
      <c r="B4402" s="16"/>
    </row>
    <row r="4403" spans="1:2" ht="18" customHeight="1">
      <c r="A4403" s="4"/>
      <c r="B4403" s="16"/>
    </row>
    <row r="4404" spans="1:2" ht="18" customHeight="1">
      <c r="A4404" s="4"/>
      <c r="B4404" s="16"/>
    </row>
    <row r="4405" spans="1:2" ht="18" customHeight="1">
      <c r="A4405" s="4"/>
      <c r="B4405" s="16"/>
    </row>
    <row r="4406" spans="1:2" ht="18" customHeight="1">
      <c r="A4406" s="4"/>
      <c r="B4406" s="16"/>
    </row>
    <row r="4407" spans="1:2" ht="18" customHeight="1">
      <c r="A4407" s="4"/>
      <c r="B4407" s="16"/>
    </row>
    <row r="4408" spans="1:2" ht="18" customHeight="1">
      <c r="A4408" s="4"/>
      <c r="B4408" s="16"/>
    </row>
    <row r="4409" spans="1:2" ht="18" customHeight="1">
      <c r="A4409" s="4"/>
      <c r="B4409" s="16"/>
    </row>
    <row r="4410" spans="1:2" ht="18" customHeight="1">
      <c r="A4410" s="4"/>
      <c r="B4410" s="16"/>
    </row>
    <row r="4411" spans="1:2" ht="18" customHeight="1">
      <c r="A4411" s="4"/>
      <c r="B4411" s="16"/>
    </row>
    <row r="4412" spans="1:2" ht="18" customHeight="1">
      <c r="A4412" s="4"/>
      <c r="B4412" s="16"/>
    </row>
    <row r="4413" spans="1:2" ht="18" customHeight="1">
      <c r="A4413" s="4"/>
      <c r="B4413" s="16"/>
    </row>
    <row r="4414" spans="1:2" ht="18" customHeight="1">
      <c r="A4414" s="4"/>
      <c r="B4414" s="16"/>
    </row>
    <row r="4415" spans="1:2" ht="18" customHeight="1">
      <c r="A4415" s="4"/>
      <c r="B4415" s="16"/>
    </row>
    <row r="4416" spans="1:2" ht="18" customHeight="1">
      <c r="A4416" s="4"/>
      <c r="B4416" s="16"/>
    </row>
    <row r="4417" spans="1:2" ht="18" customHeight="1">
      <c r="A4417" s="4"/>
      <c r="B4417" s="16"/>
    </row>
    <row r="4418" spans="1:2" ht="18" customHeight="1">
      <c r="A4418" s="4"/>
      <c r="B4418" s="16"/>
    </row>
    <row r="4419" spans="1:2" ht="18" customHeight="1">
      <c r="A4419" s="4"/>
      <c r="B4419" s="16"/>
    </row>
    <row r="4420" spans="1:2" ht="18" customHeight="1">
      <c r="A4420" s="4"/>
      <c r="B4420" s="16"/>
    </row>
    <row r="4421" spans="1:2" ht="18" customHeight="1">
      <c r="A4421" s="4"/>
      <c r="B4421" s="16"/>
    </row>
    <row r="4422" spans="1:2" ht="18" customHeight="1">
      <c r="A4422" s="4"/>
      <c r="B4422" s="16"/>
    </row>
    <row r="4423" spans="1:2" ht="18" customHeight="1">
      <c r="A4423" s="4"/>
      <c r="B4423" s="16"/>
    </row>
    <row r="4424" spans="1:2" ht="18" customHeight="1">
      <c r="A4424" s="4"/>
      <c r="B4424" s="16"/>
    </row>
    <row r="4425" spans="1:2" ht="18" customHeight="1">
      <c r="A4425" s="4"/>
      <c r="B4425" s="16"/>
    </row>
    <row r="4426" spans="1:2" ht="18" customHeight="1">
      <c r="A4426" s="4"/>
      <c r="B4426" s="16"/>
    </row>
    <row r="4427" spans="1:2" ht="18" customHeight="1">
      <c r="A4427" s="4"/>
      <c r="B4427" s="16"/>
    </row>
    <row r="4428" spans="1:2" ht="18" customHeight="1">
      <c r="A4428" s="4"/>
      <c r="B4428" s="16"/>
    </row>
    <row r="4429" spans="1:2" ht="18" customHeight="1">
      <c r="A4429" s="4"/>
      <c r="B4429" s="16"/>
    </row>
    <row r="4430" spans="1:2" ht="18" customHeight="1">
      <c r="A4430" s="4"/>
      <c r="B4430" s="16"/>
    </row>
    <row r="4431" spans="1:2" ht="18" customHeight="1">
      <c r="A4431" s="4"/>
      <c r="B4431" s="16"/>
    </row>
    <row r="4432" spans="1:2" ht="18" customHeight="1">
      <c r="A4432" s="4"/>
      <c r="B4432" s="16"/>
    </row>
    <row r="4433" spans="1:2" ht="18" customHeight="1">
      <c r="A4433" s="4"/>
      <c r="B4433" s="16"/>
    </row>
    <row r="4434" spans="1:2" ht="18" customHeight="1">
      <c r="A4434" s="4"/>
      <c r="B4434" s="16"/>
    </row>
    <row r="4435" spans="1:2" ht="18" customHeight="1">
      <c r="A4435" s="4"/>
      <c r="B4435" s="16"/>
    </row>
    <row r="4436" spans="1:2" ht="18" customHeight="1">
      <c r="A4436" s="4"/>
      <c r="B4436" s="16"/>
    </row>
    <row r="4437" spans="1:2" ht="18" customHeight="1">
      <c r="A4437" s="4"/>
      <c r="B4437" s="16"/>
    </row>
    <row r="4438" spans="1:2" ht="18" customHeight="1">
      <c r="A4438" s="4"/>
      <c r="B4438" s="16"/>
    </row>
    <row r="4439" spans="1:2" ht="18" customHeight="1">
      <c r="A4439" s="4"/>
      <c r="B4439" s="16"/>
    </row>
    <row r="4440" spans="1:2" ht="18" customHeight="1">
      <c r="A4440" s="4"/>
      <c r="B4440" s="16"/>
    </row>
    <row r="4441" spans="1:2" ht="18" customHeight="1">
      <c r="A4441" s="4"/>
      <c r="B4441" s="16"/>
    </row>
    <row r="4442" spans="1:2" ht="18" customHeight="1">
      <c r="A4442" s="4"/>
      <c r="B4442" s="16"/>
    </row>
    <row r="4443" spans="1:2" ht="18" customHeight="1">
      <c r="A4443" s="4"/>
      <c r="B4443" s="16"/>
    </row>
    <row r="4444" spans="1:2" ht="18" customHeight="1">
      <c r="A4444" s="4"/>
      <c r="B4444" s="16"/>
    </row>
    <row r="4445" spans="1:2" ht="18" customHeight="1">
      <c r="A4445" s="4"/>
      <c r="B4445" s="16"/>
    </row>
    <row r="4446" spans="1:2" ht="18" customHeight="1">
      <c r="A4446" s="4"/>
      <c r="B4446" s="16"/>
    </row>
    <row r="4447" spans="1:2" ht="18" customHeight="1">
      <c r="A4447" s="4"/>
      <c r="B4447" s="16"/>
    </row>
    <row r="4448" spans="1:2" ht="18" customHeight="1">
      <c r="A4448" s="4"/>
      <c r="B4448" s="16"/>
    </row>
    <row r="4449" spans="1:2" ht="18" customHeight="1">
      <c r="A4449" s="4"/>
      <c r="B4449" s="16"/>
    </row>
    <row r="4450" spans="1:2" ht="18" customHeight="1">
      <c r="A4450" s="4"/>
      <c r="B4450" s="16"/>
    </row>
    <row r="4451" spans="1:2" ht="18" customHeight="1">
      <c r="A4451" s="4"/>
      <c r="B4451" s="16"/>
    </row>
    <row r="4452" spans="1:2" ht="18" customHeight="1">
      <c r="A4452" s="4"/>
      <c r="B4452" s="16"/>
    </row>
    <row r="4453" spans="1:2" ht="18" customHeight="1">
      <c r="A4453" s="4"/>
      <c r="B4453" s="16"/>
    </row>
    <row r="4454" spans="1:2" ht="18" customHeight="1">
      <c r="A4454" s="4"/>
      <c r="B4454" s="16"/>
    </row>
    <row r="4455" spans="1:2" ht="18" customHeight="1">
      <c r="A4455" s="4"/>
      <c r="B4455" s="16"/>
    </row>
    <row r="4456" spans="1:2" ht="18" customHeight="1">
      <c r="A4456" s="4"/>
      <c r="B4456" s="16"/>
    </row>
    <row r="4457" spans="1:2" ht="18" customHeight="1">
      <c r="A4457" s="4"/>
      <c r="B4457" s="16"/>
    </row>
    <row r="4458" spans="1:2" ht="18" customHeight="1">
      <c r="A4458" s="4"/>
      <c r="B4458" s="16"/>
    </row>
    <row r="4459" spans="1:2" ht="18" customHeight="1">
      <c r="A4459" s="4"/>
      <c r="B4459" s="16"/>
    </row>
    <row r="4460" spans="1:2" ht="18" customHeight="1">
      <c r="A4460" s="4"/>
      <c r="B4460" s="16"/>
    </row>
    <row r="4461" spans="1:2" ht="18" customHeight="1">
      <c r="A4461" s="4"/>
      <c r="B4461" s="16"/>
    </row>
    <row r="4462" spans="1:2" ht="18" customHeight="1">
      <c r="A4462" s="4"/>
      <c r="B4462" s="16"/>
    </row>
    <row r="4463" spans="1:2" ht="18" customHeight="1">
      <c r="A4463" s="4"/>
      <c r="B4463" s="16"/>
    </row>
    <row r="4464" spans="1:2" ht="18" customHeight="1">
      <c r="A4464" s="4"/>
      <c r="B4464" s="16"/>
    </row>
    <row r="4465" spans="1:2" ht="18" customHeight="1">
      <c r="A4465" s="4"/>
      <c r="B4465" s="16"/>
    </row>
    <row r="4466" spans="1:2" ht="18" customHeight="1">
      <c r="A4466" s="4"/>
      <c r="B4466" s="16"/>
    </row>
    <row r="4467" spans="1:2" ht="18" customHeight="1">
      <c r="A4467" s="4"/>
      <c r="B4467" s="16"/>
    </row>
    <row r="4468" spans="1:2" ht="18" customHeight="1">
      <c r="A4468" s="4"/>
      <c r="B4468" s="16"/>
    </row>
    <row r="4469" spans="1:2" ht="18" customHeight="1">
      <c r="A4469" s="4"/>
      <c r="B4469" s="16"/>
    </row>
    <row r="4470" spans="1:2" ht="18" customHeight="1">
      <c r="A4470" s="4"/>
      <c r="B4470" s="16"/>
    </row>
    <row r="4471" spans="1:2" ht="18" customHeight="1">
      <c r="A4471" s="4"/>
      <c r="B4471" s="16"/>
    </row>
    <row r="4472" spans="1:2" ht="18" customHeight="1">
      <c r="A4472" s="4"/>
      <c r="B4472" s="16"/>
    </row>
    <row r="4473" spans="1:2" ht="18" customHeight="1">
      <c r="A4473" s="4"/>
      <c r="B4473" s="16"/>
    </row>
    <row r="4474" spans="1:2" ht="18" customHeight="1">
      <c r="A4474" s="4"/>
      <c r="B4474" s="16"/>
    </row>
    <row r="4475" spans="1:2" ht="18" customHeight="1">
      <c r="A4475" s="4"/>
      <c r="B4475" s="16"/>
    </row>
    <row r="4476" spans="1:2" ht="18" customHeight="1">
      <c r="A4476" s="4"/>
      <c r="B4476" s="16"/>
    </row>
    <row r="4477" spans="1:2" ht="18" customHeight="1">
      <c r="A4477" s="4"/>
      <c r="B4477" s="16"/>
    </row>
    <row r="4478" spans="1:2" ht="18" customHeight="1">
      <c r="A4478" s="4"/>
      <c r="B4478" s="16"/>
    </row>
    <row r="4479" spans="1:2" ht="18" customHeight="1">
      <c r="A4479" s="4"/>
      <c r="B4479" s="16"/>
    </row>
    <row r="4480" spans="1:2" ht="18" customHeight="1">
      <c r="A4480" s="4"/>
      <c r="B4480" s="16"/>
    </row>
    <row r="4481" spans="1:2" ht="18" customHeight="1">
      <c r="A4481" s="4"/>
      <c r="B4481" s="16"/>
    </row>
    <row r="4482" spans="1:2" ht="18" customHeight="1">
      <c r="A4482" s="4"/>
      <c r="B4482" s="16"/>
    </row>
    <row r="4483" spans="1:2" ht="18" customHeight="1">
      <c r="A4483" s="4"/>
      <c r="B4483" s="16"/>
    </row>
    <row r="4484" spans="1:2" ht="18" customHeight="1">
      <c r="A4484" s="4"/>
      <c r="B4484" s="16"/>
    </row>
    <row r="4485" spans="1:2" ht="18" customHeight="1">
      <c r="A4485" s="4"/>
      <c r="B4485" s="16"/>
    </row>
    <row r="4486" spans="1:2" ht="18" customHeight="1">
      <c r="A4486" s="4"/>
      <c r="B4486" s="16"/>
    </row>
    <row r="4487" spans="1:2" ht="18" customHeight="1">
      <c r="A4487" s="4"/>
      <c r="B4487" s="16"/>
    </row>
    <row r="4488" spans="1:2" ht="18" customHeight="1">
      <c r="A4488" s="4"/>
      <c r="B4488" s="16"/>
    </row>
    <row r="4489" spans="1:2" ht="18" customHeight="1">
      <c r="A4489" s="4"/>
      <c r="B4489" s="16"/>
    </row>
    <row r="4490" spans="1:2" ht="18" customHeight="1">
      <c r="A4490" s="4"/>
      <c r="B4490" s="16"/>
    </row>
    <row r="4491" spans="1:2" ht="18" customHeight="1">
      <c r="A4491" s="4"/>
      <c r="B4491" s="16"/>
    </row>
    <row r="4492" spans="1:2" ht="18" customHeight="1">
      <c r="A4492" s="4"/>
      <c r="B4492" s="16"/>
    </row>
    <row r="4493" spans="1:2" ht="18" customHeight="1">
      <c r="A4493" s="4"/>
      <c r="B4493" s="16"/>
    </row>
    <row r="4494" spans="1:2" ht="18" customHeight="1">
      <c r="A4494" s="4"/>
      <c r="B4494" s="16"/>
    </row>
    <row r="4495" spans="1:2" ht="18" customHeight="1">
      <c r="A4495" s="4"/>
      <c r="B4495" s="16"/>
    </row>
    <row r="4496" spans="1:2" ht="18" customHeight="1">
      <c r="A4496" s="4"/>
      <c r="B4496" s="16"/>
    </row>
    <row r="4497" spans="1:2" ht="18" customHeight="1">
      <c r="A4497" s="4"/>
      <c r="B4497" s="16"/>
    </row>
    <row r="4498" spans="1:2" ht="18" customHeight="1">
      <c r="A4498" s="4"/>
      <c r="B4498" s="16"/>
    </row>
    <row r="4499" spans="1:2" ht="18" customHeight="1">
      <c r="A4499" s="4"/>
      <c r="B4499" s="16"/>
    </row>
    <row r="4500" spans="1:2" ht="18" customHeight="1">
      <c r="A4500" s="4"/>
      <c r="B4500" s="16"/>
    </row>
    <row r="4501" spans="1:2" ht="18" customHeight="1">
      <c r="A4501" s="4"/>
      <c r="B4501" s="16"/>
    </row>
    <row r="4502" spans="1:2" ht="18" customHeight="1">
      <c r="A4502" s="4"/>
      <c r="B4502" s="16"/>
    </row>
    <row r="4503" spans="1:2" ht="18" customHeight="1">
      <c r="A4503" s="4"/>
      <c r="B4503" s="16"/>
    </row>
    <row r="4504" spans="1:2" ht="18" customHeight="1">
      <c r="A4504" s="4"/>
      <c r="B4504" s="16"/>
    </row>
    <row r="4505" spans="1:2" ht="18" customHeight="1">
      <c r="A4505" s="4"/>
      <c r="B4505" s="16"/>
    </row>
    <row r="4506" spans="1:2" ht="18" customHeight="1">
      <c r="A4506" s="4"/>
      <c r="B4506" s="16"/>
    </row>
    <row r="4507" spans="1:2" ht="18" customHeight="1">
      <c r="A4507" s="4"/>
      <c r="B4507" s="16"/>
    </row>
    <row r="4508" spans="1:2" ht="18" customHeight="1">
      <c r="A4508" s="4"/>
      <c r="B4508" s="16"/>
    </row>
    <row r="4509" spans="1:2" ht="18" customHeight="1">
      <c r="A4509" s="4"/>
      <c r="B4509" s="16"/>
    </row>
    <row r="4510" spans="1:2" ht="18" customHeight="1">
      <c r="A4510" s="4"/>
      <c r="B4510" s="16"/>
    </row>
    <row r="4511" spans="1:2" ht="18" customHeight="1">
      <c r="A4511" s="4"/>
      <c r="B4511" s="16"/>
    </row>
    <row r="4512" spans="1:2" ht="18" customHeight="1">
      <c r="A4512" s="4"/>
      <c r="B4512" s="16"/>
    </row>
    <row r="4513" spans="1:2" ht="18" customHeight="1">
      <c r="A4513" s="4"/>
      <c r="B4513" s="16"/>
    </row>
    <row r="4514" spans="1:2" ht="18" customHeight="1">
      <c r="A4514" s="4"/>
      <c r="B4514" s="16"/>
    </row>
    <row r="4515" spans="1:2" ht="18" customHeight="1">
      <c r="A4515" s="4"/>
      <c r="B4515" s="16"/>
    </row>
    <row r="4516" spans="1:2" ht="18" customHeight="1">
      <c r="A4516" s="4"/>
      <c r="B4516" s="16"/>
    </row>
    <row r="4517" spans="1:2" ht="18" customHeight="1">
      <c r="A4517" s="4"/>
      <c r="B4517" s="16"/>
    </row>
    <row r="4518" spans="1:2" ht="18" customHeight="1">
      <c r="A4518" s="4"/>
      <c r="B4518" s="16"/>
    </row>
    <row r="4519" spans="1:2" ht="18" customHeight="1">
      <c r="A4519" s="4"/>
      <c r="B4519" s="16"/>
    </row>
    <row r="4520" spans="1:2" ht="18" customHeight="1">
      <c r="A4520" s="4"/>
      <c r="B4520" s="16"/>
    </row>
    <row r="4521" spans="1:2" ht="18" customHeight="1">
      <c r="A4521" s="4"/>
      <c r="B4521" s="16"/>
    </row>
    <row r="4522" spans="1:2" ht="18" customHeight="1">
      <c r="A4522" s="4"/>
      <c r="B4522" s="16"/>
    </row>
    <row r="4523" spans="1:2" ht="18" customHeight="1">
      <c r="A4523" s="4"/>
      <c r="B4523" s="16"/>
    </row>
    <row r="4524" spans="1:2" ht="18" customHeight="1">
      <c r="A4524" s="4"/>
      <c r="B4524" s="16"/>
    </row>
    <row r="4525" spans="1:2" ht="18" customHeight="1">
      <c r="A4525" s="4"/>
      <c r="B4525" s="16"/>
    </row>
    <row r="4526" spans="1:2" ht="18" customHeight="1">
      <c r="A4526" s="4"/>
      <c r="B4526" s="16"/>
    </row>
    <row r="4527" spans="1:2" ht="18" customHeight="1">
      <c r="A4527" s="4"/>
      <c r="B4527" s="16"/>
    </row>
    <row r="4528" spans="1:2" ht="18" customHeight="1">
      <c r="A4528" s="4"/>
      <c r="B4528" s="16"/>
    </row>
    <row r="4529" spans="1:2" ht="18" customHeight="1">
      <c r="A4529" s="4"/>
      <c r="B4529" s="16"/>
    </row>
    <row r="4530" spans="1:2" ht="18" customHeight="1">
      <c r="A4530" s="4"/>
      <c r="B4530" s="16"/>
    </row>
    <row r="4531" spans="1:2" ht="18" customHeight="1">
      <c r="A4531" s="4"/>
      <c r="B4531" s="16"/>
    </row>
    <row r="4532" spans="1:2" ht="18" customHeight="1">
      <c r="A4532" s="4"/>
      <c r="B4532" s="16"/>
    </row>
    <row r="4533" spans="1:2" ht="18" customHeight="1">
      <c r="A4533" s="4"/>
      <c r="B4533" s="16"/>
    </row>
    <row r="4534" spans="1:2" ht="18" customHeight="1">
      <c r="A4534" s="4"/>
      <c r="B4534" s="16"/>
    </row>
    <row r="4535" spans="1:2" ht="18" customHeight="1">
      <c r="A4535" s="4"/>
      <c r="B4535" s="16"/>
    </row>
    <row r="4536" spans="1:2" ht="18" customHeight="1">
      <c r="A4536" s="4"/>
      <c r="B4536" s="16"/>
    </row>
    <row r="4537" spans="1:2" ht="18" customHeight="1">
      <c r="A4537" s="4"/>
      <c r="B4537" s="16"/>
    </row>
    <row r="4538" spans="1:2" ht="18" customHeight="1">
      <c r="A4538" s="4"/>
      <c r="B4538" s="16"/>
    </row>
    <row r="4539" spans="1:2" ht="18" customHeight="1">
      <c r="A4539" s="4"/>
      <c r="B4539" s="16"/>
    </row>
    <row r="4540" spans="1:2" ht="18" customHeight="1">
      <c r="A4540" s="4"/>
      <c r="B4540" s="16"/>
    </row>
    <row r="4541" spans="1:2" ht="18" customHeight="1">
      <c r="A4541" s="4"/>
      <c r="B4541" s="16"/>
    </row>
    <row r="4542" spans="1:2" ht="18" customHeight="1">
      <c r="A4542" s="4"/>
      <c r="B4542" s="16"/>
    </row>
    <row r="4543" spans="1:2" ht="18" customHeight="1">
      <c r="A4543" s="4"/>
      <c r="B4543" s="16"/>
    </row>
    <row r="4544" spans="1:2" ht="18" customHeight="1">
      <c r="A4544" s="4"/>
      <c r="B4544" s="16"/>
    </row>
    <row r="4545" spans="1:2" ht="18" customHeight="1">
      <c r="A4545" s="4"/>
      <c r="B4545" s="16"/>
    </row>
    <row r="4546" spans="1:2" ht="18" customHeight="1">
      <c r="A4546" s="4"/>
      <c r="B4546" s="16"/>
    </row>
    <row r="4547" spans="1:2" ht="18" customHeight="1">
      <c r="A4547" s="4"/>
      <c r="B4547" s="16"/>
    </row>
    <row r="4548" spans="1:2" ht="18" customHeight="1">
      <c r="A4548" s="4"/>
      <c r="B4548" s="16"/>
    </row>
    <row r="4549" spans="1:2" ht="18" customHeight="1">
      <c r="A4549" s="4"/>
      <c r="B4549" s="16"/>
    </row>
    <row r="4550" spans="1:2" ht="18" customHeight="1">
      <c r="A4550" s="4"/>
      <c r="B4550" s="16"/>
    </row>
    <row r="4551" spans="1:2" ht="18" customHeight="1">
      <c r="A4551" s="4"/>
      <c r="B4551" s="16"/>
    </row>
    <row r="4552" spans="1:2" ht="18" customHeight="1">
      <c r="A4552" s="4"/>
      <c r="B4552" s="16"/>
    </row>
    <row r="4553" spans="1:2" ht="18" customHeight="1">
      <c r="A4553" s="4"/>
      <c r="B4553" s="16"/>
    </row>
    <row r="4554" spans="1:2" ht="18" customHeight="1">
      <c r="A4554" s="4"/>
      <c r="B4554" s="16"/>
    </row>
    <row r="4555" spans="1:2" ht="18" customHeight="1">
      <c r="A4555" s="4"/>
      <c r="B4555" s="16"/>
    </row>
    <row r="4556" spans="1:2" ht="18" customHeight="1">
      <c r="A4556" s="4"/>
      <c r="B4556" s="16"/>
    </row>
    <row r="4557" spans="1:2" ht="18" customHeight="1">
      <c r="A4557" s="4"/>
      <c r="B4557" s="16"/>
    </row>
    <row r="4558" spans="1:2" ht="18" customHeight="1">
      <c r="A4558" s="4"/>
      <c r="B4558" s="16"/>
    </row>
    <row r="4559" spans="1:2" ht="18" customHeight="1">
      <c r="A4559" s="4"/>
      <c r="B4559" s="16"/>
    </row>
    <row r="4560" spans="1:2" ht="18" customHeight="1">
      <c r="A4560" s="4"/>
      <c r="B4560" s="16"/>
    </row>
    <row r="4561" spans="1:2" ht="18" customHeight="1">
      <c r="A4561" s="4"/>
      <c r="B4561" s="16"/>
    </row>
    <row r="4562" spans="1:2" ht="18" customHeight="1">
      <c r="A4562" s="4"/>
      <c r="B4562" s="16"/>
    </row>
    <row r="4563" spans="1:2" ht="18" customHeight="1">
      <c r="A4563" s="4"/>
      <c r="B4563" s="16"/>
    </row>
    <row r="4564" spans="1:2" ht="18" customHeight="1">
      <c r="A4564" s="4"/>
      <c r="B4564" s="16"/>
    </row>
    <row r="4565" spans="1:2" ht="18" customHeight="1">
      <c r="A4565" s="4"/>
      <c r="B4565" s="16"/>
    </row>
    <row r="4566" spans="1:2" ht="18" customHeight="1">
      <c r="A4566" s="4"/>
      <c r="B4566" s="16"/>
    </row>
    <row r="4567" spans="1:2" ht="18" customHeight="1">
      <c r="A4567" s="4"/>
      <c r="B4567" s="16"/>
    </row>
    <row r="4568" spans="1:2" ht="18" customHeight="1">
      <c r="A4568" s="4"/>
      <c r="B4568" s="16"/>
    </row>
    <row r="4569" spans="1:2" ht="18" customHeight="1">
      <c r="A4569" s="4"/>
      <c r="B4569" s="16"/>
    </row>
    <row r="4570" spans="1:2" ht="18" customHeight="1">
      <c r="A4570" s="4"/>
      <c r="B4570" s="16"/>
    </row>
    <row r="4571" spans="1:2" ht="18" customHeight="1">
      <c r="A4571" s="4"/>
      <c r="B4571" s="16"/>
    </row>
    <row r="4572" spans="1:2" ht="18" customHeight="1">
      <c r="A4572" s="4"/>
      <c r="B4572" s="16"/>
    </row>
    <row r="4573" spans="1:2" ht="18" customHeight="1">
      <c r="A4573" s="4"/>
      <c r="B4573" s="16"/>
    </row>
    <row r="4574" spans="1:2" ht="18" customHeight="1">
      <c r="A4574" s="4"/>
      <c r="B4574" s="16"/>
    </row>
    <row r="4575" spans="1:2" ht="18" customHeight="1">
      <c r="A4575" s="4"/>
      <c r="B4575" s="16"/>
    </row>
    <row r="4576" spans="1:2" ht="18" customHeight="1">
      <c r="A4576" s="4"/>
      <c r="B4576" s="16"/>
    </row>
    <row r="4577" spans="1:2" ht="18" customHeight="1">
      <c r="A4577" s="4"/>
      <c r="B4577" s="16"/>
    </row>
    <row r="4578" spans="1:2" ht="18" customHeight="1">
      <c r="A4578" s="4"/>
      <c r="B4578" s="16"/>
    </row>
    <row r="4579" spans="1:2" ht="18" customHeight="1">
      <c r="A4579" s="4"/>
      <c r="B4579" s="16"/>
    </row>
    <row r="4580" spans="1:2" ht="18" customHeight="1">
      <c r="A4580" s="4"/>
      <c r="B4580" s="16"/>
    </row>
    <row r="4581" spans="1:2" ht="18" customHeight="1">
      <c r="A4581" s="4"/>
      <c r="B4581" s="16"/>
    </row>
    <row r="4582" spans="1:2" ht="18" customHeight="1">
      <c r="A4582" s="4"/>
      <c r="B4582" s="16"/>
    </row>
    <row r="4583" spans="1:2" ht="18" customHeight="1">
      <c r="A4583" s="4"/>
      <c r="B4583" s="16"/>
    </row>
    <row r="4584" spans="1:2" ht="18" customHeight="1">
      <c r="A4584" s="4"/>
      <c r="B4584" s="16"/>
    </row>
    <row r="4585" spans="1:2" ht="18" customHeight="1">
      <c r="A4585" s="4"/>
      <c r="B4585" s="16"/>
    </row>
    <row r="4586" spans="1:2" ht="18" customHeight="1">
      <c r="A4586" s="4"/>
      <c r="B4586" s="16"/>
    </row>
    <row r="4587" spans="1:2" ht="18" customHeight="1">
      <c r="A4587" s="4"/>
      <c r="B4587" s="16"/>
    </row>
    <row r="4588" spans="1:2" ht="18" customHeight="1">
      <c r="A4588" s="4"/>
      <c r="B4588" s="16"/>
    </row>
    <row r="4589" spans="1:2" ht="18" customHeight="1">
      <c r="A4589" s="4"/>
      <c r="B4589" s="16"/>
    </row>
    <row r="4590" spans="1:2" ht="18" customHeight="1">
      <c r="A4590" s="4"/>
      <c r="B4590" s="16"/>
    </row>
    <row r="4591" spans="1:2" ht="18" customHeight="1">
      <c r="A4591" s="4"/>
      <c r="B4591" s="16"/>
    </row>
    <row r="4592" spans="1:2" ht="18" customHeight="1">
      <c r="A4592" s="4"/>
      <c r="B4592" s="16"/>
    </row>
    <row r="4593" spans="1:2" ht="18" customHeight="1">
      <c r="A4593" s="4"/>
      <c r="B4593" s="16"/>
    </row>
    <row r="4594" spans="1:2" ht="18" customHeight="1">
      <c r="A4594" s="4"/>
      <c r="B4594" s="16"/>
    </row>
    <row r="4595" spans="1:2" ht="18" customHeight="1">
      <c r="A4595" s="4"/>
      <c r="B4595" s="16"/>
    </row>
    <row r="4596" spans="1:2" ht="18" customHeight="1">
      <c r="A4596" s="4"/>
      <c r="B4596" s="16"/>
    </row>
    <row r="4597" spans="1:2" ht="18" customHeight="1">
      <c r="A4597" s="4"/>
      <c r="B4597" s="16"/>
    </row>
    <row r="4598" spans="1:2" ht="18" customHeight="1">
      <c r="A4598" s="4"/>
      <c r="B4598" s="16"/>
    </row>
    <row r="4599" spans="1:2" ht="18" customHeight="1">
      <c r="A4599" s="4"/>
      <c r="B4599" s="16"/>
    </row>
    <row r="4600" spans="1:2" ht="18" customHeight="1">
      <c r="A4600" s="4"/>
      <c r="B4600" s="16"/>
    </row>
    <row r="4601" spans="1:2" ht="18" customHeight="1">
      <c r="A4601" s="4"/>
      <c r="B4601" s="16"/>
    </row>
    <row r="4602" spans="1:2" ht="18" customHeight="1">
      <c r="A4602" s="4"/>
      <c r="B4602" s="16"/>
    </row>
    <row r="4603" spans="1:2" ht="18" customHeight="1">
      <c r="A4603" s="4"/>
      <c r="B4603" s="16"/>
    </row>
    <row r="4604" spans="1:2" ht="18" customHeight="1">
      <c r="A4604" s="4"/>
      <c r="B4604" s="16"/>
    </row>
    <row r="4605" spans="1:2" ht="18" customHeight="1">
      <c r="A4605" s="4"/>
      <c r="B4605" s="16"/>
    </row>
    <row r="4606" spans="1:2" ht="18" customHeight="1">
      <c r="A4606" s="4"/>
      <c r="B4606" s="16"/>
    </row>
    <row r="4607" spans="1:2" ht="18" customHeight="1">
      <c r="A4607" s="4"/>
      <c r="B4607" s="16"/>
    </row>
    <row r="4608" spans="1:2" ht="18" customHeight="1">
      <c r="A4608" s="4"/>
      <c r="B4608" s="16"/>
    </row>
    <row r="4609" spans="1:2" ht="18" customHeight="1">
      <c r="A4609" s="4"/>
      <c r="B4609" s="16"/>
    </row>
    <row r="4610" spans="1:2" ht="18" customHeight="1">
      <c r="A4610" s="4"/>
      <c r="B4610" s="16"/>
    </row>
    <row r="4611" spans="1:2" ht="18" customHeight="1">
      <c r="A4611" s="4"/>
      <c r="B4611" s="16"/>
    </row>
    <row r="4612" spans="1:2" ht="18" customHeight="1">
      <c r="A4612" s="4"/>
      <c r="B4612" s="16"/>
    </row>
    <row r="4613" spans="1:2" ht="18" customHeight="1">
      <c r="A4613" s="4"/>
      <c r="B4613" s="16"/>
    </row>
    <row r="4614" spans="1:2" ht="18" customHeight="1">
      <c r="A4614" s="4"/>
      <c r="B4614" s="16"/>
    </row>
    <row r="4615" spans="1:2" ht="18" customHeight="1">
      <c r="A4615" s="4"/>
      <c r="B4615" s="16"/>
    </row>
    <row r="4616" spans="1:2" ht="18" customHeight="1">
      <c r="A4616" s="4"/>
      <c r="B4616" s="16"/>
    </row>
    <row r="4617" spans="1:2" ht="18" customHeight="1">
      <c r="A4617" s="4"/>
      <c r="B4617" s="16"/>
    </row>
    <row r="4618" spans="1:2" ht="18" customHeight="1">
      <c r="A4618" s="4"/>
      <c r="B4618" s="16"/>
    </row>
    <row r="4619" spans="1:2" ht="18" customHeight="1">
      <c r="A4619" s="4"/>
      <c r="B4619" s="16"/>
    </row>
    <row r="4620" spans="1:2" ht="18" customHeight="1">
      <c r="A4620" s="4"/>
      <c r="B4620" s="16"/>
    </row>
    <row r="4621" spans="1:2" ht="18" customHeight="1">
      <c r="A4621" s="4"/>
      <c r="B4621" s="16"/>
    </row>
    <row r="4622" spans="1:2" ht="18" customHeight="1">
      <c r="A4622" s="4"/>
      <c r="B4622" s="16"/>
    </row>
    <row r="4623" spans="1:2" ht="18" customHeight="1">
      <c r="A4623" s="4"/>
      <c r="B4623" s="16"/>
    </row>
    <row r="4624" spans="1:2" ht="18" customHeight="1">
      <c r="A4624" s="4"/>
      <c r="B4624" s="16"/>
    </row>
    <row r="4625" spans="1:2" ht="18" customHeight="1">
      <c r="A4625" s="4"/>
      <c r="B4625" s="16"/>
    </row>
    <row r="4626" spans="1:2" ht="18" customHeight="1">
      <c r="A4626" s="4"/>
      <c r="B4626" s="16"/>
    </row>
    <row r="4627" spans="1:2" ht="18" customHeight="1">
      <c r="A4627" s="4"/>
      <c r="B4627" s="16"/>
    </row>
    <row r="4628" spans="1:2" ht="18" customHeight="1">
      <c r="A4628" s="4"/>
      <c r="B4628" s="16"/>
    </row>
    <row r="4629" spans="1:2" ht="18" customHeight="1">
      <c r="A4629" s="4"/>
      <c r="B4629" s="16"/>
    </row>
    <row r="4630" spans="1:2" ht="18" customHeight="1">
      <c r="A4630" s="4"/>
      <c r="B4630" s="16"/>
    </row>
    <row r="4631" spans="1:2" ht="18" customHeight="1">
      <c r="A4631" s="4"/>
      <c r="B4631" s="16"/>
    </row>
    <row r="4632" spans="1:2" ht="18" customHeight="1">
      <c r="A4632" s="4"/>
      <c r="B4632" s="16"/>
    </row>
    <row r="4633" spans="1:2" ht="18" customHeight="1">
      <c r="A4633" s="4"/>
      <c r="B4633" s="16"/>
    </row>
    <row r="4634" spans="1:2" ht="18" customHeight="1">
      <c r="A4634" s="4"/>
      <c r="B4634" s="16"/>
    </row>
    <row r="4635" spans="1:2" ht="18" customHeight="1">
      <c r="A4635" s="4"/>
      <c r="B4635" s="16"/>
    </row>
    <row r="4636" spans="1:2" ht="18" customHeight="1">
      <c r="A4636" s="4"/>
      <c r="B4636" s="16"/>
    </row>
    <row r="4637" spans="1:2" ht="18" customHeight="1">
      <c r="A4637" s="4"/>
      <c r="B4637" s="16"/>
    </row>
    <row r="4638" spans="1:2" ht="18" customHeight="1">
      <c r="A4638" s="4"/>
      <c r="B4638" s="16"/>
    </row>
    <row r="4639" spans="1:2" ht="18" customHeight="1">
      <c r="A4639" s="4"/>
      <c r="B4639" s="16"/>
    </row>
    <row r="4640" spans="1:2" ht="18" customHeight="1">
      <c r="A4640" s="4"/>
      <c r="B4640" s="16"/>
    </row>
    <row r="4641" spans="1:2" ht="18" customHeight="1">
      <c r="A4641" s="4"/>
      <c r="B4641" s="16"/>
    </row>
    <row r="4642" spans="1:2" ht="18" customHeight="1">
      <c r="A4642" s="4"/>
      <c r="B4642" s="16"/>
    </row>
    <row r="4643" spans="1:2" ht="18" customHeight="1">
      <c r="A4643" s="4"/>
      <c r="B4643" s="16"/>
    </row>
    <row r="4644" spans="1:2" ht="18" customHeight="1">
      <c r="A4644" s="4"/>
      <c r="B4644" s="16"/>
    </row>
    <row r="4645" spans="1:2" ht="18" customHeight="1">
      <c r="A4645" s="4"/>
      <c r="B4645" s="16"/>
    </row>
    <row r="4646" spans="1:2" ht="18" customHeight="1">
      <c r="A4646" s="4"/>
      <c r="B4646" s="16"/>
    </row>
    <row r="4647" spans="1:2" ht="18" customHeight="1">
      <c r="A4647" s="4"/>
      <c r="B4647" s="16"/>
    </row>
    <row r="4648" spans="1:2" ht="18" customHeight="1">
      <c r="A4648" s="4"/>
      <c r="B4648" s="16"/>
    </row>
    <row r="4649" spans="1:2" ht="18" customHeight="1">
      <c r="A4649" s="4"/>
      <c r="B4649" s="16"/>
    </row>
    <row r="4650" spans="1:2" ht="18" customHeight="1">
      <c r="A4650" s="4"/>
      <c r="B4650" s="16"/>
    </row>
    <row r="4651" spans="1:2" ht="18" customHeight="1">
      <c r="A4651" s="4"/>
      <c r="B4651" s="16"/>
    </row>
    <row r="4652" spans="1:2" ht="18" customHeight="1">
      <c r="A4652" s="4"/>
      <c r="B4652" s="16"/>
    </row>
    <row r="4653" spans="1:2" ht="18" customHeight="1">
      <c r="A4653" s="4"/>
      <c r="B4653" s="16"/>
    </row>
    <row r="4654" spans="1:2" ht="18" customHeight="1">
      <c r="A4654" s="4"/>
      <c r="B4654" s="16"/>
    </row>
    <row r="4655" spans="1:2" ht="18" customHeight="1">
      <c r="A4655" s="4"/>
      <c r="B4655" s="16"/>
    </row>
    <row r="4656" spans="1:2" ht="18" customHeight="1">
      <c r="A4656" s="4"/>
      <c r="B4656" s="16"/>
    </row>
    <row r="4657" spans="1:2" ht="18" customHeight="1">
      <c r="A4657" s="4"/>
      <c r="B4657" s="16"/>
    </row>
    <row r="4658" spans="1:2" ht="18" customHeight="1">
      <c r="A4658" s="4"/>
      <c r="B4658" s="16"/>
    </row>
    <row r="4659" spans="1:2" ht="18" customHeight="1">
      <c r="A4659" s="4"/>
      <c r="B4659" s="16"/>
    </row>
    <row r="4660" spans="1:2" ht="18" customHeight="1">
      <c r="A4660" s="4"/>
      <c r="B4660" s="16"/>
    </row>
    <row r="4661" spans="1:2" ht="18" customHeight="1">
      <c r="A4661" s="4"/>
      <c r="B4661" s="16"/>
    </row>
    <row r="4662" spans="1:2" ht="18" customHeight="1">
      <c r="A4662" s="4"/>
      <c r="B4662" s="16"/>
    </row>
    <row r="4663" spans="1:2" ht="18" customHeight="1">
      <c r="A4663" s="4"/>
      <c r="B4663" s="16"/>
    </row>
    <row r="4664" spans="1:2" ht="18" customHeight="1">
      <c r="A4664" s="4"/>
      <c r="B4664" s="16"/>
    </row>
    <row r="4665" spans="1:2" ht="18" customHeight="1">
      <c r="A4665" s="4"/>
      <c r="B4665" s="16"/>
    </row>
    <row r="4666" spans="1:2" ht="18" customHeight="1">
      <c r="A4666" s="4"/>
      <c r="B4666" s="16"/>
    </row>
    <row r="4667" spans="1:2" ht="18" customHeight="1">
      <c r="A4667" s="4"/>
      <c r="B4667" s="16"/>
    </row>
    <row r="4668" spans="1:2" ht="18" customHeight="1">
      <c r="A4668" s="4"/>
      <c r="B4668" s="16"/>
    </row>
    <row r="4669" spans="1:2" ht="18" customHeight="1">
      <c r="A4669" s="4"/>
      <c r="B4669" s="16"/>
    </row>
    <row r="4670" spans="1:2" ht="18" customHeight="1">
      <c r="A4670" s="4"/>
      <c r="B4670" s="16"/>
    </row>
    <row r="4671" spans="1:2" ht="18" customHeight="1">
      <c r="A4671" s="4"/>
      <c r="B4671" s="16"/>
    </row>
    <row r="4672" spans="1:2" ht="18" customHeight="1">
      <c r="A4672" s="4"/>
      <c r="B4672" s="16"/>
    </row>
    <row r="4673" spans="1:2" ht="18" customHeight="1">
      <c r="A4673" s="4"/>
      <c r="B4673" s="16"/>
    </row>
    <row r="4674" spans="1:2" ht="18" customHeight="1">
      <c r="A4674" s="4"/>
      <c r="B4674" s="16"/>
    </row>
    <row r="4675" spans="1:2" ht="18" customHeight="1">
      <c r="A4675" s="4"/>
      <c r="B4675" s="16"/>
    </row>
    <row r="4676" spans="1:2" ht="18" customHeight="1">
      <c r="A4676" s="4"/>
      <c r="B4676" s="16"/>
    </row>
    <row r="4677" spans="1:2" ht="18" customHeight="1">
      <c r="A4677" s="4"/>
      <c r="B4677" s="16"/>
    </row>
    <row r="4678" spans="1:2" ht="18" customHeight="1">
      <c r="A4678" s="4"/>
      <c r="B4678" s="16"/>
    </row>
    <row r="4679" spans="1:2" ht="18" customHeight="1">
      <c r="A4679" s="4"/>
      <c r="B4679" s="16"/>
    </row>
    <row r="4680" spans="1:2" ht="18" customHeight="1">
      <c r="A4680" s="4"/>
      <c r="B4680" s="16"/>
    </row>
    <row r="4681" spans="1:2" ht="18" customHeight="1">
      <c r="A4681" s="4"/>
      <c r="B4681" s="16"/>
    </row>
    <row r="4682" spans="1:2" ht="18" customHeight="1">
      <c r="A4682" s="4"/>
      <c r="B4682" s="16"/>
    </row>
    <row r="4683" spans="1:2" ht="18" customHeight="1">
      <c r="A4683" s="4"/>
      <c r="B4683" s="16"/>
    </row>
    <row r="4684" spans="1:2" ht="18" customHeight="1">
      <c r="A4684" s="4"/>
      <c r="B4684" s="16"/>
    </row>
    <row r="4685" spans="1:2" ht="18" customHeight="1">
      <c r="A4685" s="4"/>
      <c r="B4685" s="16"/>
    </row>
    <row r="4686" spans="1:2" ht="18" customHeight="1">
      <c r="A4686" s="4"/>
      <c r="B4686" s="16"/>
    </row>
    <row r="4687" spans="1:2" ht="18" customHeight="1">
      <c r="A4687" s="4"/>
      <c r="B4687" s="16"/>
    </row>
    <row r="4688" spans="1:2" ht="18" customHeight="1">
      <c r="A4688" s="4"/>
      <c r="B4688" s="16"/>
    </row>
    <row r="4689" spans="1:2" ht="18" customHeight="1">
      <c r="A4689" s="4"/>
      <c r="B4689" s="16"/>
    </row>
    <row r="4690" spans="1:2" ht="18" customHeight="1">
      <c r="A4690" s="4"/>
      <c r="B4690" s="16"/>
    </row>
    <row r="4691" spans="1:2" ht="18" customHeight="1">
      <c r="A4691" s="4"/>
      <c r="B4691" s="16"/>
    </row>
    <row r="4692" spans="1:2" ht="18" customHeight="1">
      <c r="A4692" s="4"/>
      <c r="B4692" s="16"/>
    </row>
    <row r="4693" spans="1:2" ht="18" customHeight="1">
      <c r="A4693" s="4"/>
      <c r="B4693" s="16"/>
    </row>
    <row r="4694" spans="1:2" ht="18" customHeight="1">
      <c r="A4694" s="4"/>
      <c r="B4694" s="16"/>
    </row>
    <row r="4695" spans="1:2" ht="18" customHeight="1">
      <c r="A4695" s="4"/>
      <c r="B4695" s="16"/>
    </row>
    <row r="4696" spans="1:2" ht="18" customHeight="1">
      <c r="A4696" s="4"/>
      <c r="B4696" s="16"/>
    </row>
    <row r="4697" spans="1:2" ht="18" customHeight="1">
      <c r="A4697" s="4"/>
      <c r="B4697" s="16"/>
    </row>
    <row r="4698" spans="1:2" ht="18" customHeight="1">
      <c r="A4698" s="4"/>
      <c r="B4698" s="16"/>
    </row>
    <row r="4699" spans="1:2" ht="18" customHeight="1">
      <c r="A4699" s="4"/>
      <c r="B4699" s="16"/>
    </row>
    <row r="4700" spans="1:2" ht="18" customHeight="1">
      <c r="A4700" s="4"/>
      <c r="B4700" s="16"/>
    </row>
    <row r="4701" spans="1:2" ht="18" customHeight="1">
      <c r="A4701" s="4"/>
      <c r="B4701" s="16"/>
    </row>
    <row r="4702" spans="1:2" ht="18" customHeight="1">
      <c r="A4702" s="4"/>
      <c r="B4702" s="16"/>
    </row>
    <row r="4703" spans="1:2" ht="18" customHeight="1">
      <c r="A4703" s="4"/>
      <c r="B4703" s="16"/>
    </row>
    <row r="4704" spans="1:2" ht="18" customHeight="1">
      <c r="A4704" s="4"/>
      <c r="B4704" s="16"/>
    </row>
    <row r="4705" spans="1:2" ht="18" customHeight="1">
      <c r="A4705" s="4"/>
      <c r="B4705" s="16"/>
    </row>
    <row r="4706" spans="1:2" ht="18" customHeight="1">
      <c r="A4706" s="4"/>
      <c r="B4706" s="16"/>
    </row>
    <row r="4707" spans="1:2" ht="18" customHeight="1">
      <c r="A4707" s="4"/>
      <c r="B4707" s="16"/>
    </row>
    <row r="4708" spans="1:2" ht="18" customHeight="1">
      <c r="A4708" s="4"/>
      <c r="B4708" s="16"/>
    </row>
    <row r="4709" spans="1:2" ht="18" customHeight="1">
      <c r="A4709" s="4"/>
      <c r="B4709" s="16"/>
    </row>
    <row r="4710" spans="1:2" ht="18" customHeight="1">
      <c r="A4710" s="4"/>
      <c r="B4710" s="16"/>
    </row>
    <row r="4711" spans="1:2" ht="18" customHeight="1">
      <c r="A4711" s="4"/>
      <c r="B4711" s="16"/>
    </row>
    <row r="4712" spans="1:2" ht="18" customHeight="1">
      <c r="A4712" s="4"/>
      <c r="B4712" s="16"/>
    </row>
    <row r="4713" spans="1:2" ht="18" customHeight="1">
      <c r="A4713" s="4"/>
      <c r="B4713" s="16"/>
    </row>
    <row r="4714" spans="1:2" ht="18" customHeight="1">
      <c r="A4714" s="4"/>
      <c r="B4714" s="16"/>
    </row>
    <row r="4715" spans="1:2" ht="18" customHeight="1">
      <c r="A4715" s="4"/>
      <c r="B4715" s="16"/>
    </row>
    <row r="4716" spans="1:2" ht="18" customHeight="1">
      <c r="A4716" s="4"/>
      <c r="B4716" s="16"/>
    </row>
    <row r="4717" spans="1:2" ht="18" customHeight="1">
      <c r="A4717" s="4"/>
      <c r="B4717" s="16"/>
    </row>
    <row r="4718" spans="1:2" ht="18" customHeight="1">
      <c r="A4718" s="4"/>
      <c r="B4718" s="16"/>
    </row>
    <row r="4719" spans="1:2" ht="18" customHeight="1">
      <c r="A4719" s="4"/>
      <c r="B4719" s="16"/>
    </row>
    <row r="4720" spans="1:2" ht="18" customHeight="1">
      <c r="A4720" s="4"/>
      <c r="B4720" s="16"/>
    </row>
    <row r="4721" spans="1:2" ht="18" customHeight="1">
      <c r="A4721" s="4"/>
      <c r="B4721" s="16"/>
    </row>
    <row r="4722" spans="1:2" ht="18" customHeight="1">
      <c r="A4722" s="4"/>
      <c r="B4722" s="16"/>
    </row>
    <row r="4723" spans="1:2" ht="18" customHeight="1">
      <c r="A4723" s="4"/>
      <c r="B4723" s="16"/>
    </row>
    <row r="4724" spans="1:2" ht="18" customHeight="1">
      <c r="A4724" s="4"/>
      <c r="B4724" s="16"/>
    </row>
    <row r="4725" spans="1:2" ht="18" customHeight="1">
      <c r="A4725" s="4"/>
      <c r="B4725" s="16"/>
    </row>
    <row r="4726" spans="1:2" ht="18" customHeight="1">
      <c r="A4726" s="4"/>
      <c r="B4726" s="16"/>
    </row>
    <row r="4727" spans="1:2" ht="18" customHeight="1">
      <c r="A4727" s="4"/>
      <c r="B4727" s="16"/>
    </row>
    <row r="4728" spans="1:2" ht="18" customHeight="1">
      <c r="A4728" s="4"/>
      <c r="B4728" s="16"/>
    </row>
    <row r="4729" spans="1:2" ht="18" customHeight="1">
      <c r="A4729" s="4"/>
      <c r="B4729" s="16"/>
    </row>
    <row r="4730" spans="1:2" ht="18" customHeight="1">
      <c r="A4730" s="4"/>
      <c r="B4730" s="16"/>
    </row>
    <row r="4731" spans="1:2" ht="18" customHeight="1">
      <c r="A4731" s="4"/>
      <c r="B4731" s="16"/>
    </row>
    <row r="4732" spans="1:2" ht="18" customHeight="1">
      <c r="A4732" s="4"/>
      <c r="B4732" s="16"/>
    </row>
    <row r="4733" spans="1:2" ht="18" customHeight="1">
      <c r="A4733" s="4"/>
      <c r="B4733" s="16"/>
    </row>
    <row r="4734" spans="1:2" ht="18" customHeight="1">
      <c r="A4734" s="4"/>
      <c r="B4734" s="16"/>
    </row>
    <row r="4735" spans="1:2" ht="18" customHeight="1">
      <c r="A4735" s="4"/>
      <c r="B4735" s="16"/>
    </row>
    <row r="4736" spans="1:2" ht="18" customHeight="1">
      <c r="A4736" s="4"/>
      <c r="B4736" s="16"/>
    </row>
    <row r="4737" spans="1:2" ht="18" customHeight="1">
      <c r="A4737" s="4"/>
      <c r="B4737" s="16"/>
    </row>
    <row r="4738" spans="1:2" ht="18" customHeight="1">
      <c r="A4738" s="4"/>
      <c r="B4738" s="16"/>
    </row>
    <row r="4739" spans="1:2" ht="18" customHeight="1">
      <c r="A4739" s="4"/>
      <c r="B4739" s="16"/>
    </row>
    <row r="4740" spans="1:2" ht="18" customHeight="1">
      <c r="A4740" s="4"/>
      <c r="B4740" s="16"/>
    </row>
    <row r="4741" spans="1:2" ht="18" customHeight="1">
      <c r="A4741" s="4"/>
      <c r="B4741" s="16"/>
    </row>
    <row r="4742" spans="1:2" ht="18" customHeight="1">
      <c r="A4742" s="4"/>
      <c r="B4742" s="16"/>
    </row>
    <row r="4743" spans="1:2" ht="18" customHeight="1">
      <c r="A4743" s="4"/>
      <c r="B4743" s="16"/>
    </row>
    <row r="4744" spans="1:2" ht="18" customHeight="1">
      <c r="A4744" s="4"/>
      <c r="B4744" s="16"/>
    </row>
    <row r="4745" spans="1:2" ht="18" customHeight="1">
      <c r="A4745" s="4"/>
      <c r="B4745" s="16"/>
    </row>
    <row r="4746" spans="1:2" ht="18" customHeight="1">
      <c r="A4746" s="4"/>
      <c r="B4746" s="16"/>
    </row>
    <row r="4747" spans="1:2" ht="18" customHeight="1">
      <c r="A4747" s="4"/>
      <c r="B4747" s="16"/>
    </row>
    <row r="4748" spans="1:2" ht="18" customHeight="1">
      <c r="A4748" s="4"/>
      <c r="B4748" s="16"/>
    </row>
    <row r="4749" spans="1:2" ht="18" customHeight="1">
      <c r="A4749" s="4"/>
      <c r="B4749" s="16"/>
    </row>
    <row r="4750" spans="1:2" ht="18" customHeight="1">
      <c r="A4750" s="4"/>
      <c r="B4750" s="16"/>
    </row>
    <row r="4751" spans="1:2" ht="18" customHeight="1">
      <c r="A4751" s="4"/>
      <c r="B4751" s="16"/>
    </row>
    <row r="4752" spans="1:2" ht="18" customHeight="1">
      <c r="A4752" s="4"/>
      <c r="B4752" s="16"/>
    </row>
    <row r="4753" spans="1:2" ht="18" customHeight="1">
      <c r="A4753" s="4"/>
      <c r="B4753" s="16"/>
    </row>
    <row r="4754" spans="1:2" ht="18" customHeight="1">
      <c r="A4754" s="4"/>
      <c r="B4754" s="16"/>
    </row>
    <row r="4755" spans="1:2" ht="18" customHeight="1">
      <c r="A4755" s="4"/>
      <c r="B4755" s="16"/>
    </row>
    <row r="4756" spans="1:2" ht="18" customHeight="1">
      <c r="A4756" s="4"/>
      <c r="B4756" s="16"/>
    </row>
    <row r="4757" spans="1:2" ht="18" customHeight="1">
      <c r="A4757" s="4"/>
      <c r="B4757" s="16"/>
    </row>
    <row r="4758" spans="1:2" ht="18" customHeight="1">
      <c r="A4758" s="4"/>
      <c r="B4758" s="16"/>
    </row>
    <row r="4759" spans="1:2" ht="18" customHeight="1">
      <c r="A4759" s="4"/>
      <c r="B4759" s="16"/>
    </row>
    <row r="4760" spans="1:2" ht="18" customHeight="1">
      <c r="A4760" s="4"/>
      <c r="B4760" s="16"/>
    </row>
    <row r="4761" spans="1:2" ht="18" customHeight="1">
      <c r="A4761" s="4"/>
      <c r="B4761" s="16"/>
    </row>
    <row r="4762" spans="1:2" ht="18" customHeight="1">
      <c r="A4762" s="4"/>
      <c r="B4762" s="16"/>
    </row>
    <row r="4763" spans="1:2" ht="18" customHeight="1">
      <c r="A4763" s="4"/>
      <c r="B4763" s="16"/>
    </row>
    <row r="4764" spans="1:2" ht="18" customHeight="1">
      <c r="A4764" s="4"/>
      <c r="B4764" s="16"/>
    </row>
    <row r="4765" spans="1:2" ht="18" customHeight="1">
      <c r="A4765" s="4"/>
      <c r="B4765" s="16"/>
    </row>
    <row r="4766" spans="1:2" ht="18" customHeight="1">
      <c r="A4766" s="4"/>
      <c r="B4766" s="16"/>
    </row>
    <row r="4767" spans="1:2" ht="18" customHeight="1">
      <c r="A4767" s="4"/>
      <c r="B4767" s="16"/>
    </row>
    <row r="4768" spans="1:2" ht="18" customHeight="1">
      <c r="A4768" s="4"/>
      <c r="B4768" s="16"/>
    </row>
    <row r="4769" spans="1:2" ht="18" customHeight="1">
      <c r="A4769" s="4"/>
      <c r="B4769" s="16"/>
    </row>
    <row r="4770" spans="1:2" ht="18" customHeight="1">
      <c r="A4770" s="4"/>
      <c r="B4770" s="16"/>
    </row>
    <row r="4771" spans="1:2" ht="18" customHeight="1">
      <c r="A4771" s="4"/>
      <c r="B4771" s="16"/>
    </row>
    <row r="4772" spans="1:2" ht="18" customHeight="1">
      <c r="A4772" s="4"/>
      <c r="B4772" s="16"/>
    </row>
    <row r="4773" spans="1:2" ht="18" customHeight="1">
      <c r="A4773" s="4"/>
      <c r="B4773" s="16"/>
    </row>
    <row r="4774" spans="1:2" ht="18" customHeight="1">
      <c r="A4774" s="4"/>
      <c r="B4774" s="16"/>
    </row>
    <row r="4775" spans="1:2" ht="18" customHeight="1">
      <c r="A4775" s="4"/>
      <c r="B4775" s="16"/>
    </row>
    <row r="4776" spans="1:2" ht="18" customHeight="1">
      <c r="A4776" s="4"/>
      <c r="B4776" s="16"/>
    </row>
    <row r="4777" spans="1:2" ht="18" customHeight="1">
      <c r="A4777" s="4"/>
      <c r="B4777" s="16"/>
    </row>
    <row r="4778" spans="1:2" ht="18" customHeight="1">
      <c r="A4778" s="4"/>
      <c r="B4778" s="16"/>
    </row>
    <row r="4779" spans="1:2" ht="18" customHeight="1">
      <c r="A4779" s="4"/>
      <c r="B4779" s="16"/>
    </row>
    <row r="4780" spans="1:2" ht="18" customHeight="1">
      <c r="A4780" s="4"/>
      <c r="B4780" s="16"/>
    </row>
    <row r="4781" spans="1:2" ht="18" customHeight="1">
      <c r="A4781" s="4"/>
      <c r="B4781" s="16"/>
    </row>
    <row r="4782" spans="1:2" ht="18" customHeight="1">
      <c r="A4782" s="4"/>
      <c r="B4782" s="16"/>
    </row>
    <row r="4783" spans="1:2" ht="18" customHeight="1">
      <c r="A4783" s="4"/>
      <c r="B4783" s="16"/>
    </row>
    <row r="4784" spans="1:2" ht="18" customHeight="1">
      <c r="A4784" s="4"/>
      <c r="B4784" s="16"/>
    </row>
    <row r="4785" spans="1:2" ht="18" customHeight="1">
      <c r="A4785" s="4"/>
      <c r="B4785" s="16"/>
    </row>
    <row r="4786" spans="1:2" ht="18" customHeight="1">
      <c r="A4786" s="4"/>
      <c r="B4786" s="16"/>
    </row>
    <row r="4787" spans="1:2" ht="18" customHeight="1">
      <c r="A4787" s="4"/>
      <c r="B4787" s="16"/>
    </row>
    <row r="4788" spans="1:2" ht="18" customHeight="1">
      <c r="A4788" s="4"/>
      <c r="B4788" s="16"/>
    </row>
    <row r="4789" spans="1:2" ht="18" customHeight="1">
      <c r="A4789" s="4"/>
      <c r="B4789" s="16"/>
    </row>
    <row r="4790" spans="1:2" ht="18" customHeight="1">
      <c r="A4790" s="4"/>
      <c r="B4790" s="16"/>
    </row>
    <row r="4791" spans="1:2" ht="18" customHeight="1">
      <c r="A4791" s="4"/>
      <c r="B4791" s="16"/>
    </row>
    <row r="4792" spans="1:2" ht="18" customHeight="1">
      <c r="A4792" s="4"/>
      <c r="B4792" s="16"/>
    </row>
    <row r="4793" spans="1:2" ht="18" customHeight="1">
      <c r="A4793" s="4"/>
      <c r="B4793" s="16"/>
    </row>
    <row r="4794" spans="1:2" ht="18" customHeight="1">
      <c r="A4794" s="4"/>
      <c r="B4794" s="16"/>
    </row>
    <row r="4795" spans="1:2" ht="18" customHeight="1">
      <c r="A4795" s="4"/>
      <c r="B4795" s="16"/>
    </row>
    <row r="4796" spans="1:2" ht="18" customHeight="1">
      <c r="A4796" s="4"/>
      <c r="B4796" s="16"/>
    </row>
    <row r="4797" spans="1:2" ht="18" customHeight="1">
      <c r="A4797" s="4"/>
      <c r="B4797" s="16"/>
    </row>
    <row r="4798" spans="1:2" ht="18" customHeight="1">
      <c r="A4798" s="4"/>
      <c r="B4798" s="16"/>
    </row>
    <row r="4799" spans="1:2" ht="18" customHeight="1">
      <c r="A4799" s="4"/>
      <c r="B4799" s="16"/>
    </row>
    <row r="4800" spans="1:2" ht="18" customHeight="1">
      <c r="A4800" s="4"/>
      <c r="B4800" s="16"/>
    </row>
    <row r="4801" spans="1:2" ht="18" customHeight="1">
      <c r="A4801" s="4"/>
      <c r="B4801" s="16"/>
    </row>
    <row r="4802" spans="1:2" ht="18" customHeight="1">
      <c r="A4802" s="4"/>
      <c r="B4802" s="16"/>
    </row>
    <row r="4803" spans="1:2" ht="18" customHeight="1">
      <c r="A4803" s="4"/>
      <c r="B4803" s="16"/>
    </row>
    <row r="4804" spans="1:2" ht="18" customHeight="1">
      <c r="A4804" s="4"/>
      <c r="B4804" s="16"/>
    </row>
    <row r="4805" spans="1:2" ht="18" customHeight="1">
      <c r="A4805" s="4"/>
      <c r="B4805" s="16"/>
    </row>
    <row r="4806" spans="1:2" ht="18" customHeight="1">
      <c r="A4806" s="4"/>
      <c r="B4806" s="16"/>
    </row>
    <row r="4807" spans="1:2" ht="18" customHeight="1">
      <c r="A4807" s="4"/>
      <c r="B4807" s="16"/>
    </row>
    <row r="4808" spans="1:2" ht="18" customHeight="1">
      <c r="A4808" s="4"/>
      <c r="B4808" s="16"/>
    </row>
    <row r="4809" spans="1:2" ht="18" customHeight="1">
      <c r="A4809" s="4"/>
      <c r="B4809" s="16"/>
    </row>
    <row r="4810" spans="1:2" ht="18" customHeight="1">
      <c r="A4810" s="4"/>
      <c r="B4810" s="16"/>
    </row>
    <row r="4811" spans="1:2" ht="18" customHeight="1">
      <c r="A4811" s="4"/>
      <c r="B4811" s="16"/>
    </row>
    <row r="4812" spans="1:2" ht="18" customHeight="1">
      <c r="A4812" s="4"/>
      <c r="B4812" s="16"/>
    </row>
    <row r="4813" spans="1:2" ht="18" customHeight="1">
      <c r="A4813" s="4"/>
      <c r="B4813" s="16"/>
    </row>
    <row r="4814" spans="1:2" ht="18" customHeight="1">
      <c r="A4814" s="4"/>
      <c r="B4814" s="16"/>
    </row>
    <row r="4815" spans="1:2" ht="18" customHeight="1">
      <c r="A4815" s="4"/>
      <c r="B4815" s="16"/>
    </row>
    <row r="4816" spans="1:2" ht="18" customHeight="1">
      <c r="A4816" s="4"/>
      <c r="B4816" s="16"/>
    </row>
    <row r="4817" spans="1:2" ht="18" customHeight="1">
      <c r="A4817" s="4"/>
      <c r="B4817" s="16"/>
    </row>
    <row r="4818" spans="1:2" ht="18" customHeight="1">
      <c r="A4818" s="4"/>
      <c r="B4818" s="16"/>
    </row>
    <row r="4819" spans="1:2" ht="18" customHeight="1">
      <c r="A4819" s="4"/>
      <c r="B4819" s="16"/>
    </row>
    <row r="4820" spans="1:2" ht="18" customHeight="1">
      <c r="A4820" s="4"/>
      <c r="B4820" s="16"/>
    </row>
    <row r="4821" spans="1:2" ht="18" customHeight="1">
      <c r="A4821" s="4"/>
      <c r="B4821" s="16"/>
    </row>
    <row r="4822" spans="1:2" ht="18" customHeight="1">
      <c r="A4822" s="4"/>
      <c r="B4822" s="16"/>
    </row>
    <row r="4823" spans="1:2" ht="18" customHeight="1">
      <c r="A4823" s="4"/>
      <c r="B4823" s="16"/>
    </row>
    <row r="4824" spans="1:2" ht="18" customHeight="1">
      <c r="A4824" s="4"/>
      <c r="B4824" s="16"/>
    </row>
    <row r="4825" spans="1:2" ht="18" customHeight="1">
      <c r="A4825" s="4"/>
      <c r="B4825" s="16"/>
    </row>
    <row r="4826" spans="1:2" ht="18" customHeight="1">
      <c r="A4826" s="4"/>
      <c r="B4826" s="16"/>
    </row>
    <row r="4827" spans="1:2" ht="18" customHeight="1">
      <c r="A4827" s="4"/>
      <c r="B4827" s="16"/>
    </row>
    <row r="4828" spans="1:2" ht="18" customHeight="1">
      <c r="A4828" s="4"/>
      <c r="B4828" s="16"/>
    </row>
    <row r="4829" spans="1:2" ht="18" customHeight="1">
      <c r="A4829" s="4"/>
      <c r="B4829" s="16"/>
    </row>
    <row r="4830" spans="1:2" ht="18" customHeight="1">
      <c r="A4830" s="4"/>
      <c r="B4830" s="16"/>
    </row>
    <row r="4831" spans="1:2" ht="18" customHeight="1">
      <c r="A4831" s="4"/>
      <c r="B4831" s="16"/>
    </row>
    <row r="4832" spans="1:2" ht="18" customHeight="1">
      <c r="A4832" s="4"/>
      <c r="B4832" s="16"/>
    </row>
    <row r="4833" spans="1:2" ht="18" customHeight="1">
      <c r="A4833" s="4"/>
      <c r="B4833" s="16"/>
    </row>
    <row r="4834" spans="1:2" ht="18" customHeight="1">
      <c r="A4834" s="4"/>
      <c r="B4834" s="16"/>
    </row>
    <row r="4835" spans="1:2" ht="18" customHeight="1">
      <c r="A4835" s="4"/>
      <c r="B4835" s="16"/>
    </row>
    <row r="4836" spans="1:2" ht="18" customHeight="1">
      <c r="A4836" s="4"/>
      <c r="B4836" s="16"/>
    </row>
    <row r="4837" spans="1:2" ht="18" customHeight="1">
      <c r="A4837" s="4"/>
      <c r="B4837" s="16"/>
    </row>
    <row r="4838" spans="1:2" ht="18" customHeight="1">
      <c r="A4838" s="4"/>
      <c r="B4838" s="16"/>
    </row>
    <row r="4839" spans="1:2" ht="18" customHeight="1">
      <c r="A4839" s="4"/>
      <c r="B4839" s="16"/>
    </row>
    <row r="4840" spans="1:2" ht="18" customHeight="1">
      <c r="A4840" s="4"/>
      <c r="B4840" s="16"/>
    </row>
    <row r="4841" spans="1:2" ht="18" customHeight="1">
      <c r="A4841" s="4"/>
      <c r="B4841" s="16"/>
    </row>
    <row r="4842" spans="1:2" ht="18" customHeight="1">
      <c r="A4842" s="4"/>
      <c r="B4842" s="16"/>
    </row>
    <row r="4843" spans="1:2" ht="18" customHeight="1">
      <c r="A4843" s="4"/>
      <c r="B4843" s="16"/>
    </row>
    <row r="4844" spans="1:2" ht="18" customHeight="1">
      <c r="A4844" s="4"/>
      <c r="B4844" s="16"/>
    </row>
    <row r="4845" spans="1:2" ht="18" customHeight="1">
      <c r="A4845" s="4"/>
      <c r="B4845" s="16"/>
    </row>
    <row r="4846" spans="1:2" ht="18" customHeight="1">
      <c r="A4846" s="4"/>
      <c r="B4846" s="16"/>
    </row>
    <row r="4847" spans="1:2" ht="18" customHeight="1">
      <c r="A4847" s="4"/>
      <c r="B4847" s="16"/>
    </row>
    <row r="4848" spans="1:2" ht="18" customHeight="1">
      <c r="A4848" s="4"/>
      <c r="B4848" s="16"/>
    </row>
    <row r="4849" spans="1:2" ht="18" customHeight="1">
      <c r="A4849" s="4"/>
      <c r="B4849" s="16"/>
    </row>
    <row r="4850" spans="1:2" ht="18" customHeight="1">
      <c r="A4850" s="4"/>
      <c r="B4850" s="16"/>
    </row>
    <row r="4851" spans="1:2" ht="18" customHeight="1">
      <c r="A4851" s="4"/>
      <c r="B4851" s="16"/>
    </row>
    <row r="4852" spans="1:2" ht="18" customHeight="1">
      <c r="A4852" s="4"/>
      <c r="B4852" s="16"/>
    </row>
    <row r="4853" spans="1:2" ht="18" customHeight="1">
      <c r="A4853" s="4"/>
      <c r="B4853" s="16"/>
    </row>
    <row r="4854" spans="1:2" ht="18" customHeight="1">
      <c r="A4854" s="4"/>
      <c r="B4854" s="16"/>
    </row>
    <row r="4855" spans="1:2" ht="18" customHeight="1">
      <c r="A4855" s="4"/>
      <c r="B4855" s="16"/>
    </row>
    <row r="4856" spans="1:2" ht="18" customHeight="1">
      <c r="A4856" s="4"/>
      <c r="B4856" s="16"/>
    </row>
    <row r="4857" spans="1:2" ht="18" customHeight="1">
      <c r="A4857" s="4"/>
      <c r="B4857" s="16"/>
    </row>
    <row r="4858" spans="1:2" ht="18" customHeight="1">
      <c r="A4858" s="4"/>
      <c r="B4858" s="16"/>
    </row>
    <row r="4859" spans="1:2" ht="18" customHeight="1">
      <c r="A4859" s="4"/>
      <c r="B4859" s="16"/>
    </row>
    <row r="4860" spans="1:2" ht="18" customHeight="1">
      <c r="A4860" s="4"/>
      <c r="B4860" s="16"/>
    </row>
    <row r="4861" spans="1:2" ht="18" customHeight="1">
      <c r="A4861" s="4"/>
      <c r="B4861" s="16"/>
    </row>
    <row r="4862" spans="1:2" ht="18" customHeight="1">
      <c r="A4862" s="4"/>
      <c r="B4862" s="16"/>
    </row>
    <row r="4863" spans="1:2" ht="18" customHeight="1">
      <c r="A4863" s="4"/>
      <c r="B4863" s="16"/>
    </row>
    <row r="4864" spans="1:2" ht="18" customHeight="1">
      <c r="A4864" s="4"/>
      <c r="B4864" s="16"/>
    </row>
    <row r="4865" spans="1:2" ht="18" customHeight="1">
      <c r="A4865" s="4"/>
      <c r="B4865" s="16"/>
    </row>
    <row r="4866" spans="1:2" ht="18" customHeight="1">
      <c r="A4866" s="4"/>
      <c r="B4866" s="16"/>
    </row>
    <row r="4867" spans="1:2" ht="18" customHeight="1">
      <c r="A4867" s="4"/>
      <c r="B4867" s="16"/>
    </row>
    <row r="4868" spans="1:2" ht="18" customHeight="1">
      <c r="A4868" s="4"/>
      <c r="B4868" s="16"/>
    </row>
    <row r="4869" spans="1:2" ht="18" customHeight="1">
      <c r="A4869" s="4"/>
      <c r="B4869" s="16"/>
    </row>
    <row r="4870" spans="1:2" ht="18" customHeight="1">
      <c r="A4870" s="4"/>
      <c r="B4870" s="16"/>
    </row>
    <row r="4871" spans="1:2" ht="18" customHeight="1">
      <c r="A4871" s="4"/>
      <c r="B4871" s="16"/>
    </row>
    <row r="4872" spans="1:2" ht="18" customHeight="1">
      <c r="A4872" s="4"/>
      <c r="B4872" s="16"/>
    </row>
    <row r="4873" spans="1:2" ht="18" customHeight="1">
      <c r="A4873" s="4"/>
      <c r="B4873" s="16"/>
    </row>
    <row r="4874" spans="1:2" ht="18" customHeight="1">
      <c r="A4874" s="4"/>
      <c r="B4874" s="16"/>
    </row>
    <row r="4875" spans="1:2" ht="18" customHeight="1">
      <c r="A4875" s="4"/>
      <c r="B4875" s="16"/>
    </row>
    <row r="4876" spans="1:2" ht="18" customHeight="1">
      <c r="A4876" s="4"/>
      <c r="B4876" s="16"/>
    </row>
    <row r="4877" spans="1:2" ht="18" customHeight="1">
      <c r="A4877" s="4"/>
      <c r="B4877" s="16"/>
    </row>
    <row r="4878" spans="1:2" ht="18" customHeight="1">
      <c r="A4878" s="4"/>
      <c r="B4878" s="16"/>
    </row>
    <row r="4879" spans="1:2" ht="18" customHeight="1">
      <c r="A4879" s="4"/>
      <c r="B4879" s="16"/>
    </row>
    <row r="4880" spans="1:2" ht="18" customHeight="1">
      <c r="A4880" s="4"/>
      <c r="B4880" s="16"/>
    </row>
    <row r="4881" spans="1:2" ht="18" customHeight="1">
      <c r="A4881" s="4"/>
      <c r="B4881" s="16"/>
    </row>
    <row r="4882" spans="1:2" ht="18" customHeight="1">
      <c r="A4882" s="4"/>
      <c r="B4882" s="16"/>
    </row>
    <row r="4883" spans="1:2" ht="18" customHeight="1">
      <c r="A4883" s="4"/>
      <c r="B4883" s="16"/>
    </row>
    <row r="4884" spans="1:2" ht="18" customHeight="1">
      <c r="A4884" s="4"/>
      <c r="B4884" s="16"/>
    </row>
    <row r="4885" spans="1:2" ht="18" customHeight="1">
      <c r="A4885" s="4"/>
      <c r="B4885" s="16"/>
    </row>
    <row r="4886" spans="1:2" ht="18" customHeight="1">
      <c r="A4886" s="4"/>
      <c r="B4886" s="16"/>
    </row>
    <row r="4887" spans="1:2" ht="18" customHeight="1">
      <c r="A4887" s="4"/>
      <c r="B4887" s="16"/>
    </row>
    <row r="4888" spans="1:2" ht="18" customHeight="1">
      <c r="A4888" s="4"/>
      <c r="B4888" s="16"/>
    </row>
    <row r="4889" spans="1:2" ht="18" customHeight="1">
      <c r="A4889" s="4"/>
      <c r="B4889" s="16"/>
    </row>
    <row r="4890" spans="1:2" ht="18" customHeight="1">
      <c r="A4890" s="4"/>
      <c r="B4890" s="16"/>
    </row>
    <row r="4891" spans="1:2" ht="18" customHeight="1">
      <c r="A4891" s="4"/>
      <c r="B4891" s="16"/>
    </row>
    <row r="4892" spans="1:2" ht="18" customHeight="1">
      <c r="A4892" s="4"/>
      <c r="B4892" s="16"/>
    </row>
    <row r="4893" spans="1:2" ht="18" customHeight="1">
      <c r="A4893" s="4"/>
      <c r="B4893" s="16"/>
    </row>
    <row r="4894" spans="1:2" ht="18" customHeight="1">
      <c r="A4894" s="4"/>
      <c r="B4894" s="16"/>
    </row>
    <row r="4895" spans="1:2" ht="18" customHeight="1">
      <c r="A4895" s="4"/>
      <c r="B4895" s="16"/>
    </row>
    <row r="4896" spans="1:2" ht="18" customHeight="1">
      <c r="A4896" s="4"/>
      <c r="B4896" s="16"/>
    </row>
    <row r="4897" spans="1:2" ht="18" customHeight="1">
      <c r="A4897" s="4"/>
      <c r="B4897" s="16"/>
    </row>
    <row r="4898" spans="1:2" ht="18" customHeight="1">
      <c r="A4898" s="4"/>
      <c r="B4898" s="16"/>
    </row>
    <row r="4899" spans="1:2" ht="18" customHeight="1">
      <c r="A4899" s="4"/>
      <c r="B4899" s="16"/>
    </row>
    <row r="4900" spans="1:2" ht="18" customHeight="1">
      <c r="A4900" s="4"/>
      <c r="B4900" s="16"/>
    </row>
    <row r="4901" spans="1:2" ht="18" customHeight="1">
      <c r="A4901" s="4"/>
      <c r="B4901" s="16"/>
    </row>
    <row r="4902" spans="1:2" ht="18" customHeight="1">
      <c r="A4902" s="4"/>
      <c r="B4902" s="16"/>
    </row>
    <row r="4903" spans="1:2" ht="18" customHeight="1">
      <c r="A4903" s="4"/>
      <c r="B4903" s="16"/>
    </row>
    <row r="4904" spans="1:2" ht="18" customHeight="1">
      <c r="A4904" s="4"/>
      <c r="B4904" s="16"/>
    </row>
    <row r="4905" spans="1:2" ht="18" customHeight="1">
      <c r="A4905" s="4"/>
      <c r="B4905" s="16"/>
    </row>
    <row r="4906" spans="1:2" ht="18" customHeight="1">
      <c r="A4906" s="4"/>
      <c r="B4906" s="16"/>
    </row>
    <row r="4907" spans="1:2" ht="18" customHeight="1">
      <c r="A4907" s="4"/>
      <c r="B4907" s="16"/>
    </row>
    <row r="4908" spans="1:2" ht="18" customHeight="1">
      <c r="A4908" s="4"/>
      <c r="B4908" s="16"/>
    </row>
    <row r="4909" spans="1:2" ht="18" customHeight="1">
      <c r="A4909" s="4"/>
      <c r="B4909" s="16"/>
    </row>
    <row r="4910" spans="1:2" ht="18" customHeight="1">
      <c r="A4910" s="4"/>
      <c r="B4910" s="16"/>
    </row>
    <row r="4911" spans="1:2" ht="18" customHeight="1">
      <c r="A4911" s="4"/>
      <c r="B4911" s="16"/>
    </row>
    <row r="4912" spans="1:2" ht="18" customHeight="1">
      <c r="A4912" s="4"/>
      <c r="B4912" s="16"/>
    </row>
    <row r="4913" spans="1:2" ht="18" customHeight="1">
      <c r="A4913" s="4"/>
      <c r="B4913" s="16"/>
    </row>
    <row r="4914" spans="1:2" ht="18" customHeight="1">
      <c r="A4914" s="4"/>
      <c r="B4914" s="16"/>
    </row>
    <row r="4915" spans="1:2" ht="18" customHeight="1">
      <c r="A4915" s="4"/>
      <c r="B4915" s="16"/>
    </row>
    <row r="4916" spans="1:2" ht="18" customHeight="1">
      <c r="A4916" s="4"/>
      <c r="B4916" s="16"/>
    </row>
    <row r="4917" spans="1:2" ht="18" customHeight="1">
      <c r="A4917" s="4"/>
      <c r="B4917" s="16"/>
    </row>
    <row r="4918" spans="1:2" ht="18" customHeight="1">
      <c r="A4918" s="4"/>
      <c r="B4918" s="16"/>
    </row>
    <row r="4919" spans="1:2" ht="18" customHeight="1">
      <c r="A4919" s="4"/>
      <c r="B4919" s="16"/>
    </row>
    <row r="4920" spans="1:2" ht="18" customHeight="1">
      <c r="A4920" s="4"/>
      <c r="B4920" s="16"/>
    </row>
    <row r="4921" spans="1:2" ht="18" customHeight="1">
      <c r="A4921" s="4"/>
      <c r="B4921" s="16"/>
    </row>
    <row r="4922" spans="1:2" ht="18" customHeight="1">
      <c r="A4922" s="4"/>
      <c r="B4922" s="16"/>
    </row>
    <row r="4923" spans="1:2" ht="18" customHeight="1">
      <c r="A4923" s="4"/>
      <c r="B4923" s="16"/>
    </row>
    <row r="4924" spans="1:2" ht="18" customHeight="1">
      <c r="A4924" s="4"/>
      <c r="B4924" s="16"/>
    </row>
    <row r="4925" spans="1:2" ht="18" customHeight="1">
      <c r="A4925" s="4"/>
      <c r="B4925" s="16"/>
    </row>
    <row r="4926" spans="1:2" ht="18" customHeight="1">
      <c r="A4926" s="4"/>
      <c r="B4926" s="16"/>
    </row>
    <row r="4927" spans="1:2" ht="18" customHeight="1">
      <c r="A4927" s="4"/>
      <c r="B4927" s="16"/>
    </row>
    <row r="4928" spans="1:2" ht="18" customHeight="1">
      <c r="A4928" s="4"/>
      <c r="B4928" s="16"/>
    </row>
    <row r="4929" spans="1:2" ht="18" customHeight="1">
      <c r="A4929" s="4"/>
      <c r="B4929" s="16"/>
    </row>
    <row r="4930" spans="1:2" ht="18" customHeight="1">
      <c r="A4930" s="4"/>
      <c r="B4930" s="16"/>
    </row>
    <row r="4931" spans="1:2" ht="18" customHeight="1">
      <c r="A4931" s="4"/>
      <c r="B4931" s="16"/>
    </row>
    <row r="4932" spans="1:2" ht="18" customHeight="1">
      <c r="A4932" s="4"/>
      <c r="B4932" s="16"/>
    </row>
    <row r="4933" spans="1:2" ht="18" customHeight="1">
      <c r="A4933" s="4"/>
      <c r="B4933" s="16"/>
    </row>
    <row r="4934" spans="1:2" ht="18" customHeight="1">
      <c r="A4934" s="4"/>
      <c r="B4934" s="16"/>
    </row>
    <row r="4935" spans="1:2" ht="18" customHeight="1">
      <c r="A4935" s="4"/>
      <c r="B4935" s="16"/>
    </row>
    <row r="4936" spans="1:2" ht="18" customHeight="1">
      <c r="A4936" s="4"/>
      <c r="B4936" s="16"/>
    </row>
    <row r="4937" spans="1:2" ht="18" customHeight="1">
      <c r="A4937" s="4"/>
      <c r="B4937" s="16"/>
    </row>
    <row r="4938" spans="1:2" ht="18" customHeight="1">
      <c r="A4938" s="4"/>
      <c r="B4938" s="16"/>
    </row>
    <row r="4939" spans="1:2" ht="18" customHeight="1">
      <c r="A4939" s="4"/>
      <c r="B4939" s="16"/>
    </row>
    <row r="4940" spans="1:2" ht="18" customHeight="1">
      <c r="A4940" s="4"/>
      <c r="B4940" s="16"/>
    </row>
    <row r="4941" spans="1:2" ht="18" customHeight="1">
      <c r="A4941" s="4"/>
      <c r="B4941" s="16"/>
    </row>
    <row r="4942" spans="1:2" ht="18" customHeight="1">
      <c r="A4942" s="4"/>
      <c r="B4942" s="16"/>
    </row>
    <row r="4943" spans="1:2" ht="18" customHeight="1">
      <c r="A4943" s="4"/>
      <c r="B4943" s="16"/>
    </row>
    <row r="4944" spans="1:2" ht="18" customHeight="1">
      <c r="A4944" s="4"/>
      <c r="B4944" s="16"/>
    </row>
    <row r="4945" spans="1:2" ht="18" customHeight="1">
      <c r="A4945" s="4"/>
      <c r="B4945" s="16"/>
    </row>
    <row r="4946" spans="1:2" ht="18" customHeight="1">
      <c r="A4946" s="4"/>
      <c r="B4946" s="16"/>
    </row>
    <row r="4947" spans="1:2" ht="18" customHeight="1">
      <c r="A4947" s="4"/>
      <c r="B4947" s="16"/>
    </row>
    <row r="4948" spans="1:2" ht="18" customHeight="1">
      <c r="A4948" s="4"/>
      <c r="B4948" s="16"/>
    </row>
    <row r="4949" spans="1:2" ht="18" customHeight="1">
      <c r="A4949" s="4"/>
      <c r="B4949" s="16"/>
    </row>
    <row r="4950" spans="1:2" ht="18" customHeight="1">
      <c r="A4950" s="4"/>
      <c r="B4950" s="16"/>
    </row>
    <row r="4951" spans="1:2" ht="18" customHeight="1">
      <c r="A4951" s="4"/>
      <c r="B4951" s="16"/>
    </row>
    <row r="4952" spans="1:2" ht="18" customHeight="1">
      <c r="A4952" s="4"/>
      <c r="B4952" s="16"/>
    </row>
    <row r="4953" spans="1:2" ht="18" customHeight="1">
      <c r="A4953" s="4"/>
      <c r="B4953" s="16"/>
    </row>
    <row r="4954" spans="1:2" ht="18" customHeight="1">
      <c r="A4954" s="4"/>
      <c r="B4954" s="16"/>
    </row>
    <row r="4955" spans="1:2" ht="18" customHeight="1">
      <c r="A4955" s="4"/>
      <c r="B4955" s="16"/>
    </row>
    <row r="4956" spans="1:2" ht="18" customHeight="1">
      <c r="A4956" s="4"/>
      <c r="B4956" s="16"/>
    </row>
    <row r="4957" spans="1:2" ht="18" customHeight="1">
      <c r="A4957" s="4"/>
      <c r="B4957" s="16"/>
    </row>
    <row r="4958" spans="1:2" ht="18" customHeight="1">
      <c r="A4958" s="4"/>
      <c r="B4958" s="16"/>
    </row>
    <row r="4959" spans="1:2" ht="18" customHeight="1">
      <c r="A4959" s="4"/>
      <c r="B4959" s="16"/>
    </row>
    <row r="4960" spans="1:2" ht="18" customHeight="1">
      <c r="A4960" s="4"/>
      <c r="B4960" s="16"/>
    </row>
    <row r="4961" spans="1:2" ht="18" customHeight="1">
      <c r="A4961" s="4"/>
      <c r="B4961" s="16"/>
    </row>
    <row r="4962" spans="1:2" ht="18" customHeight="1">
      <c r="A4962" s="4"/>
      <c r="B4962" s="16"/>
    </row>
    <row r="4963" spans="1:2" ht="18" customHeight="1">
      <c r="A4963" s="4"/>
      <c r="B4963" s="16"/>
    </row>
    <row r="4964" spans="1:2" ht="18" customHeight="1">
      <c r="A4964" s="4"/>
      <c r="B4964" s="16"/>
    </row>
    <row r="4965" spans="1:2" ht="18" customHeight="1">
      <c r="A4965" s="4"/>
      <c r="B4965" s="16"/>
    </row>
    <row r="4966" spans="1:2" ht="18" customHeight="1">
      <c r="A4966" s="4"/>
      <c r="B4966" s="16"/>
    </row>
    <row r="4967" spans="1:2" ht="18" customHeight="1">
      <c r="A4967" s="4"/>
      <c r="B4967" s="16"/>
    </row>
    <row r="4968" spans="1:2" ht="18" customHeight="1">
      <c r="A4968" s="4"/>
      <c r="B4968" s="16"/>
    </row>
    <row r="4969" spans="1:2" ht="18" customHeight="1">
      <c r="A4969" s="4"/>
      <c r="B4969" s="16"/>
    </row>
    <row r="4970" spans="1:2" ht="18" customHeight="1">
      <c r="A4970" s="4"/>
      <c r="B4970" s="16"/>
    </row>
    <row r="4971" spans="1:2" ht="18" customHeight="1">
      <c r="A4971" s="4"/>
      <c r="B4971" s="16"/>
    </row>
    <row r="4972" spans="1:2" ht="18" customHeight="1">
      <c r="A4972" s="4"/>
      <c r="B4972" s="16"/>
    </row>
    <row r="4973" spans="1:2" ht="18" customHeight="1">
      <c r="A4973" s="4"/>
      <c r="B4973" s="16"/>
    </row>
    <row r="4974" spans="1:2" ht="18" customHeight="1">
      <c r="A4974" s="4"/>
      <c r="B4974" s="16"/>
    </row>
    <row r="4975" spans="1:2" ht="18" customHeight="1">
      <c r="A4975" s="4"/>
      <c r="B4975" s="16"/>
    </row>
    <row r="4976" spans="1:2" ht="18" customHeight="1">
      <c r="A4976" s="4"/>
      <c r="B4976" s="16"/>
    </row>
    <row r="4977" spans="1:2" ht="18" customHeight="1">
      <c r="A4977" s="4"/>
      <c r="B4977" s="16"/>
    </row>
    <row r="4978" spans="1:2" ht="18" customHeight="1">
      <c r="A4978" s="4"/>
      <c r="B4978" s="16"/>
    </row>
    <row r="4979" spans="1:2" ht="18" customHeight="1">
      <c r="A4979" s="4"/>
      <c r="B4979" s="16"/>
    </row>
    <row r="4980" spans="1:2" ht="18" customHeight="1">
      <c r="A4980" s="4"/>
      <c r="B4980" s="16"/>
    </row>
    <row r="4981" spans="1:2" ht="18" customHeight="1">
      <c r="A4981" s="4"/>
      <c r="B4981" s="16"/>
    </row>
    <row r="4982" spans="1:2" ht="18" customHeight="1">
      <c r="A4982" s="4"/>
      <c r="B4982" s="16"/>
    </row>
    <row r="4983" spans="1:2" ht="18" customHeight="1">
      <c r="A4983" s="4"/>
      <c r="B4983" s="16"/>
    </row>
    <row r="4984" spans="1:2" ht="18" customHeight="1">
      <c r="A4984" s="4"/>
      <c r="B4984" s="16"/>
    </row>
    <row r="4985" spans="1:2" ht="18" customHeight="1">
      <c r="A4985" s="4"/>
      <c r="B4985" s="16"/>
    </row>
    <row r="4986" spans="1:2" ht="18" customHeight="1">
      <c r="A4986" s="4"/>
      <c r="B4986" s="16"/>
    </row>
    <row r="4987" spans="1:2" ht="18" customHeight="1">
      <c r="A4987" s="4"/>
      <c r="B4987" s="16"/>
    </row>
    <row r="4988" spans="1:2" ht="18" customHeight="1">
      <c r="A4988" s="4"/>
      <c r="B4988" s="16"/>
    </row>
    <row r="4989" spans="1:2" ht="18" customHeight="1">
      <c r="A4989" s="4"/>
      <c r="B4989" s="16"/>
    </row>
    <row r="4990" spans="1:2" ht="18" customHeight="1">
      <c r="A4990" s="4"/>
      <c r="B4990" s="16"/>
    </row>
    <row r="4991" spans="1:2" ht="18" customHeight="1">
      <c r="A4991" s="4"/>
      <c r="B4991" s="16"/>
    </row>
    <row r="4992" spans="1:2" ht="18" customHeight="1">
      <c r="A4992" s="4"/>
      <c r="B4992" s="16"/>
    </row>
    <row r="4993" spans="1:2" ht="18" customHeight="1">
      <c r="A4993" s="4"/>
      <c r="B4993" s="16"/>
    </row>
    <row r="4994" spans="1:2" ht="18" customHeight="1">
      <c r="A4994" s="4"/>
      <c r="B4994" s="16"/>
    </row>
    <row r="4995" spans="1:2" ht="18" customHeight="1">
      <c r="A4995" s="4"/>
      <c r="B4995" s="16"/>
    </row>
    <row r="4996" spans="1:2" ht="18" customHeight="1">
      <c r="A4996" s="4"/>
      <c r="B4996" s="16"/>
    </row>
    <row r="4997" spans="1:2" ht="18" customHeight="1">
      <c r="A4997" s="4"/>
      <c r="B4997" s="16"/>
    </row>
    <row r="4998" spans="1:2" ht="18" customHeight="1">
      <c r="A4998" s="4"/>
      <c r="B4998" s="16"/>
    </row>
    <row r="4999" spans="1:2" ht="18" customHeight="1">
      <c r="A4999" s="4"/>
      <c r="B4999" s="16"/>
    </row>
    <row r="5000" spans="1:2" ht="18" customHeight="1">
      <c r="A5000" s="4"/>
      <c r="B5000" s="16"/>
    </row>
    <row r="5001" spans="1:2" ht="18" customHeight="1">
      <c r="A5001" s="4"/>
      <c r="B5001" s="16"/>
    </row>
    <row r="5002" spans="1:2" ht="18" customHeight="1">
      <c r="A5002" s="4"/>
      <c r="B5002" s="16"/>
    </row>
    <row r="5003" spans="1:2" ht="18" customHeight="1">
      <c r="A5003" s="4"/>
      <c r="B5003" s="16"/>
    </row>
    <row r="5004" spans="1:2" ht="18" customHeight="1">
      <c r="A5004" s="4"/>
      <c r="B5004" s="16"/>
    </row>
    <row r="5005" spans="1:2" ht="18" customHeight="1">
      <c r="A5005" s="4"/>
      <c r="B5005" s="16"/>
    </row>
    <row r="5006" spans="1:2" ht="18" customHeight="1">
      <c r="A5006" s="4"/>
      <c r="B5006" s="16"/>
    </row>
    <row r="5007" spans="1:2" ht="18" customHeight="1">
      <c r="A5007" s="4"/>
      <c r="B5007" s="16"/>
    </row>
    <row r="5008" spans="1:2" ht="18" customHeight="1">
      <c r="A5008" s="4"/>
      <c r="B5008" s="16"/>
    </row>
    <row r="5009" spans="1:2" ht="18" customHeight="1">
      <c r="A5009" s="4"/>
      <c r="B5009" s="16"/>
    </row>
    <row r="5010" spans="1:2" ht="18" customHeight="1">
      <c r="A5010" s="4"/>
      <c r="B5010" s="16"/>
    </row>
    <row r="5011" spans="1:2" ht="18" customHeight="1">
      <c r="A5011" s="4"/>
      <c r="B5011" s="16"/>
    </row>
    <row r="5012" spans="1:2" ht="18" customHeight="1">
      <c r="A5012" s="4"/>
      <c r="B5012" s="16"/>
    </row>
    <row r="5013" spans="1:2" ht="18" customHeight="1">
      <c r="A5013" s="4"/>
      <c r="B5013" s="16"/>
    </row>
    <row r="5014" spans="1:2" ht="18" customHeight="1">
      <c r="A5014" s="4"/>
      <c r="B5014" s="16"/>
    </row>
    <row r="5015" spans="1:2" ht="18" customHeight="1">
      <c r="A5015" s="4"/>
      <c r="B5015" s="16"/>
    </row>
    <row r="5016" spans="1:2" ht="18" customHeight="1">
      <c r="A5016" s="4"/>
      <c r="B5016" s="16"/>
    </row>
    <row r="5017" spans="1:2" ht="18" customHeight="1">
      <c r="A5017" s="4"/>
      <c r="B5017" s="16"/>
    </row>
    <row r="5018" spans="1:2" ht="18" customHeight="1">
      <c r="A5018" s="4"/>
      <c r="B5018" s="16"/>
    </row>
    <row r="5019" spans="1:2" ht="18" customHeight="1">
      <c r="A5019" s="4"/>
      <c r="B5019" s="16"/>
    </row>
    <row r="5020" spans="1:2" ht="18" customHeight="1">
      <c r="A5020" s="4"/>
      <c r="B5020" s="16"/>
    </row>
    <row r="5021" spans="1:2" ht="18" customHeight="1">
      <c r="A5021" s="4"/>
      <c r="B5021" s="16"/>
    </row>
    <row r="5022" spans="1:2" ht="18" customHeight="1">
      <c r="A5022" s="4"/>
      <c r="B5022" s="16"/>
    </row>
    <row r="5023" spans="1:2" ht="18" customHeight="1">
      <c r="A5023" s="4"/>
      <c r="B5023" s="16"/>
    </row>
    <row r="5024" spans="1:2" ht="18" customHeight="1">
      <c r="A5024" s="4"/>
      <c r="B5024" s="16"/>
    </row>
    <row r="5025" spans="1:2" ht="18" customHeight="1">
      <c r="A5025" s="4"/>
      <c r="B5025" s="16"/>
    </row>
    <row r="5026" spans="1:2" ht="18" customHeight="1">
      <c r="A5026" s="4"/>
      <c r="B5026" s="16"/>
    </row>
    <row r="5027" spans="1:2" ht="18" customHeight="1">
      <c r="A5027" s="4"/>
      <c r="B5027" s="16"/>
    </row>
    <row r="5028" spans="1:2" ht="18" customHeight="1">
      <c r="A5028" s="4"/>
      <c r="B5028" s="16"/>
    </row>
    <row r="5029" spans="1:2" ht="18" customHeight="1">
      <c r="A5029" s="4"/>
      <c r="B5029" s="16"/>
    </row>
    <row r="5030" spans="1:2" ht="18" customHeight="1">
      <c r="A5030" s="4"/>
      <c r="B5030" s="16"/>
    </row>
    <row r="5031" spans="1:2" ht="18" customHeight="1">
      <c r="A5031" s="4"/>
      <c r="B5031" s="16"/>
    </row>
    <row r="5032" spans="1:2" ht="18" customHeight="1">
      <c r="A5032" s="4"/>
      <c r="B5032" s="16"/>
    </row>
    <row r="5033" spans="1:2" ht="18" customHeight="1">
      <c r="A5033" s="4"/>
      <c r="B5033" s="16"/>
    </row>
    <row r="5034" spans="1:2" ht="18" customHeight="1">
      <c r="A5034" s="4"/>
      <c r="B5034" s="16"/>
    </row>
    <row r="5035" spans="1:2" ht="18" customHeight="1">
      <c r="A5035" s="4"/>
      <c r="B5035" s="16"/>
    </row>
    <row r="5036" spans="1:2" ht="18" customHeight="1">
      <c r="A5036" s="4"/>
      <c r="B5036" s="16"/>
    </row>
    <row r="5037" spans="1:2" ht="18" customHeight="1">
      <c r="A5037" s="4"/>
      <c r="B5037" s="16"/>
    </row>
    <row r="5038" spans="1:2" ht="18" customHeight="1">
      <c r="A5038" s="4"/>
      <c r="B5038" s="16"/>
    </row>
    <row r="5039" spans="1:2" ht="18" customHeight="1">
      <c r="A5039" s="4"/>
      <c r="B5039" s="16"/>
    </row>
    <row r="5040" spans="1:2" ht="18" customHeight="1">
      <c r="A5040" s="4"/>
      <c r="B5040" s="16"/>
    </row>
    <row r="5041" spans="1:2" ht="18" customHeight="1">
      <c r="A5041" s="4"/>
      <c r="B5041" s="16"/>
    </row>
    <row r="5042" spans="1:2" ht="18" customHeight="1">
      <c r="A5042" s="4"/>
      <c r="B5042" s="16"/>
    </row>
    <row r="5043" spans="1:2" ht="18" customHeight="1">
      <c r="A5043" s="4"/>
      <c r="B5043" s="16"/>
    </row>
    <row r="5044" spans="1:2" ht="18" customHeight="1">
      <c r="A5044" s="4"/>
      <c r="B5044" s="16"/>
    </row>
    <row r="5045" spans="1:2" ht="18" customHeight="1">
      <c r="A5045" s="4"/>
      <c r="B5045" s="16"/>
    </row>
    <row r="5046" spans="1:2" ht="18" customHeight="1">
      <c r="A5046" s="4"/>
      <c r="B5046" s="16"/>
    </row>
    <row r="5047" spans="1:2" ht="18" customHeight="1">
      <c r="A5047" s="4"/>
      <c r="B5047" s="16"/>
    </row>
    <row r="5048" spans="1:2" ht="18" customHeight="1">
      <c r="A5048" s="4"/>
      <c r="B5048" s="16"/>
    </row>
    <row r="5049" spans="1:2" ht="18" customHeight="1">
      <c r="A5049" s="4"/>
      <c r="B5049" s="16"/>
    </row>
    <row r="5050" spans="1:2" ht="18" customHeight="1">
      <c r="A5050" s="4"/>
      <c r="B5050" s="16"/>
    </row>
    <row r="5051" spans="1:2" ht="18" customHeight="1">
      <c r="A5051" s="4"/>
      <c r="B5051" s="16"/>
    </row>
    <row r="5052" spans="1:2" ht="18" customHeight="1">
      <c r="A5052" s="4"/>
      <c r="B5052" s="16"/>
    </row>
    <row r="5053" spans="1:2" ht="18" customHeight="1">
      <c r="A5053" s="4"/>
      <c r="B5053" s="16"/>
    </row>
    <row r="5054" spans="1:2" ht="18" customHeight="1">
      <c r="A5054" s="4"/>
      <c r="B5054" s="16"/>
    </row>
    <row r="5055" spans="1:2" ht="18" customHeight="1">
      <c r="A5055" s="4"/>
      <c r="B5055" s="16"/>
    </row>
    <row r="5056" spans="1:2" ht="18" customHeight="1">
      <c r="A5056" s="4"/>
      <c r="B5056" s="16"/>
    </row>
    <row r="5057" spans="1:2" ht="18" customHeight="1">
      <c r="A5057" s="4"/>
      <c r="B5057" s="16"/>
    </row>
    <row r="5058" spans="1:2" ht="18" customHeight="1">
      <c r="A5058" s="4"/>
      <c r="B5058" s="16"/>
    </row>
    <row r="5059" spans="1:2" ht="18" customHeight="1">
      <c r="A5059" s="4"/>
      <c r="B5059" s="16"/>
    </row>
    <row r="5060" spans="1:2" ht="18" customHeight="1">
      <c r="A5060" s="4"/>
      <c r="B5060" s="16"/>
    </row>
    <row r="5061" spans="1:2" ht="18" customHeight="1">
      <c r="A5061" s="4"/>
      <c r="B5061" s="16"/>
    </row>
    <row r="5062" spans="1:2" ht="18" customHeight="1">
      <c r="A5062" s="4"/>
      <c r="B5062" s="16"/>
    </row>
    <row r="5063" spans="1:2" ht="18" customHeight="1">
      <c r="A5063" s="4"/>
      <c r="B5063" s="16"/>
    </row>
    <row r="5064" spans="1:2" ht="18" customHeight="1">
      <c r="A5064" s="4"/>
      <c r="B5064" s="16"/>
    </row>
    <row r="5065" spans="1:2" ht="18" customHeight="1">
      <c r="A5065" s="4"/>
      <c r="B5065" s="16"/>
    </row>
    <row r="5066" spans="1:2" ht="18" customHeight="1">
      <c r="A5066" s="4"/>
      <c r="B5066" s="16"/>
    </row>
    <row r="5067" spans="1:2" ht="18" customHeight="1">
      <c r="A5067" s="4"/>
      <c r="B5067" s="16"/>
    </row>
    <row r="5068" spans="1:2" ht="18" customHeight="1">
      <c r="A5068" s="4"/>
      <c r="B5068" s="16"/>
    </row>
    <row r="5069" spans="1:2" ht="18" customHeight="1">
      <c r="A5069" s="4"/>
      <c r="B5069" s="16"/>
    </row>
    <row r="5070" spans="1:2" ht="18" customHeight="1">
      <c r="A5070" s="4"/>
      <c r="B5070" s="16"/>
    </row>
    <row r="5071" spans="1:2" ht="18" customHeight="1">
      <c r="A5071" s="4"/>
      <c r="B5071" s="16"/>
    </row>
    <row r="5072" spans="1:2" ht="18" customHeight="1">
      <c r="A5072" s="4"/>
      <c r="B5072" s="16"/>
    </row>
    <row r="5073" spans="1:2" ht="18" customHeight="1">
      <c r="A5073" s="4"/>
      <c r="B5073" s="16"/>
    </row>
    <row r="5074" spans="1:2" ht="18" customHeight="1">
      <c r="A5074" s="4"/>
      <c r="B5074" s="16"/>
    </row>
    <row r="5075" spans="1:2" ht="18" customHeight="1">
      <c r="A5075" s="4"/>
      <c r="B5075" s="16"/>
    </row>
    <row r="5076" spans="1:2" ht="18" customHeight="1">
      <c r="A5076" s="4"/>
      <c r="B5076" s="16"/>
    </row>
    <row r="5077" spans="1:2" ht="18" customHeight="1">
      <c r="A5077" s="4"/>
      <c r="B5077" s="16"/>
    </row>
    <row r="5078" spans="1:2" ht="18" customHeight="1">
      <c r="A5078" s="4"/>
      <c r="B5078" s="16"/>
    </row>
    <row r="5079" spans="1:2" ht="18" customHeight="1">
      <c r="A5079" s="4"/>
      <c r="B5079" s="16"/>
    </row>
    <row r="5080" spans="1:2" ht="18" customHeight="1">
      <c r="A5080" s="4"/>
      <c r="B5080" s="16"/>
    </row>
    <row r="5081" spans="1:2" ht="18" customHeight="1">
      <c r="A5081" s="4"/>
      <c r="B5081" s="16"/>
    </row>
    <row r="5082" spans="1:2" ht="18" customHeight="1">
      <c r="A5082" s="4"/>
      <c r="B5082" s="16"/>
    </row>
    <row r="5083" spans="1:2" ht="18" customHeight="1">
      <c r="A5083" s="4"/>
      <c r="B5083" s="16"/>
    </row>
    <row r="5084" spans="1:2" ht="18" customHeight="1">
      <c r="A5084" s="4"/>
      <c r="B5084" s="16"/>
    </row>
    <row r="5085" spans="1:2" ht="18" customHeight="1">
      <c r="A5085" s="4"/>
      <c r="B5085" s="16"/>
    </row>
    <row r="5086" spans="1:2" ht="18" customHeight="1">
      <c r="A5086" s="4"/>
      <c r="B5086" s="16"/>
    </row>
    <row r="5087" spans="1:2" ht="18" customHeight="1">
      <c r="A5087" s="4"/>
      <c r="B5087" s="16"/>
    </row>
    <row r="5088" spans="1:2" ht="18" customHeight="1">
      <c r="A5088" s="4"/>
      <c r="B5088" s="16"/>
    </row>
    <row r="5089" spans="1:2" ht="18" customHeight="1">
      <c r="A5089" s="4"/>
      <c r="B5089" s="16"/>
    </row>
    <row r="5090" spans="1:2" ht="18" customHeight="1">
      <c r="A5090" s="4"/>
      <c r="B5090" s="16"/>
    </row>
    <row r="5091" spans="1:2" ht="18" customHeight="1">
      <c r="A5091" s="4"/>
      <c r="B5091" s="16"/>
    </row>
    <row r="5092" spans="1:2" ht="18" customHeight="1">
      <c r="A5092" s="4"/>
      <c r="B5092" s="16"/>
    </row>
    <row r="5093" spans="1:2" ht="18" customHeight="1">
      <c r="A5093" s="4"/>
      <c r="B5093" s="16"/>
    </row>
    <row r="5094" spans="1:2" ht="18" customHeight="1">
      <c r="A5094" s="4"/>
      <c r="B5094" s="16"/>
    </row>
    <row r="5095" spans="1:2" ht="18" customHeight="1">
      <c r="A5095" s="4"/>
      <c r="B5095" s="16"/>
    </row>
    <row r="5096" spans="1:2" ht="18" customHeight="1">
      <c r="A5096" s="4"/>
      <c r="B5096" s="16"/>
    </row>
    <row r="5097" spans="1:2" ht="18" customHeight="1">
      <c r="A5097" s="4"/>
      <c r="B5097" s="16"/>
    </row>
    <row r="5098" spans="1:2" ht="18" customHeight="1">
      <c r="A5098" s="4"/>
      <c r="B5098" s="16"/>
    </row>
    <row r="5099" spans="1:2" ht="18" customHeight="1">
      <c r="A5099" s="4"/>
      <c r="B5099" s="16"/>
    </row>
    <row r="5100" spans="1:2" ht="18" customHeight="1">
      <c r="A5100" s="4"/>
      <c r="B5100" s="16"/>
    </row>
    <row r="5101" spans="1:2" ht="18" customHeight="1">
      <c r="A5101" s="4"/>
      <c r="B5101" s="16"/>
    </row>
    <row r="5102" spans="1:2" ht="18" customHeight="1">
      <c r="A5102" s="4"/>
      <c r="B5102" s="16"/>
    </row>
    <row r="5103" spans="1:2" ht="18" customHeight="1">
      <c r="A5103" s="4"/>
      <c r="B5103" s="16"/>
    </row>
    <row r="5104" spans="1:2" ht="18" customHeight="1">
      <c r="A5104" s="4"/>
      <c r="B5104" s="16"/>
    </row>
    <row r="5105" spans="1:2" ht="18" customHeight="1">
      <c r="A5105" s="4"/>
      <c r="B5105" s="16"/>
    </row>
    <row r="5106" spans="1:2" ht="18" customHeight="1">
      <c r="A5106" s="4"/>
      <c r="B5106" s="16"/>
    </row>
    <row r="5107" spans="1:2" ht="18" customHeight="1">
      <c r="A5107" s="4"/>
      <c r="B5107" s="16"/>
    </row>
    <row r="5108" spans="1:2" ht="18" customHeight="1">
      <c r="A5108" s="4"/>
      <c r="B5108" s="16"/>
    </row>
    <row r="5109" spans="1:2" ht="18" customHeight="1">
      <c r="A5109" s="4"/>
      <c r="B5109" s="16"/>
    </row>
    <row r="5110" spans="1:2" ht="18" customHeight="1">
      <c r="A5110" s="4"/>
      <c r="B5110" s="16"/>
    </row>
    <row r="5111" spans="1:2" ht="18" customHeight="1">
      <c r="A5111" s="4"/>
      <c r="B5111" s="16"/>
    </row>
    <row r="5112" spans="1:2" ht="18" customHeight="1">
      <c r="A5112" s="4"/>
      <c r="B5112" s="16"/>
    </row>
    <row r="5113" spans="1:2" ht="18" customHeight="1">
      <c r="A5113" s="4"/>
      <c r="B5113" s="16"/>
    </row>
    <row r="5114" spans="1:2" ht="18" customHeight="1">
      <c r="A5114" s="4"/>
      <c r="B5114" s="16"/>
    </row>
    <row r="5115" spans="1:2" ht="18" customHeight="1">
      <c r="A5115" s="4"/>
      <c r="B5115" s="16"/>
    </row>
    <row r="5116" spans="1:2" ht="18" customHeight="1">
      <c r="A5116" s="4"/>
      <c r="B5116" s="16"/>
    </row>
    <row r="5117" spans="1:2" ht="18" customHeight="1">
      <c r="A5117" s="4"/>
      <c r="B5117" s="16"/>
    </row>
    <row r="5118" spans="1:2" ht="18" customHeight="1">
      <c r="A5118" s="4"/>
      <c r="B5118" s="16"/>
    </row>
    <row r="5119" spans="1:2" ht="18" customHeight="1">
      <c r="A5119" s="4"/>
      <c r="B5119" s="16"/>
    </row>
    <row r="5120" spans="1:2" ht="18" customHeight="1">
      <c r="A5120" s="4"/>
      <c r="B5120" s="16"/>
    </row>
    <row r="5121" spans="1:2" ht="18" customHeight="1">
      <c r="A5121" s="4"/>
      <c r="B5121" s="16"/>
    </row>
    <row r="5122" spans="1:2" ht="18" customHeight="1">
      <c r="A5122" s="4"/>
      <c r="B5122" s="16"/>
    </row>
    <row r="5123" spans="1:2" ht="18" customHeight="1">
      <c r="A5123" s="4"/>
      <c r="B5123" s="16"/>
    </row>
    <row r="5124" spans="1:2" ht="18" customHeight="1">
      <c r="A5124" s="4"/>
      <c r="B5124" s="16"/>
    </row>
    <row r="5125" spans="1:2" ht="18" customHeight="1">
      <c r="A5125" s="4"/>
      <c r="B5125" s="16"/>
    </row>
    <row r="5126" spans="1:2" ht="18" customHeight="1">
      <c r="A5126" s="4"/>
      <c r="B5126" s="16"/>
    </row>
    <row r="5127" spans="1:2" ht="18" customHeight="1">
      <c r="A5127" s="4"/>
      <c r="B5127" s="16"/>
    </row>
    <row r="5128" spans="1:2" ht="18" customHeight="1">
      <c r="A5128" s="4"/>
      <c r="B5128" s="16"/>
    </row>
    <row r="5129" spans="1:2" ht="18" customHeight="1">
      <c r="A5129" s="4"/>
      <c r="B5129" s="16"/>
    </row>
    <row r="5130" spans="1:2" ht="18" customHeight="1">
      <c r="A5130" s="4"/>
      <c r="B5130" s="16"/>
    </row>
    <row r="5131" spans="1:2" ht="18" customHeight="1">
      <c r="A5131" s="4"/>
      <c r="B5131" s="16"/>
    </row>
    <row r="5132" spans="1:2" ht="18" customHeight="1">
      <c r="A5132" s="4"/>
      <c r="B5132" s="16"/>
    </row>
    <row r="5133" spans="1:2" ht="18" customHeight="1">
      <c r="A5133" s="4"/>
      <c r="B5133" s="16"/>
    </row>
    <row r="5134" spans="1:2" ht="18" customHeight="1">
      <c r="A5134" s="4"/>
      <c r="B5134" s="16"/>
    </row>
    <row r="5135" spans="1:2" ht="18" customHeight="1">
      <c r="A5135" s="4"/>
      <c r="B5135" s="16"/>
    </row>
    <row r="5136" spans="1:2" ht="18" customHeight="1">
      <c r="A5136" s="4"/>
      <c r="B5136" s="16"/>
    </row>
    <row r="5137" spans="1:2" ht="18" customHeight="1">
      <c r="A5137" s="4"/>
      <c r="B5137" s="16"/>
    </row>
    <row r="5138" spans="1:2" ht="18" customHeight="1">
      <c r="A5138" s="4"/>
      <c r="B5138" s="16"/>
    </row>
    <row r="5139" spans="1:2" ht="18" customHeight="1">
      <c r="A5139" s="4"/>
      <c r="B5139" s="16"/>
    </row>
    <row r="5140" spans="1:2" ht="18" customHeight="1">
      <c r="A5140" s="4"/>
      <c r="B5140" s="16"/>
    </row>
    <row r="5141" spans="1:2" ht="18" customHeight="1">
      <c r="A5141" s="4"/>
      <c r="B5141" s="16"/>
    </row>
    <row r="5142" spans="1:2" ht="18" customHeight="1">
      <c r="A5142" s="4"/>
      <c r="B5142" s="16"/>
    </row>
    <row r="5143" spans="1:2" ht="18" customHeight="1">
      <c r="A5143" s="4"/>
      <c r="B5143" s="16"/>
    </row>
    <row r="5144" spans="1:2" ht="18" customHeight="1">
      <c r="A5144" s="4"/>
      <c r="B5144" s="16"/>
    </row>
    <row r="5145" spans="1:2" ht="18" customHeight="1">
      <c r="A5145" s="4"/>
      <c r="B5145" s="16"/>
    </row>
    <row r="5146" spans="1:2" ht="18" customHeight="1">
      <c r="A5146" s="4"/>
      <c r="B5146" s="16"/>
    </row>
    <row r="5147" spans="1:2" ht="18" customHeight="1">
      <c r="A5147" s="4"/>
      <c r="B5147" s="16"/>
    </row>
    <row r="5148" spans="1:2" ht="18" customHeight="1">
      <c r="A5148" s="4"/>
      <c r="B5148" s="16"/>
    </row>
    <row r="5149" spans="1:2" ht="18" customHeight="1">
      <c r="A5149" s="4"/>
      <c r="B5149" s="16"/>
    </row>
    <row r="5150" spans="1:2" ht="18" customHeight="1">
      <c r="A5150" s="4"/>
      <c r="B5150" s="16"/>
    </row>
    <row r="5151" spans="1:2" ht="18" customHeight="1">
      <c r="A5151" s="4"/>
      <c r="B5151" s="16"/>
    </row>
    <row r="5152" spans="1:2" ht="18" customHeight="1">
      <c r="A5152" s="4"/>
      <c r="B5152" s="16"/>
    </row>
    <row r="5153" spans="1:2" ht="18" customHeight="1">
      <c r="A5153" s="4"/>
      <c r="B5153" s="16"/>
    </row>
    <row r="5154" spans="1:2" ht="18" customHeight="1">
      <c r="A5154" s="4"/>
      <c r="B5154" s="16"/>
    </row>
    <row r="5155" spans="1:2" ht="18" customHeight="1">
      <c r="A5155" s="4"/>
      <c r="B5155" s="16"/>
    </row>
    <row r="5156" spans="1:2" ht="18" customHeight="1">
      <c r="A5156" s="4"/>
      <c r="B5156" s="16"/>
    </row>
    <row r="5157" spans="1:2" ht="18" customHeight="1">
      <c r="A5157" s="4"/>
      <c r="B5157" s="16"/>
    </row>
    <row r="5158" spans="1:2" ht="18" customHeight="1">
      <c r="A5158" s="4"/>
      <c r="B5158" s="16"/>
    </row>
    <row r="5159" spans="1:2" ht="18" customHeight="1">
      <c r="A5159" s="4"/>
      <c r="B5159" s="16"/>
    </row>
    <row r="5160" spans="1:2" ht="18" customHeight="1">
      <c r="A5160" s="4"/>
      <c r="B5160" s="16"/>
    </row>
    <row r="5161" spans="1:2" ht="18" customHeight="1">
      <c r="A5161" s="4"/>
      <c r="B5161" s="16"/>
    </row>
    <row r="5162" spans="1:2" ht="18" customHeight="1">
      <c r="A5162" s="4"/>
      <c r="B5162" s="16"/>
    </row>
    <row r="5163" spans="1:2" ht="18" customHeight="1">
      <c r="A5163" s="4"/>
      <c r="B5163" s="16"/>
    </row>
    <row r="5164" spans="1:2" ht="18" customHeight="1">
      <c r="A5164" s="4"/>
      <c r="B5164" s="16"/>
    </row>
    <row r="5165" spans="1:2" ht="18" customHeight="1">
      <c r="A5165" s="4"/>
      <c r="B5165" s="16"/>
    </row>
    <row r="5166" spans="1:2" ht="18" customHeight="1">
      <c r="A5166" s="4"/>
      <c r="B5166" s="16"/>
    </row>
    <row r="5167" spans="1:2" ht="18" customHeight="1">
      <c r="A5167" s="4"/>
      <c r="B5167" s="16"/>
    </row>
    <row r="5168" spans="1:2" ht="18" customHeight="1">
      <c r="A5168" s="4"/>
      <c r="B5168" s="16"/>
    </row>
    <row r="5169" spans="1:2" ht="18" customHeight="1">
      <c r="A5169" s="4"/>
      <c r="B5169" s="16"/>
    </row>
    <row r="5170" spans="1:2" ht="18" customHeight="1">
      <c r="A5170" s="4"/>
      <c r="B5170" s="16"/>
    </row>
    <row r="5171" spans="1:2" ht="18" customHeight="1">
      <c r="A5171" s="4"/>
      <c r="B5171" s="16"/>
    </row>
    <row r="5172" spans="1:2" ht="18" customHeight="1">
      <c r="A5172" s="4"/>
      <c r="B5172" s="16"/>
    </row>
    <row r="5173" spans="1:2" ht="18" customHeight="1">
      <c r="A5173" s="4"/>
      <c r="B5173" s="16"/>
    </row>
    <row r="5174" spans="1:2" ht="18" customHeight="1">
      <c r="A5174" s="4"/>
      <c r="B5174" s="16"/>
    </row>
    <row r="5175" spans="1:2" ht="18" customHeight="1">
      <c r="A5175" s="4"/>
      <c r="B5175" s="16"/>
    </row>
    <row r="5176" spans="1:2" ht="18" customHeight="1">
      <c r="A5176" s="4"/>
      <c r="B5176" s="16"/>
    </row>
    <row r="5177" spans="1:2" ht="18" customHeight="1">
      <c r="A5177" s="4"/>
      <c r="B5177" s="16"/>
    </row>
    <row r="5178" spans="1:2" ht="18" customHeight="1">
      <c r="A5178" s="4"/>
      <c r="B5178" s="16"/>
    </row>
    <row r="5179" spans="1:2" ht="18" customHeight="1">
      <c r="A5179" s="4"/>
      <c r="B5179" s="16"/>
    </row>
    <row r="5180" spans="1:2" ht="18" customHeight="1">
      <c r="A5180" s="4"/>
      <c r="B5180" s="16"/>
    </row>
    <row r="5181" spans="1:2" ht="18" customHeight="1">
      <c r="A5181" s="4"/>
      <c r="B5181" s="16"/>
    </row>
    <row r="5182" spans="1:2" ht="18" customHeight="1">
      <c r="A5182" s="4"/>
      <c r="B5182" s="16"/>
    </row>
    <row r="5183" spans="1:2" ht="18" customHeight="1">
      <c r="A5183" s="4"/>
      <c r="B5183" s="16"/>
    </row>
    <row r="5184" spans="1:2" ht="18" customHeight="1">
      <c r="A5184" s="4"/>
      <c r="B5184" s="16"/>
    </row>
    <row r="5185" spans="1:2" ht="18" customHeight="1">
      <c r="A5185" s="4"/>
      <c r="B5185" s="16"/>
    </row>
    <row r="5186" spans="1:2" ht="18" customHeight="1">
      <c r="A5186" s="4"/>
      <c r="B5186" s="16"/>
    </row>
    <row r="5187" spans="1:2" ht="18" customHeight="1">
      <c r="A5187" s="4"/>
      <c r="B5187" s="16"/>
    </row>
    <row r="5188" spans="1:2" ht="18" customHeight="1">
      <c r="A5188" s="4"/>
      <c r="B5188" s="16"/>
    </row>
    <row r="5189" spans="1:2" ht="18" customHeight="1">
      <c r="A5189" s="4"/>
      <c r="B5189" s="16"/>
    </row>
    <row r="5190" spans="1:2" ht="18" customHeight="1">
      <c r="A5190" s="4"/>
      <c r="B5190" s="16"/>
    </row>
    <row r="5191" spans="1:2" ht="18" customHeight="1">
      <c r="A5191" s="4"/>
      <c r="B5191" s="16"/>
    </row>
    <row r="5192" spans="1:2" ht="18" customHeight="1">
      <c r="A5192" s="4"/>
      <c r="B5192" s="16"/>
    </row>
    <row r="5193" spans="1:2" ht="18" customHeight="1">
      <c r="A5193" s="4"/>
      <c r="B5193" s="16"/>
    </row>
    <row r="5194" spans="1:2" ht="18" customHeight="1">
      <c r="A5194" s="4"/>
      <c r="B5194" s="16"/>
    </row>
    <row r="5195" spans="1:2" ht="18" customHeight="1">
      <c r="A5195" s="4"/>
      <c r="B5195" s="16"/>
    </row>
    <row r="5196" spans="1:2" ht="18" customHeight="1">
      <c r="A5196" s="4"/>
      <c r="B5196" s="16"/>
    </row>
    <row r="5197" spans="1:2" ht="18" customHeight="1">
      <c r="A5197" s="4"/>
      <c r="B5197" s="16"/>
    </row>
    <row r="5198" spans="1:2" ht="18" customHeight="1">
      <c r="A5198" s="4"/>
      <c r="B5198" s="16"/>
    </row>
    <row r="5199" spans="1:2" ht="18" customHeight="1">
      <c r="A5199" s="4"/>
      <c r="B5199" s="16"/>
    </row>
    <row r="5200" spans="1:2" ht="18" customHeight="1">
      <c r="A5200" s="4"/>
      <c r="B5200" s="16"/>
    </row>
    <row r="5201" spans="1:2" ht="18" customHeight="1">
      <c r="A5201" s="4"/>
      <c r="B5201" s="16"/>
    </row>
    <row r="5202" spans="1:2" ht="18" customHeight="1">
      <c r="A5202" s="4"/>
      <c r="B5202" s="16"/>
    </row>
    <row r="5203" spans="1:2" ht="18" customHeight="1">
      <c r="A5203" s="4"/>
      <c r="B5203" s="16"/>
    </row>
    <row r="5204" spans="1:2" ht="18" customHeight="1">
      <c r="A5204" s="4"/>
      <c r="B5204" s="16"/>
    </row>
    <row r="5205" spans="1:2" ht="18" customHeight="1">
      <c r="A5205" s="4"/>
      <c r="B5205" s="16"/>
    </row>
    <row r="5206" spans="1:2" ht="18" customHeight="1">
      <c r="A5206" s="4"/>
      <c r="B5206" s="16"/>
    </row>
    <row r="5207" spans="1:2" ht="18" customHeight="1">
      <c r="A5207" s="4"/>
      <c r="B5207" s="16"/>
    </row>
    <row r="5208" spans="1:2" ht="18" customHeight="1">
      <c r="A5208" s="4"/>
      <c r="B5208" s="16"/>
    </row>
    <row r="5209" spans="1:2" ht="18" customHeight="1">
      <c r="A5209" s="4"/>
      <c r="B5209" s="16"/>
    </row>
    <row r="5210" spans="1:2" ht="18" customHeight="1">
      <c r="A5210" s="4"/>
      <c r="B5210" s="16"/>
    </row>
    <row r="5211" spans="1:2" ht="18" customHeight="1">
      <c r="A5211" s="4"/>
      <c r="B5211" s="16"/>
    </row>
    <row r="5212" spans="1:2" ht="18" customHeight="1">
      <c r="A5212" s="4"/>
      <c r="B5212" s="16"/>
    </row>
    <row r="5213" spans="1:2" ht="18" customHeight="1">
      <c r="A5213" s="4"/>
      <c r="B5213" s="16"/>
    </row>
    <row r="5214" spans="1:2" ht="18" customHeight="1">
      <c r="A5214" s="4"/>
      <c r="B5214" s="16"/>
    </row>
    <row r="5215" spans="1:2" ht="18" customHeight="1">
      <c r="A5215" s="4"/>
      <c r="B5215" s="16"/>
    </row>
    <row r="5216" spans="1:2" ht="18" customHeight="1">
      <c r="A5216" s="4"/>
      <c r="B5216" s="16"/>
    </row>
    <row r="5217" spans="1:2" ht="18" customHeight="1">
      <c r="A5217" s="4"/>
      <c r="B5217" s="16"/>
    </row>
    <row r="5218" spans="1:2" ht="18" customHeight="1">
      <c r="A5218" s="4"/>
      <c r="B5218" s="16"/>
    </row>
    <row r="5219" spans="1:2" ht="18" customHeight="1">
      <c r="A5219" s="4"/>
      <c r="B5219" s="16"/>
    </row>
    <row r="5220" spans="1:2" ht="18" customHeight="1">
      <c r="A5220" s="4"/>
      <c r="B5220" s="16"/>
    </row>
    <row r="5221" spans="1:2" ht="18" customHeight="1">
      <c r="A5221" s="4"/>
      <c r="B5221" s="16"/>
    </row>
    <row r="5222" spans="1:2" ht="18" customHeight="1">
      <c r="A5222" s="4"/>
      <c r="B5222" s="16"/>
    </row>
    <row r="5223" spans="1:2" ht="18" customHeight="1">
      <c r="A5223" s="4"/>
      <c r="B5223" s="16"/>
    </row>
    <row r="5224" spans="1:2" ht="18" customHeight="1">
      <c r="A5224" s="4"/>
      <c r="B5224" s="16"/>
    </row>
    <row r="5225" spans="1:2" ht="18" customHeight="1">
      <c r="A5225" s="4"/>
      <c r="B5225" s="16"/>
    </row>
    <row r="5226" spans="1:2" ht="18" customHeight="1">
      <c r="A5226" s="4"/>
      <c r="B5226" s="16"/>
    </row>
    <row r="5227" spans="1:2" ht="18" customHeight="1">
      <c r="A5227" s="4"/>
      <c r="B5227" s="16"/>
    </row>
    <row r="5228" spans="1:2" ht="18" customHeight="1">
      <c r="A5228" s="4"/>
      <c r="B5228" s="16"/>
    </row>
    <row r="5229" spans="1:2" ht="18" customHeight="1">
      <c r="A5229" s="4"/>
      <c r="B5229" s="16"/>
    </row>
    <row r="5230" spans="1:2" ht="18" customHeight="1">
      <c r="A5230" s="4"/>
      <c r="B5230" s="16"/>
    </row>
    <row r="5231" spans="1:2" ht="18" customHeight="1">
      <c r="A5231" s="4"/>
      <c r="B5231" s="16"/>
    </row>
    <row r="5232" spans="1:2" ht="18" customHeight="1">
      <c r="A5232" s="4"/>
      <c r="B5232" s="16"/>
    </row>
    <row r="5233" spans="1:2" ht="18" customHeight="1">
      <c r="A5233" s="4"/>
      <c r="B5233" s="16"/>
    </row>
    <row r="5234" spans="1:2" ht="18" customHeight="1">
      <c r="A5234" s="4"/>
      <c r="B5234" s="16"/>
    </row>
    <row r="5235" spans="1:2" ht="18" customHeight="1">
      <c r="A5235" s="4"/>
      <c r="B5235" s="16"/>
    </row>
    <row r="5236" spans="1:2" ht="18" customHeight="1">
      <c r="A5236" s="4"/>
      <c r="B5236" s="16"/>
    </row>
    <row r="5237" spans="1:2" ht="18" customHeight="1">
      <c r="A5237" s="4"/>
      <c r="B5237" s="16"/>
    </row>
    <row r="5238" spans="1:2" ht="18" customHeight="1">
      <c r="A5238" s="4"/>
      <c r="B5238" s="16"/>
    </row>
    <row r="5239" spans="1:2" ht="18" customHeight="1">
      <c r="A5239" s="4"/>
      <c r="B5239" s="16"/>
    </row>
    <row r="5240" spans="1:2" ht="18" customHeight="1">
      <c r="A5240" s="4"/>
      <c r="B5240" s="16"/>
    </row>
    <row r="5241" spans="1:2" ht="18" customHeight="1">
      <c r="A5241" s="4"/>
      <c r="B5241" s="16"/>
    </row>
    <row r="5242" spans="1:2" ht="18" customHeight="1">
      <c r="A5242" s="4"/>
      <c r="B5242" s="16"/>
    </row>
    <row r="5243" spans="1:2" ht="18" customHeight="1">
      <c r="A5243" s="4"/>
      <c r="B5243" s="16"/>
    </row>
    <row r="5244" spans="1:2" ht="18" customHeight="1">
      <c r="A5244" s="4"/>
      <c r="B5244" s="16"/>
    </row>
    <row r="5245" spans="1:2" ht="18" customHeight="1">
      <c r="A5245" s="4"/>
      <c r="B5245" s="16"/>
    </row>
    <row r="5246" spans="1:2" ht="18" customHeight="1">
      <c r="A5246" s="4"/>
      <c r="B5246" s="16"/>
    </row>
    <row r="5247" spans="1:2" ht="18" customHeight="1">
      <c r="A5247" s="4"/>
      <c r="B5247" s="16"/>
    </row>
    <row r="5248" spans="1:2" ht="18" customHeight="1">
      <c r="A5248" s="4"/>
      <c r="B5248" s="16"/>
    </row>
    <row r="5249" spans="1:2" ht="18" customHeight="1">
      <c r="A5249" s="4"/>
      <c r="B5249" s="16"/>
    </row>
    <row r="5250" spans="1:2" ht="18" customHeight="1">
      <c r="A5250" s="4"/>
      <c r="B5250" s="16"/>
    </row>
    <row r="5251" spans="1:2" ht="18" customHeight="1">
      <c r="A5251" s="4"/>
      <c r="B5251" s="16"/>
    </row>
    <row r="5252" spans="1:2" ht="18" customHeight="1">
      <c r="A5252" s="4"/>
      <c r="B5252" s="16"/>
    </row>
    <row r="5253" spans="1:2" ht="18" customHeight="1">
      <c r="A5253" s="4"/>
      <c r="B5253" s="16"/>
    </row>
    <row r="5254" spans="1:2" ht="18" customHeight="1">
      <c r="A5254" s="4"/>
      <c r="B5254" s="16"/>
    </row>
    <row r="5255" spans="1:2" ht="18" customHeight="1">
      <c r="A5255" s="4"/>
      <c r="B5255" s="16"/>
    </row>
    <row r="5256" spans="1:2" ht="18" customHeight="1">
      <c r="A5256" s="4"/>
      <c r="B5256" s="16"/>
    </row>
    <row r="5257" spans="1:2" ht="18" customHeight="1">
      <c r="A5257" s="4"/>
      <c r="B5257" s="16"/>
    </row>
    <row r="5258" spans="1:2" ht="18" customHeight="1">
      <c r="A5258" s="4"/>
      <c r="B5258" s="16"/>
    </row>
    <row r="5259" spans="1:2" ht="18" customHeight="1">
      <c r="A5259" s="4"/>
      <c r="B5259" s="16"/>
    </row>
    <row r="5260" spans="1:2" ht="18" customHeight="1">
      <c r="A5260" s="4"/>
      <c r="B5260" s="16"/>
    </row>
    <row r="5261" spans="1:2" ht="18" customHeight="1">
      <c r="A5261" s="4"/>
      <c r="B5261" s="16"/>
    </row>
    <row r="5262" spans="1:2" ht="18" customHeight="1">
      <c r="A5262" s="4"/>
      <c r="B5262" s="16"/>
    </row>
    <row r="5263" spans="1:2" ht="18" customHeight="1">
      <c r="A5263" s="4"/>
      <c r="B5263" s="16"/>
    </row>
    <row r="5264" spans="1:2" ht="18" customHeight="1">
      <c r="A5264" s="4"/>
      <c r="B5264" s="16"/>
    </row>
    <row r="5265" spans="1:2" ht="18" customHeight="1">
      <c r="A5265" s="4"/>
      <c r="B5265" s="16"/>
    </row>
    <row r="5266" spans="1:2" ht="18" customHeight="1">
      <c r="A5266" s="4"/>
      <c r="B5266" s="16"/>
    </row>
    <row r="5267" spans="1:2" ht="18" customHeight="1">
      <c r="A5267" s="4"/>
      <c r="B5267" s="16"/>
    </row>
    <row r="5268" spans="1:2" ht="18" customHeight="1">
      <c r="A5268" s="4"/>
      <c r="B5268" s="16"/>
    </row>
    <row r="5269" spans="1:2" ht="18" customHeight="1">
      <c r="A5269" s="4"/>
      <c r="B5269" s="16"/>
    </row>
    <row r="5270" spans="1:2" ht="18" customHeight="1">
      <c r="A5270" s="4"/>
      <c r="B5270" s="16"/>
    </row>
    <row r="5271" spans="1:2" ht="18" customHeight="1">
      <c r="A5271" s="4"/>
      <c r="B5271" s="16"/>
    </row>
    <row r="5272" spans="1:2" ht="18" customHeight="1">
      <c r="A5272" s="4"/>
      <c r="B5272" s="16"/>
    </row>
    <row r="5273" spans="1:2" ht="18" customHeight="1">
      <c r="A5273" s="4"/>
      <c r="B5273" s="16"/>
    </row>
    <row r="5274" spans="1:2" ht="18" customHeight="1">
      <c r="A5274" s="4"/>
      <c r="B5274" s="16"/>
    </row>
    <row r="5275" spans="1:2" ht="18" customHeight="1">
      <c r="A5275" s="4"/>
      <c r="B5275" s="16"/>
    </row>
    <row r="5276" spans="1:2" ht="18" customHeight="1">
      <c r="A5276" s="4"/>
      <c r="B5276" s="16"/>
    </row>
    <row r="5277" spans="1:2" ht="18" customHeight="1">
      <c r="A5277" s="4"/>
      <c r="B5277" s="16"/>
    </row>
    <row r="5278" spans="1:2" ht="18" customHeight="1">
      <c r="A5278" s="4"/>
      <c r="B5278" s="16"/>
    </row>
    <row r="5279" spans="1:2" ht="18" customHeight="1">
      <c r="A5279" s="4"/>
      <c r="B5279" s="16"/>
    </row>
    <row r="5280" spans="1:2" ht="18" customHeight="1">
      <c r="A5280" s="4"/>
      <c r="B5280" s="16"/>
    </row>
    <row r="5281" spans="1:2" ht="18" customHeight="1">
      <c r="A5281" s="4"/>
      <c r="B5281" s="16"/>
    </row>
    <row r="5282" spans="1:2" ht="18" customHeight="1">
      <c r="A5282" s="4"/>
      <c r="B5282" s="16"/>
    </row>
    <row r="5283" spans="1:2" ht="18" customHeight="1">
      <c r="A5283" s="4"/>
      <c r="B5283" s="16"/>
    </row>
    <row r="5284" spans="1:2" ht="18" customHeight="1">
      <c r="A5284" s="4"/>
      <c r="B5284" s="16"/>
    </row>
    <row r="5285" spans="1:2" ht="18" customHeight="1">
      <c r="A5285" s="4"/>
      <c r="B5285" s="16"/>
    </row>
    <row r="5286" spans="1:2" ht="18" customHeight="1">
      <c r="A5286" s="4"/>
      <c r="B5286" s="16"/>
    </row>
    <row r="5287" spans="1:2" ht="18" customHeight="1">
      <c r="A5287" s="4"/>
      <c r="B5287" s="16"/>
    </row>
    <row r="5288" spans="1:2" ht="18" customHeight="1">
      <c r="A5288" s="4"/>
      <c r="B5288" s="16"/>
    </row>
    <row r="5289" spans="1:2" ht="18" customHeight="1">
      <c r="A5289" s="4"/>
      <c r="B5289" s="16"/>
    </row>
    <row r="5290" spans="1:2" ht="18" customHeight="1">
      <c r="A5290" s="4"/>
      <c r="B5290" s="16"/>
    </row>
    <row r="5291" spans="1:2" ht="18" customHeight="1">
      <c r="A5291" s="4"/>
      <c r="B5291" s="16"/>
    </row>
    <row r="5292" spans="1:2" ht="18" customHeight="1">
      <c r="A5292" s="4"/>
      <c r="B5292" s="16"/>
    </row>
    <row r="5293" spans="1:2" ht="18" customHeight="1">
      <c r="A5293" s="4"/>
      <c r="B5293" s="16"/>
    </row>
    <row r="5294" spans="1:2" ht="18" customHeight="1">
      <c r="A5294" s="4"/>
      <c r="B5294" s="16"/>
    </row>
    <row r="5295" spans="1:2" ht="18" customHeight="1">
      <c r="A5295" s="4"/>
      <c r="B5295" s="16"/>
    </row>
    <row r="5296" spans="1:2" ht="18" customHeight="1">
      <c r="A5296" s="4"/>
      <c r="B5296" s="16"/>
    </row>
    <row r="5297" spans="1:2" ht="18" customHeight="1">
      <c r="A5297" s="4"/>
      <c r="B5297" s="16"/>
    </row>
    <row r="5298" spans="1:2" ht="18" customHeight="1">
      <c r="A5298" s="4"/>
      <c r="B5298" s="16"/>
    </row>
    <row r="5299" spans="1:2" ht="18" customHeight="1">
      <c r="A5299" s="4"/>
      <c r="B5299" s="16"/>
    </row>
    <row r="5300" spans="1:2" ht="18" customHeight="1">
      <c r="A5300" s="4"/>
      <c r="B5300" s="16"/>
    </row>
    <row r="5301" spans="1:2" ht="18" customHeight="1">
      <c r="A5301" s="4"/>
      <c r="B5301" s="16"/>
    </row>
    <row r="5302" spans="1:2" ht="18" customHeight="1">
      <c r="A5302" s="4"/>
      <c r="B5302" s="16"/>
    </row>
    <row r="5303" spans="1:2" ht="18" customHeight="1">
      <c r="A5303" s="4"/>
      <c r="B5303" s="16"/>
    </row>
    <row r="5304" spans="1:2" ht="18" customHeight="1">
      <c r="A5304" s="4"/>
      <c r="B5304" s="16"/>
    </row>
    <row r="5305" spans="1:2" ht="18" customHeight="1">
      <c r="A5305" s="4"/>
      <c r="B5305" s="16"/>
    </row>
    <row r="5306" spans="1:2" ht="18" customHeight="1">
      <c r="A5306" s="4"/>
      <c r="B5306" s="16"/>
    </row>
    <row r="5307" spans="1:2" ht="18" customHeight="1">
      <c r="A5307" s="4"/>
      <c r="B5307" s="16"/>
    </row>
    <row r="5308" spans="1:2" ht="18" customHeight="1">
      <c r="A5308" s="4"/>
      <c r="B5308" s="16"/>
    </row>
    <row r="5309" spans="1:2" ht="18" customHeight="1">
      <c r="A5309" s="4"/>
      <c r="B5309" s="16"/>
    </row>
    <row r="5310" spans="1:2" ht="18" customHeight="1">
      <c r="A5310" s="4"/>
      <c r="B5310" s="16"/>
    </row>
    <row r="5311" spans="1:2" ht="18" customHeight="1">
      <c r="A5311" s="4"/>
      <c r="B5311" s="16"/>
    </row>
    <row r="5312" spans="1:2" ht="18" customHeight="1">
      <c r="A5312" s="4"/>
      <c r="B5312" s="16"/>
    </row>
    <row r="5313" spans="1:2" ht="18" customHeight="1">
      <c r="A5313" s="4"/>
      <c r="B5313" s="16"/>
    </row>
    <row r="5314" spans="1:2" ht="18" customHeight="1">
      <c r="A5314" s="4"/>
      <c r="B5314" s="16"/>
    </row>
    <row r="5315" spans="1:2" ht="18" customHeight="1">
      <c r="A5315" s="4"/>
      <c r="B5315" s="16"/>
    </row>
    <row r="5316" spans="1:2" ht="18" customHeight="1">
      <c r="A5316" s="4"/>
      <c r="B5316" s="16"/>
    </row>
    <row r="5317" spans="1:2" ht="18" customHeight="1">
      <c r="A5317" s="4"/>
      <c r="B5317" s="16"/>
    </row>
    <row r="5318" spans="1:2" ht="18" customHeight="1">
      <c r="A5318" s="4"/>
      <c r="B5318" s="16"/>
    </row>
    <row r="5319" spans="1:2" ht="18" customHeight="1">
      <c r="A5319" s="4"/>
      <c r="B5319" s="16"/>
    </row>
    <row r="5320" spans="1:2" ht="18" customHeight="1">
      <c r="A5320" s="4"/>
      <c r="B5320" s="16"/>
    </row>
    <row r="5321" spans="1:2" ht="18" customHeight="1">
      <c r="A5321" s="4"/>
      <c r="B5321" s="16"/>
    </row>
    <row r="5322" spans="1:2" ht="18" customHeight="1">
      <c r="A5322" s="4"/>
      <c r="B5322" s="16"/>
    </row>
    <row r="5323" spans="1:2" ht="18" customHeight="1">
      <c r="A5323" s="4"/>
      <c r="B5323" s="16"/>
    </row>
    <row r="5324" spans="1:2" ht="18" customHeight="1">
      <c r="A5324" s="4"/>
      <c r="B5324" s="16"/>
    </row>
    <row r="5325" spans="1:2" ht="18" customHeight="1">
      <c r="A5325" s="4"/>
      <c r="B5325" s="16"/>
    </row>
    <row r="5326" spans="1:2" ht="18" customHeight="1">
      <c r="A5326" s="4"/>
      <c r="B5326" s="16"/>
    </row>
    <row r="5327" spans="1:2" ht="18" customHeight="1">
      <c r="A5327" s="4"/>
      <c r="B5327" s="16"/>
    </row>
    <row r="5328" spans="1:2" ht="18" customHeight="1">
      <c r="A5328" s="4"/>
      <c r="B5328" s="16"/>
    </row>
    <row r="5329" spans="1:2" ht="18" customHeight="1">
      <c r="A5329" s="4"/>
      <c r="B5329" s="16"/>
    </row>
    <row r="5330" spans="1:2" ht="18" customHeight="1">
      <c r="A5330" s="4"/>
      <c r="B5330" s="16"/>
    </row>
    <row r="5331" spans="1:2" ht="18" customHeight="1">
      <c r="A5331" s="4"/>
      <c r="B5331" s="16"/>
    </row>
    <row r="5332" spans="1:2" ht="18" customHeight="1">
      <c r="A5332" s="4"/>
      <c r="B5332" s="16"/>
    </row>
    <row r="5333" spans="1:2" ht="18" customHeight="1">
      <c r="A5333" s="4"/>
      <c r="B5333" s="16"/>
    </row>
    <row r="5334" spans="1:2" ht="18" customHeight="1">
      <c r="A5334" s="4"/>
      <c r="B5334" s="16"/>
    </row>
    <row r="5335" spans="1:2" ht="18" customHeight="1">
      <c r="A5335" s="4"/>
      <c r="B5335" s="16"/>
    </row>
    <row r="5336" spans="1:2" ht="18" customHeight="1">
      <c r="A5336" s="4"/>
      <c r="B5336" s="16"/>
    </row>
    <row r="5337" spans="1:2" ht="18" customHeight="1">
      <c r="A5337" s="4"/>
      <c r="B5337" s="16"/>
    </row>
    <row r="5338" spans="1:2" ht="18" customHeight="1">
      <c r="A5338" s="4"/>
      <c r="B5338" s="16"/>
    </row>
    <row r="5339" spans="1:2" ht="18" customHeight="1">
      <c r="A5339" s="4"/>
      <c r="B5339" s="16"/>
    </row>
    <row r="5340" spans="1:2" ht="18" customHeight="1">
      <c r="A5340" s="4"/>
      <c r="B5340" s="16"/>
    </row>
    <row r="5341" spans="1:2" ht="18" customHeight="1">
      <c r="A5341" s="4"/>
      <c r="B5341" s="16"/>
    </row>
    <row r="5342" spans="1:2" ht="18" customHeight="1">
      <c r="A5342" s="4"/>
      <c r="B5342" s="16"/>
    </row>
    <row r="5343" spans="1:2" ht="18" customHeight="1">
      <c r="A5343" s="4"/>
      <c r="B5343" s="16"/>
    </row>
    <row r="5344" spans="1:2" ht="18" customHeight="1">
      <c r="A5344" s="4"/>
      <c r="B5344" s="16"/>
    </row>
    <row r="5345" spans="1:2" ht="18" customHeight="1">
      <c r="A5345" s="4"/>
      <c r="B5345" s="16"/>
    </row>
    <row r="5346" spans="1:2" ht="18" customHeight="1">
      <c r="A5346" s="4"/>
      <c r="B5346" s="16"/>
    </row>
    <row r="5347" spans="1:2" ht="18" customHeight="1">
      <c r="A5347" s="4"/>
      <c r="B5347" s="16"/>
    </row>
    <row r="5348" spans="1:2" ht="18" customHeight="1">
      <c r="A5348" s="4"/>
      <c r="B5348" s="16"/>
    </row>
    <row r="5349" spans="1:2" ht="18" customHeight="1">
      <c r="A5349" s="4"/>
      <c r="B5349" s="16"/>
    </row>
    <row r="5350" spans="1:2" ht="18" customHeight="1">
      <c r="A5350" s="4"/>
      <c r="B5350" s="16"/>
    </row>
    <row r="5351" spans="1:2" ht="18" customHeight="1">
      <c r="A5351" s="4"/>
      <c r="B5351" s="16"/>
    </row>
    <row r="5352" spans="1:2" ht="18" customHeight="1">
      <c r="A5352" s="4"/>
      <c r="B5352" s="16"/>
    </row>
    <row r="5353" spans="1:2" ht="18" customHeight="1">
      <c r="A5353" s="4"/>
      <c r="B5353" s="16"/>
    </row>
    <row r="5354" spans="1:2" ht="18" customHeight="1">
      <c r="A5354" s="4"/>
      <c r="B5354" s="16"/>
    </row>
    <row r="5355" spans="1:2" ht="18" customHeight="1">
      <c r="A5355" s="4"/>
      <c r="B5355" s="16"/>
    </row>
    <row r="5356" spans="1:2" ht="18" customHeight="1">
      <c r="A5356" s="4"/>
      <c r="B5356" s="16"/>
    </row>
    <row r="5357" spans="1:2" ht="18" customHeight="1">
      <c r="A5357" s="4"/>
      <c r="B5357" s="16"/>
    </row>
    <row r="5358" spans="1:2" ht="18" customHeight="1">
      <c r="A5358" s="4"/>
      <c r="B5358" s="16"/>
    </row>
    <row r="5359" spans="1:2" ht="18" customHeight="1">
      <c r="A5359" s="4"/>
      <c r="B5359" s="16"/>
    </row>
    <row r="5360" spans="1:2" ht="18" customHeight="1">
      <c r="A5360" s="4"/>
      <c r="B5360" s="16"/>
    </row>
    <row r="5361" spans="1:2" ht="18" customHeight="1">
      <c r="A5361" s="4"/>
      <c r="B5361" s="16"/>
    </row>
    <row r="5362" spans="1:2" ht="18" customHeight="1">
      <c r="A5362" s="4"/>
      <c r="B5362" s="16"/>
    </row>
    <row r="5363" spans="1:2" ht="18" customHeight="1">
      <c r="A5363" s="4"/>
      <c r="B5363" s="16"/>
    </row>
    <row r="5364" spans="1:2" ht="18" customHeight="1">
      <c r="A5364" s="4"/>
      <c r="B5364" s="16"/>
    </row>
    <row r="5365" spans="1:2" ht="18" customHeight="1">
      <c r="A5365" s="4"/>
      <c r="B5365" s="16"/>
    </row>
    <row r="5366" spans="1:2" ht="18" customHeight="1">
      <c r="A5366" s="4"/>
      <c r="B5366" s="16"/>
    </row>
    <row r="5367" spans="1:2" ht="18" customHeight="1">
      <c r="A5367" s="4"/>
      <c r="B5367" s="16"/>
    </row>
    <row r="5368" spans="1:2" ht="18" customHeight="1">
      <c r="A5368" s="4"/>
      <c r="B5368" s="16"/>
    </row>
    <row r="5369" spans="1:2" ht="18" customHeight="1">
      <c r="A5369" s="4"/>
      <c r="B5369" s="16"/>
    </row>
    <row r="5370" spans="1:2" ht="18" customHeight="1">
      <c r="A5370" s="4"/>
      <c r="B5370" s="16"/>
    </row>
    <row r="5371" spans="1:2" ht="18" customHeight="1">
      <c r="A5371" s="4"/>
      <c r="B5371" s="16"/>
    </row>
    <row r="5372" spans="1:2" ht="18" customHeight="1">
      <c r="A5372" s="4"/>
      <c r="B5372" s="16"/>
    </row>
    <row r="5373" spans="1:2" ht="18" customHeight="1">
      <c r="A5373" s="4"/>
      <c r="B5373" s="16"/>
    </row>
    <row r="5374" spans="1:2" ht="18" customHeight="1">
      <c r="A5374" s="4"/>
      <c r="B5374" s="16"/>
    </row>
    <row r="5375" spans="1:2" ht="18" customHeight="1">
      <c r="A5375" s="4"/>
      <c r="B5375" s="16"/>
    </row>
    <row r="5376" spans="1:2" ht="18" customHeight="1">
      <c r="A5376" s="4"/>
      <c r="B5376" s="16"/>
    </row>
    <row r="5377" spans="1:2" ht="18" customHeight="1">
      <c r="A5377" s="4"/>
      <c r="B5377" s="16"/>
    </row>
    <row r="5378" spans="1:2" ht="18" customHeight="1">
      <c r="A5378" s="4"/>
      <c r="B5378" s="16"/>
    </row>
    <row r="5379" spans="1:2" ht="18" customHeight="1">
      <c r="A5379" s="4"/>
      <c r="B5379" s="16"/>
    </row>
    <row r="5380" spans="1:2" ht="18" customHeight="1">
      <c r="A5380" s="4"/>
      <c r="B5380" s="16"/>
    </row>
    <row r="5381" spans="1:2" ht="18" customHeight="1">
      <c r="A5381" s="4"/>
      <c r="B5381" s="16"/>
    </row>
    <row r="5382" spans="1:2" ht="18" customHeight="1">
      <c r="A5382" s="4"/>
      <c r="B5382" s="16"/>
    </row>
    <row r="5383" spans="1:2" ht="18" customHeight="1">
      <c r="A5383" s="4"/>
      <c r="B5383" s="16"/>
    </row>
    <row r="5384" spans="1:2" ht="18" customHeight="1">
      <c r="A5384" s="4"/>
      <c r="B5384" s="16"/>
    </row>
    <row r="5385" spans="1:2" ht="18" customHeight="1">
      <c r="A5385" s="4"/>
      <c r="B5385" s="16"/>
    </row>
    <row r="5386" spans="1:2" ht="18" customHeight="1">
      <c r="A5386" s="4"/>
      <c r="B5386" s="16"/>
    </row>
    <row r="5387" spans="1:2" ht="18" customHeight="1">
      <c r="A5387" s="4"/>
      <c r="B5387" s="16"/>
    </row>
    <row r="5388" spans="1:2" ht="18" customHeight="1">
      <c r="A5388" s="4"/>
      <c r="B5388" s="16"/>
    </row>
    <row r="5389" spans="1:2" ht="18" customHeight="1">
      <c r="A5389" s="4"/>
      <c r="B5389" s="16"/>
    </row>
    <row r="5390" spans="1:2" ht="18" customHeight="1">
      <c r="A5390" s="4"/>
      <c r="B5390" s="16"/>
    </row>
    <row r="5391" spans="1:2" ht="18" customHeight="1">
      <c r="A5391" s="4"/>
      <c r="B5391" s="16"/>
    </row>
    <row r="5392" spans="1:2" ht="18" customHeight="1">
      <c r="A5392" s="4"/>
      <c r="B5392" s="16"/>
    </row>
    <row r="5393" spans="1:2" ht="18" customHeight="1">
      <c r="A5393" s="4"/>
      <c r="B5393" s="16"/>
    </row>
    <row r="5394" spans="1:2" ht="18" customHeight="1">
      <c r="A5394" s="4"/>
      <c r="B5394" s="16"/>
    </row>
    <row r="5395" spans="1:2" ht="18" customHeight="1">
      <c r="A5395" s="4"/>
      <c r="B5395" s="16"/>
    </row>
    <row r="5396" spans="1:2" ht="18" customHeight="1">
      <c r="A5396" s="4"/>
      <c r="B5396" s="16"/>
    </row>
    <row r="5397" spans="1:2" ht="18" customHeight="1">
      <c r="A5397" s="4"/>
      <c r="B5397" s="16"/>
    </row>
    <row r="5398" spans="1:2" ht="18" customHeight="1">
      <c r="A5398" s="4"/>
      <c r="B5398" s="16"/>
    </row>
    <row r="5399" spans="1:2" ht="18" customHeight="1">
      <c r="A5399" s="4"/>
      <c r="B5399" s="16"/>
    </row>
    <row r="5400" spans="1:2" ht="18" customHeight="1">
      <c r="A5400" s="4"/>
      <c r="B5400" s="16"/>
    </row>
    <row r="5401" spans="1:2" ht="18" customHeight="1">
      <c r="A5401" s="4"/>
      <c r="B5401" s="16"/>
    </row>
    <row r="5402" spans="1:2" ht="18" customHeight="1">
      <c r="A5402" s="4"/>
      <c r="B5402" s="16"/>
    </row>
    <row r="5403" spans="1:2" ht="18" customHeight="1">
      <c r="A5403" s="4"/>
      <c r="B5403" s="16"/>
    </row>
    <row r="5404" spans="1:2" ht="18" customHeight="1">
      <c r="A5404" s="4"/>
      <c r="B5404" s="16"/>
    </row>
    <row r="5405" spans="1:2" ht="18" customHeight="1">
      <c r="A5405" s="4"/>
      <c r="B5405" s="16"/>
    </row>
    <row r="5406" spans="1:2" ht="18" customHeight="1">
      <c r="A5406" s="4"/>
      <c r="B5406" s="16"/>
    </row>
    <row r="5407" spans="1:2" ht="18" customHeight="1">
      <c r="A5407" s="4"/>
      <c r="B5407" s="16"/>
    </row>
    <row r="5408" spans="1:2" ht="18" customHeight="1">
      <c r="A5408" s="4"/>
      <c r="B5408" s="16"/>
    </row>
    <row r="5409" spans="1:2" ht="18" customHeight="1">
      <c r="A5409" s="4"/>
      <c r="B5409" s="16"/>
    </row>
    <row r="5410" spans="1:2" ht="18" customHeight="1">
      <c r="A5410" s="4"/>
      <c r="B5410" s="16"/>
    </row>
    <row r="5411" spans="1:2" ht="18" customHeight="1">
      <c r="A5411" s="4"/>
      <c r="B5411" s="16"/>
    </row>
    <row r="5412" spans="1:2" ht="18" customHeight="1">
      <c r="A5412" s="4"/>
      <c r="B5412" s="16"/>
    </row>
    <row r="5413" spans="1:2" ht="18" customHeight="1">
      <c r="A5413" s="4"/>
      <c r="B5413" s="16"/>
    </row>
    <row r="5414" spans="1:2" ht="18" customHeight="1">
      <c r="A5414" s="4"/>
      <c r="B5414" s="16"/>
    </row>
    <row r="5415" spans="1:2" ht="18" customHeight="1">
      <c r="A5415" s="4"/>
      <c r="B5415" s="16"/>
    </row>
    <row r="5416" spans="1:2" ht="18" customHeight="1">
      <c r="A5416" s="4"/>
      <c r="B5416" s="16"/>
    </row>
    <row r="5417" spans="1:2" ht="18" customHeight="1">
      <c r="A5417" s="4"/>
      <c r="B5417" s="16"/>
    </row>
    <row r="5418" spans="1:2" ht="18" customHeight="1">
      <c r="A5418" s="4"/>
      <c r="B5418" s="16"/>
    </row>
    <row r="5419" spans="1:2" ht="18" customHeight="1">
      <c r="A5419" s="4"/>
      <c r="B5419" s="16"/>
    </row>
    <row r="5420" spans="1:2" ht="18" customHeight="1">
      <c r="A5420" s="4"/>
      <c r="B5420" s="16"/>
    </row>
    <row r="5421" spans="1:2" ht="18" customHeight="1">
      <c r="A5421" s="4"/>
      <c r="B5421" s="16"/>
    </row>
    <row r="5422" spans="1:2" ht="18" customHeight="1">
      <c r="A5422" s="4"/>
      <c r="B5422" s="16"/>
    </row>
    <row r="5423" spans="1:2" ht="18" customHeight="1">
      <c r="A5423" s="4"/>
      <c r="B5423" s="16"/>
    </row>
    <row r="5424" spans="1:2" ht="18" customHeight="1">
      <c r="A5424" s="4"/>
      <c r="B5424" s="16"/>
    </row>
    <row r="5425" spans="1:2" ht="18" customHeight="1">
      <c r="A5425" s="4"/>
      <c r="B5425" s="16"/>
    </row>
    <row r="5426" spans="1:2" ht="18" customHeight="1">
      <c r="A5426" s="4"/>
      <c r="B5426" s="16"/>
    </row>
    <row r="5427" spans="1:2" ht="18" customHeight="1">
      <c r="A5427" s="4"/>
      <c r="B5427" s="16"/>
    </row>
    <row r="5428" spans="1:2" ht="18" customHeight="1">
      <c r="A5428" s="4"/>
      <c r="B5428" s="16"/>
    </row>
    <row r="5429" spans="1:2" ht="18" customHeight="1">
      <c r="A5429" s="4"/>
      <c r="B5429" s="16"/>
    </row>
    <row r="5430" spans="1:2" ht="18" customHeight="1">
      <c r="A5430" s="4"/>
      <c r="B5430" s="16"/>
    </row>
    <row r="5431" spans="1:2" ht="18" customHeight="1">
      <c r="A5431" s="4"/>
      <c r="B5431" s="16"/>
    </row>
    <row r="5432" spans="1:2" ht="18" customHeight="1">
      <c r="A5432" s="4"/>
      <c r="B5432" s="16"/>
    </row>
    <row r="5433" spans="1:2" ht="18" customHeight="1">
      <c r="A5433" s="4"/>
      <c r="B5433" s="16"/>
    </row>
    <row r="5434" spans="1:2" ht="18" customHeight="1">
      <c r="A5434" s="4"/>
      <c r="B5434" s="16"/>
    </row>
    <row r="5435" spans="1:2" ht="18" customHeight="1">
      <c r="A5435" s="4"/>
      <c r="B5435" s="16"/>
    </row>
    <row r="5436" spans="1:2" ht="18" customHeight="1">
      <c r="A5436" s="4"/>
      <c r="B5436" s="16"/>
    </row>
    <row r="5437" spans="1:2" ht="18" customHeight="1">
      <c r="A5437" s="4"/>
      <c r="B5437" s="16"/>
    </row>
    <row r="5438" spans="1:2" ht="18" customHeight="1">
      <c r="A5438" s="4"/>
      <c r="B5438" s="16"/>
    </row>
    <row r="5439" spans="1:2" ht="18" customHeight="1">
      <c r="A5439" s="4"/>
      <c r="B5439" s="16"/>
    </row>
    <row r="5440" spans="1:2" ht="18" customHeight="1">
      <c r="A5440" s="4"/>
      <c r="B5440" s="16"/>
    </row>
    <row r="5441" spans="1:2" ht="18" customHeight="1">
      <c r="A5441" s="4"/>
      <c r="B5441" s="16"/>
    </row>
    <row r="5442" spans="1:2" ht="18" customHeight="1">
      <c r="A5442" s="4"/>
      <c r="B5442" s="16"/>
    </row>
    <row r="5443" spans="1:2" ht="18" customHeight="1">
      <c r="A5443" s="4"/>
      <c r="B5443" s="16"/>
    </row>
    <row r="5444" spans="1:2" ht="18" customHeight="1">
      <c r="A5444" s="4"/>
      <c r="B5444" s="16"/>
    </row>
    <row r="5445" spans="1:2" ht="18" customHeight="1">
      <c r="A5445" s="4"/>
      <c r="B5445" s="16"/>
    </row>
    <row r="5446" spans="1:2" ht="18" customHeight="1">
      <c r="A5446" s="4"/>
      <c r="B5446" s="16"/>
    </row>
    <row r="5447" spans="1:2" ht="18" customHeight="1">
      <c r="A5447" s="4"/>
      <c r="B5447" s="16"/>
    </row>
    <row r="5448" spans="1:2" ht="18" customHeight="1">
      <c r="A5448" s="4"/>
      <c r="B5448" s="16"/>
    </row>
    <row r="5449" spans="1:2" ht="18" customHeight="1">
      <c r="A5449" s="4"/>
      <c r="B5449" s="16"/>
    </row>
    <row r="5450" spans="1:2" ht="18" customHeight="1">
      <c r="A5450" s="4"/>
      <c r="B5450" s="16"/>
    </row>
    <row r="5451" spans="1:2" ht="18" customHeight="1">
      <c r="A5451" s="4"/>
      <c r="B5451" s="16"/>
    </row>
    <row r="5452" spans="1:2" ht="18" customHeight="1">
      <c r="A5452" s="4"/>
      <c r="B5452" s="16"/>
    </row>
    <row r="5453" spans="1:2" ht="18" customHeight="1">
      <c r="A5453" s="4"/>
      <c r="B5453" s="16"/>
    </row>
    <row r="5454" spans="1:2" ht="18" customHeight="1">
      <c r="A5454" s="4"/>
      <c r="B5454" s="16"/>
    </row>
    <row r="5455" spans="1:2" ht="18" customHeight="1">
      <c r="A5455" s="4"/>
      <c r="B5455" s="16"/>
    </row>
    <row r="5456" spans="1:2" ht="18" customHeight="1">
      <c r="A5456" s="4"/>
      <c r="B5456" s="16"/>
    </row>
    <row r="5457" spans="1:2" ht="18" customHeight="1">
      <c r="A5457" s="4"/>
      <c r="B5457" s="16"/>
    </row>
    <row r="5458" spans="1:2" ht="18" customHeight="1">
      <c r="A5458" s="4"/>
      <c r="B5458" s="16"/>
    </row>
    <row r="5459" spans="1:2" ht="18" customHeight="1">
      <c r="A5459" s="4"/>
      <c r="B5459" s="16"/>
    </row>
    <row r="5460" spans="1:2" ht="18" customHeight="1">
      <c r="A5460" s="4"/>
      <c r="B5460" s="16"/>
    </row>
    <row r="5461" spans="1:2" ht="18" customHeight="1">
      <c r="A5461" s="4"/>
      <c r="B5461" s="16"/>
    </row>
    <row r="5462" spans="1:2" ht="18" customHeight="1">
      <c r="A5462" s="4"/>
      <c r="B5462" s="16"/>
    </row>
    <row r="5463" spans="1:2" ht="18" customHeight="1">
      <c r="A5463" s="4"/>
      <c r="B5463" s="16"/>
    </row>
    <row r="5464" spans="1:2" ht="18" customHeight="1">
      <c r="A5464" s="4"/>
      <c r="B5464" s="16"/>
    </row>
    <row r="5465" spans="1:2" ht="18" customHeight="1">
      <c r="A5465" s="4"/>
      <c r="B5465" s="16"/>
    </row>
    <row r="5466" spans="1:2" ht="18" customHeight="1">
      <c r="A5466" s="4"/>
      <c r="B5466" s="16"/>
    </row>
    <row r="5467" spans="1:2" ht="18" customHeight="1">
      <c r="A5467" s="4"/>
      <c r="B5467" s="16"/>
    </row>
    <row r="5468" spans="1:2" ht="18" customHeight="1">
      <c r="A5468" s="4"/>
      <c r="B5468" s="16"/>
    </row>
    <row r="5469" spans="1:2" ht="18" customHeight="1">
      <c r="A5469" s="4"/>
      <c r="B5469" s="16"/>
    </row>
    <row r="5470" spans="1:2" ht="18" customHeight="1">
      <c r="A5470" s="4"/>
      <c r="B5470" s="16"/>
    </row>
    <row r="5471" spans="1:2" ht="18" customHeight="1">
      <c r="A5471" s="4"/>
      <c r="B5471" s="16"/>
    </row>
    <row r="5472" spans="1:2" ht="18" customHeight="1">
      <c r="A5472" s="4"/>
      <c r="B5472" s="16"/>
    </row>
    <row r="5473" spans="1:2" ht="18" customHeight="1">
      <c r="A5473" s="4"/>
      <c r="B5473" s="16"/>
    </row>
    <row r="5474" spans="1:2" ht="18" customHeight="1">
      <c r="A5474" s="4"/>
      <c r="B5474" s="16"/>
    </row>
    <row r="5475" spans="1:2" ht="18" customHeight="1">
      <c r="A5475" s="4"/>
      <c r="B5475" s="16"/>
    </row>
    <row r="5476" spans="1:2" ht="18" customHeight="1">
      <c r="A5476" s="4"/>
      <c r="B5476" s="16"/>
    </row>
    <row r="5477" spans="1:2" ht="18" customHeight="1">
      <c r="A5477" s="4"/>
      <c r="B5477" s="16"/>
    </row>
    <row r="5478" spans="1:2" ht="18" customHeight="1">
      <c r="A5478" s="4"/>
      <c r="B5478" s="16"/>
    </row>
    <row r="5479" spans="1:2" ht="18" customHeight="1">
      <c r="A5479" s="4"/>
      <c r="B5479" s="16"/>
    </row>
    <row r="5480" spans="1:2" ht="18" customHeight="1">
      <c r="A5480" s="4"/>
      <c r="B5480" s="16"/>
    </row>
    <row r="5481" spans="1:2" ht="18" customHeight="1">
      <c r="A5481" s="4"/>
      <c r="B5481" s="16"/>
    </row>
    <row r="5482" spans="1:2" ht="18" customHeight="1">
      <c r="A5482" s="4"/>
      <c r="B5482" s="16"/>
    </row>
    <row r="5483" spans="1:2" ht="18" customHeight="1">
      <c r="A5483" s="4"/>
      <c r="B5483" s="16"/>
    </row>
    <row r="5484" spans="1:2" ht="18" customHeight="1">
      <c r="A5484" s="4"/>
      <c r="B5484" s="16"/>
    </row>
    <row r="5485" spans="1:2" ht="18" customHeight="1">
      <c r="A5485" s="4"/>
      <c r="B5485" s="16"/>
    </row>
    <row r="5486" spans="1:2" ht="18" customHeight="1">
      <c r="A5486" s="4"/>
      <c r="B5486" s="16"/>
    </row>
    <row r="5487" spans="1:2" ht="18" customHeight="1">
      <c r="A5487" s="4"/>
      <c r="B5487" s="16"/>
    </row>
    <row r="5488" spans="1:2" ht="18" customHeight="1">
      <c r="A5488" s="4"/>
      <c r="B5488" s="16"/>
    </row>
    <row r="5489" spans="1:2" ht="18" customHeight="1">
      <c r="A5489" s="4"/>
      <c r="B5489" s="16"/>
    </row>
    <row r="5490" spans="1:2" ht="18" customHeight="1">
      <c r="A5490" s="4"/>
      <c r="B5490" s="16"/>
    </row>
    <row r="5491" spans="1:2" ht="18" customHeight="1">
      <c r="A5491" s="4"/>
      <c r="B5491" s="16"/>
    </row>
    <row r="5492" spans="1:2" ht="18" customHeight="1">
      <c r="A5492" s="4"/>
      <c r="B5492" s="16"/>
    </row>
    <row r="5493" spans="1:2" ht="18" customHeight="1">
      <c r="A5493" s="4"/>
      <c r="B5493" s="16"/>
    </row>
    <row r="5494" spans="1:2" ht="18" customHeight="1">
      <c r="A5494" s="4"/>
      <c r="B5494" s="16"/>
    </row>
    <row r="5495" spans="1:2" ht="18" customHeight="1">
      <c r="A5495" s="4"/>
      <c r="B5495" s="16"/>
    </row>
    <row r="5496" spans="1:2" ht="18" customHeight="1">
      <c r="A5496" s="4"/>
      <c r="B5496" s="16"/>
    </row>
    <row r="5497" spans="1:2" ht="18" customHeight="1">
      <c r="A5497" s="4"/>
      <c r="B5497" s="16"/>
    </row>
    <row r="5498" spans="1:2" ht="18" customHeight="1">
      <c r="A5498" s="4"/>
      <c r="B5498" s="16"/>
    </row>
    <row r="5499" spans="1:2" ht="18" customHeight="1">
      <c r="A5499" s="4"/>
      <c r="B5499" s="16"/>
    </row>
    <row r="5500" spans="1:2" ht="18" customHeight="1">
      <c r="A5500" s="4"/>
      <c r="B5500" s="16"/>
    </row>
    <row r="5501" spans="1:2" ht="18" customHeight="1">
      <c r="A5501" s="4"/>
      <c r="B5501" s="16"/>
    </row>
    <row r="5502" spans="1:2" ht="18" customHeight="1">
      <c r="A5502" s="4"/>
      <c r="B5502" s="16"/>
    </row>
    <row r="5503" spans="1:2" ht="18" customHeight="1">
      <c r="A5503" s="4"/>
      <c r="B5503" s="16"/>
    </row>
    <row r="5504" spans="1:2" ht="18" customHeight="1">
      <c r="A5504" s="4"/>
      <c r="B5504" s="16"/>
    </row>
    <row r="5505" spans="1:2" ht="18" customHeight="1">
      <c r="A5505" s="4"/>
      <c r="B5505" s="16"/>
    </row>
    <row r="5506" spans="1:2" ht="18" customHeight="1">
      <c r="A5506" s="4"/>
      <c r="B5506" s="16"/>
    </row>
    <row r="5507" spans="1:2" ht="18" customHeight="1">
      <c r="A5507" s="4"/>
      <c r="B5507" s="16"/>
    </row>
    <row r="5508" spans="1:2" ht="18" customHeight="1">
      <c r="A5508" s="4"/>
      <c r="B5508" s="16"/>
    </row>
    <row r="5509" spans="1:2" ht="18" customHeight="1">
      <c r="A5509" s="4"/>
      <c r="B5509" s="16"/>
    </row>
    <row r="5510" spans="1:2" ht="18" customHeight="1">
      <c r="A5510" s="4"/>
      <c r="B5510" s="16"/>
    </row>
    <row r="5511" spans="1:2" ht="18" customHeight="1">
      <c r="A5511" s="4"/>
      <c r="B5511" s="16"/>
    </row>
    <row r="5512" spans="1:2" ht="18" customHeight="1">
      <c r="A5512" s="4"/>
      <c r="B5512" s="16"/>
    </row>
    <row r="5513" spans="1:2" ht="18" customHeight="1">
      <c r="A5513" s="4"/>
      <c r="B5513" s="16"/>
    </row>
    <row r="5514" spans="1:2" ht="18" customHeight="1">
      <c r="A5514" s="4"/>
      <c r="B5514" s="16"/>
    </row>
    <row r="5515" spans="1:2" ht="18" customHeight="1">
      <c r="A5515" s="4"/>
      <c r="B5515" s="16"/>
    </row>
    <row r="5516" spans="1:2" ht="18" customHeight="1">
      <c r="A5516" s="4"/>
      <c r="B5516" s="16"/>
    </row>
    <row r="5517" spans="1:2" ht="18" customHeight="1">
      <c r="A5517" s="4"/>
      <c r="B5517" s="16"/>
    </row>
    <row r="5518" spans="1:2" ht="18" customHeight="1">
      <c r="A5518" s="4"/>
      <c r="B5518" s="16"/>
    </row>
    <row r="5519" spans="1:2" ht="18" customHeight="1">
      <c r="A5519" s="4"/>
      <c r="B5519" s="16"/>
    </row>
    <row r="5520" spans="1:2" ht="18" customHeight="1">
      <c r="A5520" s="4"/>
      <c r="B5520" s="16"/>
    </row>
    <row r="5521" spans="1:2" ht="18" customHeight="1">
      <c r="A5521" s="4"/>
      <c r="B5521" s="16"/>
    </row>
    <row r="5522" spans="1:2" ht="18" customHeight="1">
      <c r="A5522" s="4"/>
      <c r="B5522" s="16"/>
    </row>
    <row r="5523" spans="1:2" ht="18" customHeight="1">
      <c r="A5523" s="4"/>
      <c r="B5523" s="16"/>
    </row>
    <row r="5524" spans="1:2" ht="18" customHeight="1">
      <c r="A5524" s="4"/>
      <c r="B5524" s="16"/>
    </row>
    <row r="5525" spans="1:2" ht="18" customHeight="1">
      <c r="A5525" s="4"/>
      <c r="B5525" s="16"/>
    </row>
    <row r="5526" spans="1:2" ht="18" customHeight="1">
      <c r="A5526" s="4"/>
      <c r="B5526" s="16"/>
    </row>
    <row r="5527" spans="1:2" ht="18" customHeight="1">
      <c r="A5527" s="4"/>
      <c r="B5527" s="16"/>
    </row>
    <row r="5528" spans="1:2" ht="18" customHeight="1">
      <c r="A5528" s="4"/>
      <c r="B5528" s="16"/>
    </row>
    <row r="5529" spans="1:2" ht="18" customHeight="1">
      <c r="A5529" s="4"/>
      <c r="B5529" s="16"/>
    </row>
    <row r="5530" spans="1:2" ht="18" customHeight="1">
      <c r="A5530" s="4"/>
      <c r="B5530" s="16"/>
    </row>
    <row r="5531" spans="1:2" ht="18" customHeight="1">
      <c r="A5531" s="4"/>
      <c r="B5531" s="16"/>
    </row>
    <row r="5532" spans="1:2" ht="18" customHeight="1">
      <c r="A5532" s="4"/>
      <c r="B5532" s="16"/>
    </row>
    <row r="5533" spans="1:2" ht="18" customHeight="1">
      <c r="A5533" s="4"/>
      <c r="B5533" s="16"/>
    </row>
    <row r="5534" spans="1:2" ht="18" customHeight="1">
      <c r="A5534" s="4"/>
      <c r="B5534" s="16"/>
    </row>
    <row r="5535" spans="1:2" ht="18" customHeight="1">
      <c r="A5535" s="4"/>
      <c r="B5535" s="16"/>
    </row>
    <row r="5536" spans="1:2" ht="18" customHeight="1">
      <c r="A5536" s="4"/>
      <c r="B5536" s="16"/>
    </row>
    <row r="5537" spans="1:2" ht="18" customHeight="1">
      <c r="A5537" s="4"/>
      <c r="B5537" s="16"/>
    </row>
    <row r="5538" spans="1:2" ht="18" customHeight="1">
      <c r="A5538" s="4"/>
      <c r="B5538" s="16"/>
    </row>
    <row r="5539" spans="1:2" ht="18" customHeight="1">
      <c r="A5539" s="4"/>
      <c r="B5539" s="16"/>
    </row>
    <row r="5540" spans="1:2" ht="18" customHeight="1">
      <c r="A5540" s="4"/>
      <c r="B5540" s="16"/>
    </row>
    <row r="5541" spans="1:2" ht="18" customHeight="1">
      <c r="A5541" s="4"/>
      <c r="B5541" s="16"/>
    </row>
    <row r="5542" spans="1:2" ht="18" customHeight="1">
      <c r="A5542" s="4"/>
      <c r="B5542" s="16"/>
    </row>
    <row r="5543" spans="1:2" ht="18" customHeight="1">
      <c r="A5543" s="4"/>
      <c r="B5543" s="16"/>
    </row>
    <row r="5544" spans="1:2" ht="18" customHeight="1">
      <c r="A5544" s="4"/>
      <c r="B5544" s="16"/>
    </row>
    <row r="5545" spans="1:2" ht="18" customHeight="1">
      <c r="A5545" s="4"/>
      <c r="B5545" s="16"/>
    </row>
    <row r="5546" spans="1:2" ht="18" customHeight="1">
      <c r="A5546" s="4"/>
      <c r="B5546" s="16"/>
    </row>
    <row r="5547" spans="1:2" ht="18" customHeight="1">
      <c r="A5547" s="4"/>
      <c r="B5547" s="16"/>
    </row>
    <row r="5548" spans="1:2" ht="18" customHeight="1">
      <c r="A5548" s="4"/>
      <c r="B5548" s="16"/>
    </row>
    <row r="5549" spans="1:2" ht="18" customHeight="1">
      <c r="A5549" s="4"/>
      <c r="B5549" s="16"/>
    </row>
    <row r="5550" spans="1:2" ht="18" customHeight="1">
      <c r="A5550" s="4"/>
      <c r="B5550" s="16"/>
    </row>
    <row r="5551" spans="1:2" ht="18" customHeight="1">
      <c r="A5551" s="4"/>
      <c r="B5551" s="16"/>
    </row>
    <row r="5552" spans="1:2" ht="18" customHeight="1">
      <c r="A5552" s="4"/>
      <c r="B5552" s="16"/>
    </row>
    <row r="5553" spans="1:2" ht="18" customHeight="1">
      <c r="A5553" s="4"/>
      <c r="B5553" s="16"/>
    </row>
    <row r="5554" spans="1:2" ht="18" customHeight="1">
      <c r="A5554" s="4"/>
      <c r="B5554" s="16"/>
    </row>
    <row r="5555" spans="1:2" ht="18" customHeight="1">
      <c r="A5555" s="4"/>
      <c r="B5555" s="16"/>
    </row>
    <row r="5556" spans="1:2" ht="18" customHeight="1">
      <c r="A5556" s="4"/>
      <c r="B5556" s="16"/>
    </row>
    <row r="5557" spans="1:2" ht="18" customHeight="1">
      <c r="A5557" s="4"/>
      <c r="B5557" s="16"/>
    </row>
    <row r="5558" spans="1:2" ht="18" customHeight="1">
      <c r="A5558" s="4"/>
      <c r="B5558" s="16"/>
    </row>
    <row r="5559" spans="1:2" ht="18" customHeight="1">
      <c r="A5559" s="4"/>
      <c r="B5559" s="16"/>
    </row>
    <row r="5560" spans="1:2" ht="18" customHeight="1">
      <c r="A5560" s="4"/>
      <c r="B5560" s="16"/>
    </row>
    <row r="5561" spans="1:2" ht="18" customHeight="1">
      <c r="A5561" s="4"/>
      <c r="B5561" s="16"/>
    </row>
    <row r="5562" spans="1:2" ht="18" customHeight="1">
      <c r="A5562" s="4"/>
      <c r="B5562" s="16"/>
    </row>
    <row r="5563" spans="1:2" ht="18" customHeight="1">
      <c r="A5563" s="4"/>
      <c r="B5563" s="16"/>
    </row>
    <row r="5564" spans="1:2" ht="18" customHeight="1">
      <c r="A5564" s="4"/>
      <c r="B5564" s="16"/>
    </row>
    <row r="5565" spans="1:2" ht="18" customHeight="1">
      <c r="A5565" s="4"/>
      <c r="B5565" s="16"/>
    </row>
    <row r="5566" spans="1:2" ht="18" customHeight="1">
      <c r="A5566" s="4"/>
      <c r="B5566" s="16"/>
    </row>
    <row r="5567" spans="1:2" ht="18" customHeight="1">
      <c r="A5567" s="4"/>
      <c r="B5567" s="16"/>
    </row>
    <row r="5568" spans="1:2" ht="18" customHeight="1">
      <c r="A5568" s="4"/>
      <c r="B5568" s="16"/>
    </row>
    <row r="5569" spans="1:2" ht="18" customHeight="1">
      <c r="A5569" s="4"/>
      <c r="B5569" s="16"/>
    </row>
    <row r="5570" spans="1:2" ht="18" customHeight="1">
      <c r="A5570" s="4"/>
      <c r="B5570" s="16"/>
    </row>
    <row r="5571" spans="1:2" ht="18" customHeight="1">
      <c r="A5571" s="4"/>
      <c r="B5571" s="16"/>
    </row>
    <row r="5572" spans="1:2" ht="18" customHeight="1">
      <c r="A5572" s="4"/>
      <c r="B5572" s="16"/>
    </row>
    <row r="5573" spans="1:2" ht="18" customHeight="1">
      <c r="A5573" s="4"/>
      <c r="B5573" s="16"/>
    </row>
    <row r="5574" spans="1:2" ht="18" customHeight="1">
      <c r="A5574" s="4"/>
      <c r="B5574" s="16"/>
    </row>
    <row r="5575" spans="1:2" ht="18" customHeight="1">
      <c r="A5575" s="4"/>
      <c r="B5575" s="16"/>
    </row>
    <row r="5576" spans="1:2" ht="18" customHeight="1">
      <c r="A5576" s="4"/>
      <c r="B5576" s="16"/>
    </row>
    <row r="5577" spans="1:2" ht="18" customHeight="1">
      <c r="A5577" s="4"/>
      <c r="B5577" s="16"/>
    </row>
    <row r="5578" spans="1:2" ht="18" customHeight="1">
      <c r="A5578" s="4"/>
      <c r="B5578" s="16"/>
    </row>
    <row r="5579" spans="1:2" ht="18" customHeight="1">
      <c r="A5579" s="4"/>
      <c r="B5579" s="16"/>
    </row>
    <row r="5580" spans="1:2" ht="18" customHeight="1">
      <c r="A5580" s="4"/>
      <c r="B5580" s="16"/>
    </row>
    <row r="5581" spans="1:2" ht="18" customHeight="1">
      <c r="A5581" s="4"/>
      <c r="B5581" s="16"/>
    </row>
    <row r="5582" spans="1:2" ht="18" customHeight="1">
      <c r="A5582" s="4"/>
      <c r="B5582" s="16"/>
    </row>
    <row r="5583" spans="1:2" ht="18" customHeight="1">
      <c r="A5583" s="4"/>
      <c r="B5583" s="16"/>
    </row>
    <row r="5584" spans="1:2" ht="18" customHeight="1">
      <c r="A5584" s="4"/>
      <c r="B5584" s="16"/>
    </row>
    <row r="5585" spans="1:2" ht="18" customHeight="1">
      <c r="A5585" s="4"/>
      <c r="B5585" s="16"/>
    </row>
    <row r="5586" spans="1:2" ht="18" customHeight="1">
      <c r="A5586" s="4"/>
      <c r="B5586" s="16"/>
    </row>
    <row r="5587" spans="1:2" ht="18" customHeight="1">
      <c r="A5587" s="4"/>
      <c r="B5587" s="16"/>
    </row>
    <row r="5588" spans="1:2" ht="18" customHeight="1">
      <c r="A5588" s="4"/>
      <c r="B5588" s="16"/>
    </row>
    <row r="5589" spans="1:2" ht="18" customHeight="1">
      <c r="A5589" s="4"/>
      <c r="B5589" s="16"/>
    </row>
    <row r="5590" spans="1:2" ht="18" customHeight="1">
      <c r="A5590" s="4"/>
      <c r="B5590" s="16"/>
    </row>
    <row r="5591" spans="1:2" ht="18" customHeight="1">
      <c r="A5591" s="4"/>
      <c r="B5591" s="16"/>
    </row>
    <row r="5592" spans="1:2" ht="18" customHeight="1">
      <c r="A5592" s="4"/>
      <c r="B5592" s="16"/>
    </row>
    <row r="5593" spans="1:2" ht="18" customHeight="1">
      <c r="A5593" s="4"/>
      <c r="B5593" s="16"/>
    </row>
    <row r="5594" spans="1:2" ht="18" customHeight="1">
      <c r="A5594" s="4"/>
      <c r="B5594" s="16"/>
    </row>
    <row r="5595" spans="1:2" ht="18" customHeight="1">
      <c r="A5595" s="4"/>
      <c r="B5595" s="16"/>
    </row>
    <row r="5596" spans="1:2" ht="18" customHeight="1">
      <c r="A5596" s="4"/>
      <c r="B5596" s="16"/>
    </row>
    <row r="5597" spans="1:2" ht="18" customHeight="1">
      <c r="A5597" s="4"/>
      <c r="B5597" s="16"/>
    </row>
    <row r="5598" spans="1:2" ht="18" customHeight="1">
      <c r="A5598" s="4"/>
      <c r="B5598" s="16"/>
    </row>
    <row r="5599" spans="1:2" ht="18" customHeight="1">
      <c r="A5599" s="4"/>
      <c r="B5599" s="16"/>
    </row>
    <row r="5600" spans="1:2" ht="18" customHeight="1">
      <c r="A5600" s="4"/>
      <c r="B5600" s="16"/>
    </row>
    <row r="5601" spans="1:2" ht="18" customHeight="1">
      <c r="A5601" s="4"/>
      <c r="B5601" s="16"/>
    </row>
    <row r="5602" spans="1:2" ht="18" customHeight="1">
      <c r="A5602" s="4"/>
      <c r="B5602" s="16"/>
    </row>
    <row r="5603" spans="1:2" ht="18" customHeight="1">
      <c r="A5603" s="4"/>
      <c r="B5603" s="16"/>
    </row>
    <row r="5604" spans="1:2" ht="18" customHeight="1">
      <c r="A5604" s="4"/>
      <c r="B5604" s="16"/>
    </row>
    <row r="5605" spans="1:2" ht="18" customHeight="1">
      <c r="A5605" s="4"/>
      <c r="B5605" s="16"/>
    </row>
    <row r="5606" spans="1:2" ht="18" customHeight="1">
      <c r="A5606" s="4"/>
      <c r="B5606" s="16"/>
    </row>
    <row r="5607" spans="1:2" ht="18" customHeight="1">
      <c r="A5607" s="4"/>
      <c r="B5607" s="16"/>
    </row>
    <row r="5608" spans="1:2" ht="18" customHeight="1">
      <c r="A5608" s="4"/>
      <c r="B5608" s="16"/>
    </row>
    <row r="5609" spans="1:2" ht="18" customHeight="1">
      <c r="A5609" s="4"/>
      <c r="B5609" s="16"/>
    </row>
    <row r="5610" spans="1:2" ht="18" customHeight="1">
      <c r="A5610" s="4"/>
      <c r="B5610" s="16"/>
    </row>
    <row r="5611" spans="1:2" ht="18" customHeight="1">
      <c r="A5611" s="4"/>
      <c r="B5611" s="16"/>
    </row>
    <row r="5612" spans="1:2" ht="18" customHeight="1">
      <c r="A5612" s="4"/>
      <c r="B5612" s="16"/>
    </row>
    <row r="5613" spans="1:2" ht="18" customHeight="1">
      <c r="A5613" s="4"/>
      <c r="B5613" s="16"/>
    </row>
    <row r="5614" spans="1:2" ht="18" customHeight="1">
      <c r="A5614" s="4"/>
      <c r="B5614" s="16"/>
    </row>
    <row r="5615" spans="1:2" ht="18" customHeight="1">
      <c r="A5615" s="4"/>
      <c r="B5615" s="16"/>
    </row>
    <row r="5616" spans="1:2" ht="18" customHeight="1">
      <c r="A5616" s="4"/>
      <c r="B5616" s="16"/>
    </row>
    <row r="5617" spans="1:2" ht="18" customHeight="1">
      <c r="A5617" s="4"/>
      <c r="B5617" s="16"/>
    </row>
    <row r="5618" spans="1:2" ht="18" customHeight="1">
      <c r="A5618" s="4"/>
      <c r="B5618" s="16"/>
    </row>
    <row r="5619" spans="1:2" ht="18" customHeight="1">
      <c r="A5619" s="4"/>
      <c r="B5619" s="16"/>
    </row>
    <row r="5620" spans="1:2" ht="18" customHeight="1">
      <c r="A5620" s="4"/>
      <c r="B5620" s="16"/>
    </row>
    <row r="5621" spans="1:2" ht="18" customHeight="1">
      <c r="A5621" s="4"/>
      <c r="B5621" s="16"/>
    </row>
    <row r="5622" spans="1:2" ht="18" customHeight="1">
      <c r="A5622" s="4"/>
      <c r="B5622" s="16"/>
    </row>
    <row r="5623" spans="1:2" ht="18" customHeight="1">
      <c r="A5623" s="4"/>
      <c r="B5623" s="16"/>
    </row>
    <row r="5624" spans="1:2" ht="18" customHeight="1">
      <c r="A5624" s="4"/>
      <c r="B5624" s="16"/>
    </row>
    <row r="5625" spans="1:2" ht="18" customHeight="1">
      <c r="A5625" s="4"/>
      <c r="B5625" s="16"/>
    </row>
    <row r="5626" spans="1:2" ht="18" customHeight="1">
      <c r="A5626" s="4"/>
      <c r="B5626" s="16"/>
    </row>
    <row r="5627" spans="1:2" ht="18" customHeight="1">
      <c r="A5627" s="4"/>
      <c r="B5627" s="16"/>
    </row>
    <row r="5628" spans="1:2" ht="18" customHeight="1">
      <c r="A5628" s="4"/>
      <c r="B5628" s="16"/>
    </row>
    <row r="5629" spans="1:2" ht="18" customHeight="1">
      <c r="A5629" s="4"/>
      <c r="B5629" s="16"/>
    </row>
    <row r="5630" spans="1:2" ht="18" customHeight="1">
      <c r="A5630" s="4"/>
      <c r="B5630" s="16"/>
    </row>
    <row r="5631" spans="1:2" ht="18" customHeight="1">
      <c r="A5631" s="4"/>
      <c r="B5631" s="16"/>
    </row>
    <row r="5632" spans="1:2" ht="18" customHeight="1">
      <c r="A5632" s="4"/>
      <c r="B5632" s="16"/>
    </row>
    <row r="5633" spans="1:2" ht="18" customHeight="1">
      <c r="A5633" s="4"/>
      <c r="B5633" s="16"/>
    </row>
    <row r="5634" spans="1:2" ht="18" customHeight="1">
      <c r="A5634" s="4"/>
      <c r="B5634" s="16"/>
    </row>
    <row r="5635" spans="1:2" ht="18" customHeight="1">
      <c r="A5635" s="4"/>
      <c r="B5635" s="16"/>
    </row>
    <row r="5636" spans="1:2" ht="18" customHeight="1">
      <c r="A5636" s="4"/>
      <c r="B5636" s="16"/>
    </row>
    <row r="5637" spans="1:2" ht="18" customHeight="1">
      <c r="A5637" s="4"/>
      <c r="B5637" s="16"/>
    </row>
    <row r="5638" spans="1:2" ht="18" customHeight="1">
      <c r="A5638" s="4"/>
      <c r="B5638" s="16"/>
    </row>
    <row r="5639" spans="1:2" ht="18" customHeight="1">
      <c r="A5639" s="4"/>
      <c r="B5639" s="16"/>
    </row>
    <row r="5640" spans="1:2" ht="18" customHeight="1">
      <c r="A5640" s="4"/>
      <c r="B5640" s="16"/>
    </row>
    <row r="5641" spans="1:2" ht="18" customHeight="1">
      <c r="A5641" s="4"/>
      <c r="B5641" s="16"/>
    </row>
    <row r="5642" spans="1:2" ht="18" customHeight="1">
      <c r="A5642" s="4"/>
      <c r="B5642" s="16"/>
    </row>
    <row r="5643" spans="1:2" ht="18" customHeight="1">
      <c r="A5643" s="4"/>
      <c r="B5643" s="16"/>
    </row>
    <row r="5644" spans="1:2" ht="18" customHeight="1">
      <c r="A5644" s="4"/>
      <c r="B5644" s="16"/>
    </row>
    <row r="5645" spans="1:2" ht="18" customHeight="1">
      <c r="A5645" s="4"/>
      <c r="B5645" s="16"/>
    </row>
    <row r="5646" spans="1:2" ht="18" customHeight="1">
      <c r="A5646" s="4"/>
      <c r="B5646" s="16"/>
    </row>
    <row r="5647" spans="1:2" ht="18" customHeight="1">
      <c r="A5647" s="4"/>
      <c r="B5647" s="16"/>
    </row>
    <row r="5648" spans="1:2" ht="18" customHeight="1">
      <c r="A5648" s="4"/>
      <c r="B5648" s="16"/>
    </row>
    <row r="5649" spans="1:2" ht="18" customHeight="1">
      <c r="A5649" s="4"/>
      <c r="B5649" s="16"/>
    </row>
    <row r="5650" spans="1:2" ht="18" customHeight="1">
      <c r="A5650" s="4"/>
      <c r="B5650" s="16"/>
    </row>
    <row r="5651" spans="1:2" ht="18" customHeight="1">
      <c r="A5651" s="4"/>
      <c r="B5651" s="16"/>
    </row>
    <row r="5652" spans="1:2" ht="18" customHeight="1">
      <c r="A5652" s="4"/>
      <c r="B5652" s="16"/>
    </row>
    <row r="5653" spans="1:2" ht="18" customHeight="1">
      <c r="A5653" s="4"/>
      <c r="B5653" s="16"/>
    </row>
    <row r="5654" spans="1:2" ht="18" customHeight="1">
      <c r="A5654" s="4"/>
      <c r="B5654" s="16"/>
    </row>
    <row r="5655" spans="1:2" ht="18" customHeight="1">
      <c r="A5655" s="4"/>
      <c r="B5655" s="16"/>
    </row>
    <row r="5656" spans="1:2" ht="18" customHeight="1">
      <c r="A5656" s="4"/>
      <c r="B5656" s="16"/>
    </row>
    <row r="5657" spans="1:2" ht="18" customHeight="1">
      <c r="A5657" s="4"/>
      <c r="B5657" s="16"/>
    </row>
    <row r="5658" spans="1:2" ht="18" customHeight="1">
      <c r="A5658" s="4"/>
      <c r="B5658" s="16"/>
    </row>
    <row r="5659" spans="1:2" ht="18" customHeight="1">
      <c r="A5659" s="4"/>
      <c r="B5659" s="16"/>
    </row>
    <row r="5660" spans="1:2" ht="18" customHeight="1">
      <c r="A5660" s="4"/>
      <c r="B5660" s="16"/>
    </row>
    <row r="5661" spans="1:2" ht="18" customHeight="1">
      <c r="A5661" s="4"/>
      <c r="B5661" s="16"/>
    </row>
    <row r="5662" spans="1:2" ht="18" customHeight="1">
      <c r="A5662" s="4"/>
      <c r="B5662" s="16"/>
    </row>
    <row r="5663" spans="1:2" ht="18" customHeight="1">
      <c r="A5663" s="4"/>
      <c r="B5663" s="16"/>
    </row>
    <row r="5664" spans="1:2" ht="18" customHeight="1">
      <c r="A5664" s="4"/>
      <c r="B5664" s="16"/>
    </row>
    <row r="5665" spans="1:2" ht="18" customHeight="1">
      <c r="A5665" s="4"/>
      <c r="B5665" s="16"/>
    </row>
    <row r="5666" spans="1:2" ht="18" customHeight="1">
      <c r="A5666" s="4"/>
      <c r="B5666" s="16"/>
    </row>
    <row r="5667" spans="1:2" ht="18" customHeight="1">
      <c r="A5667" s="4"/>
      <c r="B5667" s="16"/>
    </row>
    <row r="5668" spans="1:2" ht="18" customHeight="1">
      <c r="A5668" s="4"/>
      <c r="B5668" s="16"/>
    </row>
    <row r="5669" spans="1:2" ht="18" customHeight="1">
      <c r="A5669" s="4"/>
      <c r="B5669" s="16"/>
    </row>
    <row r="5670" spans="1:2" ht="18" customHeight="1">
      <c r="A5670" s="4"/>
      <c r="B5670" s="16"/>
    </row>
    <row r="5671" spans="1:2" ht="18" customHeight="1">
      <c r="A5671" s="4"/>
      <c r="B5671" s="16"/>
    </row>
    <row r="5672" spans="1:2" ht="18" customHeight="1">
      <c r="A5672" s="4"/>
      <c r="B5672" s="16"/>
    </row>
    <row r="5673" spans="1:2" ht="18" customHeight="1">
      <c r="A5673" s="4"/>
      <c r="B5673" s="16"/>
    </row>
    <row r="5674" spans="1:2" ht="18" customHeight="1">
      <c r="A5674" s="4"/>
      <c r="B5674" s="16"/>
    </row>
    <row r="5675" spans="1:2" ht="18" customHeight="1">
      <c r="A5675" s="4"/>
      <c r="B5675" s="16"/>
    </row>
    <row r="5676" spans="1:2" ht="18" customHeight="1">
      <c r="A5676" s="4"/>
      <c r="B5676" s="16"/>
    </row>
    <row r="5677" spans="1:2" ht="18" customHeight="1">
      <c r="A5677" s="4"/>
      <c r="B5677" s="16"/>
    </row>
    <row r="5678" spans="1:2" ht="18" customHeight="1">
      <c r="A5678" s="4"/>
      <c r="B5678" s="16"/>
    </row>
    <row r="5679" spans="1:2" ht="18" customHeight="1">
      <c r="A5679" s="4"/>
      <c r="B5679" s="16"/>
    </row>
    <row r="5680" spans="1:2" ht="18" customHeight="1">
      <c r="A5680" s="4"/>
      <c r="B5680" s="16"/>
    </row>
    <row r="5681" spans="1:2" ht="18" customHeight="1">
      <c r="A5681" s="4"/>
      <c r="B5681" s="16"/>
    </row>
    <row r="5682" spans="1:2" ht="18" customHeight="1">
      <c r="A5682" s="4"/>
      <c r="B5682" s="16"/>
    </row>
    <row r="5683" spans="1:2" ht="18" customHeight="1">
      <c r="A5683" s="4"/>
      <c r="B5683" s="16"/>
    </row>
    <row r="5684" spans="1:2" ht="18" customHeight="1">
      <c r="A5684" s="4"/>
      <c r="B5684" s="16"/>
    </row>
    <row r="5685" spans="1:2" ht="18" customHeight="1">
      <c r="A5685" s="4"/>
      <c r="B5685" s="16"/>
    </row>
    <row r="5686" spans="1:2" ht="18" customHeight="1">
      <c r="A5686" s="4"/>
      <c r="B5686" s="16"/>
    </row>
    <row r="5687" spans="1:2" ht="18" customHeight="1">
      <c r="A5687" s="4"/>
      <c r="B5687" s="16"/>
    </row>
    <row r="5688" spans="1:2" ht="18" customHeight="1">
      <c r="A5688" s="4"/>
      <c r="B5688" s="16"/>
    </row>
    <row r="5689" spans="1:2" ht="18" customHeight="1">
      <c r="A5689" s="4"/>
      <c r="B5689" s="16"/>
    </row>
    <row r="5690" spans="1:2" ht="18" customHeight="1">
      <c r="A5690" s="4"/>
      <c r="B5690" s="16"/>
    </row>
    <row r="5691" spans="1:2" ht="18" customHeight="1">
      <c r="A5691" s="4"/>
      <c r="B5691" s="16"/>
    </row>
    <row r="5692" spans="1:2" ht="18" customHeight="1">
      <c r="A5692" s="4"/>
      <c r="B5692" s="16"/>
    </row>
    <row r="5693" spans="1:2" ht="18" customHeight="1">
      <c r="A5693" s="4"/>
      <c r="B5693" s="16"/>
    </row>
    <row r="5694" spans="1:2" ht="18" customHeight="1">
      <c r="A5694" s="4"/>
      <c r="B5694" s="16"/>
    </row>
    <row r="5695" spans="1:2" ht="18" customHeight="1">
      <c r="A5695" s="4"/>
      <c r="B5695" s="16"/>
    </row>
    <row r="5696" spans="1:2" ht="18" customHeight="1">
      <c r="A5696" s="4"/>
      <c r="B5696" s="16"/>
    </row>
    <row r="5697" spans="1:2" ht="18" customHeight="1">
      <c r="A5697" s="4"/>
      <c r="B5697" s="16"/>
    </row>
    <row r="5698" spans="1:2" ht="18" customHeight="1">
      <c r="A5698" s="4"/>
      <c r="B5698" s="16"/>
    </row>
    <row r="5699" spans="1:2" ht="18" customHeight="1">
      <c r="A5699" s="4"/>
      <c r="B5699" s="16"/>
    </row>
    <row r="5700" spans="1:2" ht="18" customHeight="1">
      <c r="A5700" s="4"/>
      <c r="B5700" s="16"/>
    </row>
    <row r="5701" spans="1:2" ht="18" customHeight="1">
      <c r="A5701" s="4"/>
      <c r="B5701" s="16"/>
    </row>
    <row r="5702" spans="1:2" ht="18" customHeight="1">
      <c r="A5702" s="4"/>
      <c r="B5702" s="16"/>
    </row>
    <row r="5703" spans="1:2" ht="18" customHeight="1">
      <c r="A5703" s="4"/>
      <c r="B5703" s="16"/>
    </row>
    <row r="5704" spans="1:2" ht="18" customHeight="1">
      <c r="A5704" s="4"/>
      <c r="B5704" s="16"/>
    </row>
    <row r="5705" spans="1:2" ht="18" customHeight="1">
      <c r="A5705" s="4"/>
      <c r="B5705" s="16"/>
    </row>
    <row r="5706" spans="1:2" ht="18" customHeight="1">
      <c r="A5706" s="4"/>
      <c r="B5706" s="16"/>
    </row>
    <row r="5707" spans="1:2" ht="18" customHeight="1">
      <c r="A5707" s="4"/>
      <c r="B5707" s="16"/>
    </row>
    <row r="5708" spans="1:2" ht="18" customHeight="1">
      <c r="A5708" s="4"/>
      <c r="B5708" s="16"/>
    </row>
    <row r="5709" spans="1:2" ht="18" customHeight="1">
      <c r="A5709" s="4"/>
      <c r="B5709" s="16"/>
    </row>
    <row r="5710" spans="1:2" ht="18" customHeight="1">
      <c r="A5710" s="4"/>
      <c r="B5710" s="16"/>
    </row>
    <row r="5711" spans="1:2" ht="18" customHeight="1">
      <c r="A5711" s="4"/>
      <c r="B5711" s="16"/>
    </row>
    <row r="5712" spans="1:2" ht="18" customHeight="1">
      <c r="A5712" s="4"/>
      <c r="B5712" s="16"/>
    </row>
    <row r="5713" spans="1:2" ht="18" customHeight="1">
      <c r="A5713" s="4"/>
      <c r="B5713" s="16"/>
    </row>
    <row r="5714" spans="1:2" ht="18" customHeight="1">
      <c r="A5714" s="4"/>
      <c r="B5714" s="16"/>
    </row>
    <row r="5715" spans="1:2" ht="18" customHeight="1">
      <c r="A5715" s="4"/>
      <c r="B5715" s="16"/>
    </row>
    <row r="5716" spans="1:2" ht="18" customHeight="1">
      <c r="A5716" s="4"/>
      <c r="B5716" s="16"/>
    </row>
    <row r="5717" spans="1:2" ht="18" customHeight="1">
      <c r="A5717" s="4"/>
      <c r="B5717" s="16"/>
    </row>
    <row r="5718" spans="1:2" ht="18" customHeight="1">
      <c r="A5718" s="4"/>
      <c r="B5718" s="16"/>
    </row>
    <row r="5719" spans="1:2" ht="18" customHeight="1">
      <c r="A5719" s="4"/>
      <c r="B5719" s="16"/>
    </row>
    <row r="5720" spans="1:2" ht="18" customHeight="1">
      <c r="A5720" s="4"/>
      <c r="B5720" s="16"/>
    </row>
    <row r="5721" spans="1:2" ht="18" customHeight="1">
      <c r="A5721" s="4"/>
      <c r="B5721" s="16"/>
    </row>
    <row r="5722" spans="1:2" ht="18" customHeight="1">
      <c r="A5722" s="4"/>
      <c r="B5722" s="16"/>
    </row>
    <row r="5723" spans="1:2" ht="18" customHeight="1">
      <c r="A5723" s="4"/>
      <c r="B5723" s="16"/>
    </row>
    <row r="5724" spans="1:2" ht="18" customHeight="1">
      <c r="A5724" s="4"/>
      <c r="B5724" s="16"/>
    </row>
    <row r="5725" spans="1:2" ht="18" customHeight="1">
      <c r="A5725" s="4"/>
      <c r="B5725" s="16"/>
    </row>
    <row r="5726" spans="1:2" ht="18" customHeight="1">
      <c r="A5726" s="4"/>
      <c r="B5726" s="16"/>
    </row>
    <row r="5727" spans="1:2" ht="18" customHeight="1">
      <c r="A5727" s="4"/>
      <c r="B5727" s="16"/>
    </row>
    <row r="5728" spans="1:2" ht="18" customHeight="1">
      <c r="A5728" s="4"/>
      <c r="B5728" s="16"/>
    </row>
    <row r="5729" spans="1:2" ht="18" customHeight="1">
      <c r="A5729" s="4"/>
      <c r="B5729" s="16"/>
    </row>
    <row r="5730" spans="1:2" ht="18" customHeight="1">
      <c r="A5730" s="4"/>
      <c r="B5730" s="16"/>
    </row>
    <row r="5731" spans="1:2" ht="18" customHeight="1">
      <c r="A5731" s="4"/>
      <c r="B5731" s="16"/>
    </row>
    <row r="5732" spans="1:2" ht="18" customHeight="1">
      <c r="A5732" s="4"/>
      <c r="B5732" s="16"/>
    </row>
    <row r="5733" spans="1:2" ht="18" customHeight="1">
      <c r="A5733" s="4"/>
      <c r="B5733" s="16"/>
    </row>
    <row r="5734" spans="1:2" ht="18" customHeight="1">
      <c r="A5734" s="4"/>
      <c r="B5734" s="16"/>
    </row>
    <row r="5735" spans="1:2" ht="18" customHeight="1">
      <c r="A5735" s="4"/>
      <c r="B5735" s="16"/>
    </row>
    <row r="5736" spans="1:2" ht="18" customHeight="1">
      <c r="A5736" s="4"/>
      <c r="B5736" s="16"/>
    </row>
    <row r="5737" spans="1:2" ht="18" customHeight="1">
      <c r="A5737" s="4"/>
      <c r="B5737" s="16"/>
    </row>
    <row r="5738" spans="1:2" ht="18" customHeight="1">
      <c r="A5738" s="4"/>
      <c r="B5738" s="16"/>
    </row>
    <row r="5739" spans="1:2" ht="18" customHeight="1">
      <c r="A5739" s="4"/>
      <c r="B5739" s="16"/>
    </row>
    <row r="5740" spans="1:2" ht="18" customHeight="1">
      <c r="A5740" s="4"/>
      <c r="B5740" s="16"/>
    </row>
    <row r="5741" spans="1:2" ht="18" customHeight="1">
      <c r="A5741" s="4"/>
      <c r="B5741" s="16"/>
    </row>
    <row r="5742" spans="1:2" ht="18" customHeight="1">
      <c r="A5742" s="4"/>
      <c r="B5742" s="16"/>
    </row>
    <row r="5743" spans="1:2" ht="18" customHeight="1">
      <c r="A5743" s="4"/>
      <c r="B5743" s="16"/>
    </row>
    <row r="5744" spans="1:2" ht="18" customHeight="1">
      <c r="A5744" s="4"/>
      <c r="B5744" s="16"/>
    </row>
    <row r="5745" spans="1:2" ht="18" customHeight="1">
      <c r="A5745" s="4"/>
      <c r="B5745" s="16"/>
    </row>
    <row r="5746" spans="1:2" ht="18" customHeight="1">
      <c r="A5746" s="4"/>
      <c r="B5746" s="16"/>
    </row>
    <row r="5747" spans="1:2" ht="18" customHeight="1">
      <c r="A5747" s="4"/>
      <c r="B5747" s="16"/>
    </row>
    <row r="5748" spans="1:2" ht="18" customHeight="1">
      <c r="A5748" s="4"/>
      <c r="B5748" s="16"/>
    </row>
    <row r="5749" spans="1:2" ht="18" customHeight="1">
      <c r="A5749" s="4"/>
      <c r="B5749" s="16"/>
    </row>
    <row r="5750" spans="1:2" ht="18" customHeight="1">
      <c r="A5750" s="4"/>
      <c r="B5750" s="16"/>
    </row>
    <row r="5751" spans="1:2" ht="18" customHeight="1">
      <c r="A5751" s="4"/>
      <c r="B5751" s="16"/>
    </row>
    <row r="5752" spans="1:2" ht="18" customHeight="1">
      <c r="A5752" s="4"/>
      <c r="B5752" s="16"/>
    </row>
    <row r="5753" spans="1:2" ht="18" customHeight="1">
      <c r="A5753" s="4"/>
      <c r="B5753" s="16"/>
    </row>
    <row r="5754" spans="1:2" ht="18" customHeight="1">
      <c r="A5754" s="4"/>
      <c r="B5754" s="16"/>
    </row>
    <row r="5755" spans="1:2" ht="18" customHeight="1">
      <c r="A5755" s="4"/>
      <c r="B5755" s="16"/>
    </row>
    <row r="5756" spans="1:2" ht="18" customHeight="1">
      <c r="A5756" s="4"/>
      <c r="B5756" s="16"/>
    </row>
    <row r="5757" spans="1:2" ht="18" customHeight="1">
      <c r="A5757" s="4"/>
      <c r="B5757" s="16"/>
    </row>
    <row r="5758" spans="1:2" ht="18" customHeight="1">
      <c r="A5758" s="4"/>
      <c r="B5758" s="16"/>
    </row>
    <row r="5759" spans="1:2" ht="18" customHeight="1">
      <c r="A5759" s="4"/>
      <c r="B5759" s="16"/>
    </row>
    <row r="5760" spans="1:2" ht="18" customHeight="1">
      <c r="A5760" s="4"/>
      <c r="B5760" s="16"/>
    </row>
    <row r="5761" spans="1:2" ht="18" customHeight="1">
      <c r="A5761" s="4"/>
      <c r="B5761" s="16"/>
    </row>
    <row r="5762" spans="1:2" ht="18" customHeight="1">
      <c r="A5762" s="4"/>
      <c r="B5762" s="16"/>
    </row>
    <row r="5763" spans="1:2" ht="18" customHeight="1">
      <c r="A5763" s="4"/>
      <c r="B5763" s="16"/>
    </row>
    <row r="5764" spans="1:2" ht="18" customHeight="1">
      <c r="A5764" s="4"/>
      <c r="B5764" s="16"/>
    </row>
    <row r="5765" spans="1:2" ht="18" customHeight="1">
      <c r="A5765" s="4"/>
      <c r="B5765" s="16"/>
    </row>
    <row r="5766" spans="1:2" ht="18" customHeight="1">
      <c r="A5766" s="4"/>
      <c r="B5766" s="16"/>
    </row>
    <row r="5767" spans="1:2" ht="18" customHeight="1">
      <c r="A5767" s="4"/>
      <c r="B5767" s="16"/>
    </row>
    <row r="5768" spans="1:2" ht="18" customHeight="1">
      <c r="A5768" s="4"/>
      <c r="B5768" s="16"/>
    </row>
    <row r="5769" spans="1:2" ht="18" customHeight="1">
      <c r="A5769" s="4"/>
      <c r="B5769" s="16"/>
    </row>
    <row r="5770" spans="1:2" ht="18" customHeight="1">
      <c r="A5770" s="4"/>
      <c r="B5770" s="16"/>
    </row>
    <row r="5771" spans="1:2" ht="18" customHeight="1">
      <c r="A5771" s="4"/>
      <c r="B5771" s="16"/>
    </row>
    <row r="5772" spans="1:2" ht="18" customHeight="1">
      <c r="A5772" s="4"/>
      <c r="B5772" s="16"/>
    </row>
    <row r="5773" spans="1:2" ht="18" customHeight="1">
      <c r="A5773" s="4"/>
      <c r="B5773" s="16"/>
    </row>
    <row r="5774" spans="1:2" ht="18" customHeight="1">
      <c r="A5774" s="4"/>
      <c r="B5774" s="16"/>
    </row>
    <row r="5775" spans="1:2" ht="18" customHeight="1">
      <c r="A5775" s="4"/>
      <c r="B5775" s="16"/>
    </row>
    <row r="5776" spans="1:2" ht="18" customHeight="1">
      <c r="A5776" s="4"/>
      <c r="B5776" s="16"/>
    </row>
    <row r="5777" spans="1:2" ht="18" customHeight="1">
      <c r="A5777" s="4"/>
      <c r="B5777" s="16"/>
    </row>
    <row r="5778" spans="1:2" ht="18" customHeight="1">
      <c r="A5778" s="4"/>
      <c r="B5778" s="16"/>
    </row>
    <row r="5779" spans="1:2" ht="18" customHeight="1">
      <c r="A5779" s="4"/>
      <c r="B5779" s="16"/>
    </row>
    <row r="5780" spans="1:2" ht="18" customHeight="1">
      <c r="A5780" s="4"/>
      <c r="B5780" s="16"/>
    </row>
    <row r="5781" spans="1:2" ht="18" customHeight="1">
      <c r="A5781" s="4"/>
      <c r="B5781" s="16"/>
    </row>
    <row r="5782" spans="1:2" ht="18" customHeight="1">
      <c r="A5782" s="4"/>
      <c r="B5782" s="16"/>
    </row>
    <row r="5783" spans="1:2" ht="18" customHeight="1">
      <c r="A5783" s="4"/>
      <c r="B5783" s="16"/>
    </row>
    <row r="5784" spans="1:2" ht="18" customHeight="1">
      <c r="A5784" s="4"/>
      <c r="B5784" s="16"/>
    </row>
    <row r="5785" spans="1:2" ht="18" customHeight="1">
      <c r="A5785" s="4"/>
      <c r="B5785" s="16"/>
    </row>
    <row r="5786" spans="1:2" ht="18" customHeight="1">
      <c r="A5786" s="4"/>
      <c r="B5786" s="16"/>
    </row>
    <row r="5787" spans="1:2" ht="18" customHeight="1">
      <c r="A5787" s="4"/>
      <c r="B5787" s="16"/>
    </row>
    <row r="5788" spans="1:2" ht="18" customHeight="1">
      <c r="A5788" s="4"/>
      <c r="B5788" s="16"/>
    </row>
    <row r="5789" spans="1:2" ht="18" customHeight="1">
      <c r="A5789" s="4"/>
      <c r="B5789" s="16"/>
    </row>
    <row r="5790" spans="1:2" ht="18" customHeight="1">
      <c r="A5790" s="4"/>
      <c r="B5790" s="16"/>
    </row>
    <row r="5791" spans="1:2" ht="18" customHeight="1">
      <c r="A5791" s="4"/>
      <c r="B5791" s="16"/>
    </row>
    <row r="5792" spans="1:2" ht="18" customHeight="1">
      <c r="A5792" s="4"/>
      <c r="B5792" s="16"/>
    </row>
    <row r="5793" spans="1:2" ht="18" customHeight="1">
      <c r="A5793" s="4"/>
      <c r="B5793" s="16"/>
    </row>
    <row r="5794" spans="1:2" ht="18" customHeight="1">
      <c r="A5794" s="4"/>
      <c r="B5794" s="16"/>
    </row>
    <row r="5795" spans="1:2" ht="18" customHeight="1">
      <c r="A5795" s="4"/>
      <c r="B5795" s="16"/>
    </row>
    <row r="5796" spans="1:2" ht="18" customHeight="1">
      <c r="A5796" s="4"/>
      <c r="B5796" s="16"/>
    </row>
    <row r="5797" spans="1:2" ht="18" customHeight="1">
      <c r="A5797" s="4"/>
      <c r="B5797" s="16"/>
    </row>
    <row r="5798" spans="1:2" ht="18" customHeight="1">
      <c r="A5798" s="4"/>
      <c r="B5798" s="16"/>
    </row>
    <row r="5799" spans="1:2" ht="18" customHeight="1">
      <c r="A5799" s="4"/>
      <c r="B5799" s="16"/>
    </row>
    <row r="5800" spans="1:2" ht="18" customHeight="1">
      <c r="A5800" s="4"/>
      <c r="B5800" s="16"/>
    </row>
    <row r="5801" spans="1:2" ht="18" customHeight="1">
      <c r="A5801" s="4"/>
      <c r="B5801" s="16"/>
    </row>
    <row r="5802" spans="1:2" ht="18" customHeight="1">
      <c r="A5802" s="4"/>
      <c r="B5802" s="16"/>
    </row>
    <row r="5803" spans="1:2" ht="18" customHeight="1">
      <c r="A5803" s="4"/>
      <c r="B5803" s="16"/>
    </row>
    <row r="5804" spans="1:2" ht="18" customHeight="1">
      <c r="A5804" s="4"/>
      <c r="B5804" s="16"/>
    </row>
    <row r="5805" spans="1:2" ht="18" customHeight="1">
      <c r="A5805" s="4"/>
      <c r="B5805" s="16"/>
    </row>
    <row r="5806" spans="1:2" ht="18" customHeight="1">
      <c r="A5806" s="4"/>
      <c r="B5806" s="16"/>
    </row>
    <row r="5807" spans="1:2" ht="18" customHeight="1">
      <c r="A5807" s="4"/>
      <c r="B5807" s="16"/>
    </row>
    <row r="5808" spans="1:2" ht="18" customHeight="1">
      <c r="A5808" s="4"/>
      <c r="B5808" s="16"/>
    </row>
    <row r="5809" spans="1:2" ht="18" customHeight="1">
      <c r="A5809" s="4"/>
      <c r="B5809" s="16"/>
    </row>
    <row r="5810" spans="1:2" ht="18" customHeight="1">
      <c r="A5810" s="4"/>
      <c r="B5810" s="16"/>
    </row>
    <row r="5811" spans="1:2" ht="18" customHeight="1">
      <c r="A5811" s="4"/>
      <c r="B5811" s="16"/>
    </row>
    <row r="5812" spans="1:2" ht="18" customHeight="1">
      <c r="A5812" s="4"/>
      <c r="B5812" s="16"/>
    </row>
    <row r="5813" spans="1:2" ht="18" customHeight="1">
      <c r="A5813" s="4"/>
      <c r="B5813" s="16"/>
    </row>
    <row r="5814" spans="1:2" ht="18" customHeight="1">
      <c r="A5814" s="4"/>
      <c r="B5814" s="16"/>
    </row>
    <row r="5815" spans="1:2" ht="18" customHeight="1">
      <c r="A5815" s="4"/>
      <c r="B5815" s="16"/>
    </row>
    <row r="5816" spans="1:2" ht="18" customHeight="1">
      <c r="A5816" s="4"/>
      <c r="B5816" s="16"/>
    </row>
    <row r="5817" spans="1:2" ht="18" customHeight="1">
      <c r="A5817" s="4"/>
      <c r="B5817" s="16"/>
    </row>
    <row r="5818" spans="1:2" ht="18" customHeight="1">
      <c r="A5818" s="4"/>
      <c r="B5818" s="16"/>
    </row>
    <row r="5819" spans="1:2" ht="18" customHeight="1">
      <c r="A5819" s="4"/>
      <c r="B5819" s="16"/>
    </row>
    <row r="5820" spans="1:2" ht="18" customHeight="1">
      <c r="A5820" s="4"/>
      <c r="B5820" s="16"/>
    </row>
    <row r="5821" spans="1:2" ht="18" customHeight="1">
      <c r="A5821" s="4"/>
      <c r="B5821" s="16"/>
    </row>
    <row r="5822" spans="1:2" ht="18" customHeight="1">
      <c r="A5822" s="4"/>
      <c r="B5822" s="16"/>
    </row>
    <row r="5823" spans="1:2" ht="18" customHeight="1">
      <c r="A5823" s="4"/>
      <c r="B5823" s="16"/>
    </row>
    <row r="5824" spans="1:2" ht="18" customHeight="1">
      <c r="A5824" s="4"/>
      <c r="B5824" s="16"/>
    </row>
    <row r="5825" spans="1:2" ht="18" customHeight="1">
      <c r="A5825" s="4"/>
      <c r="B5825" s="16"/>
    </row>
    <row r="5826" spans="1:2" ht="18" customHeight="1">
      <c r="A5826" s="4"/>
      <c r="B5826" s="16"/>
    </row>
    <row r="5827" spans="1:2" ht="18" customHeight="1">
      <c r="A5827" s="4"/>
      <c r="B5827" s="16"/>
    </row>
    <row r="5828" spans="1:2" ht="18" customHeight="1">
      <c r="A5828" s="4"/>
      <c r="B5828" s="16"/>
    </row>
    <row r="5829" spans="1:2" ht="18" customHeight="1">
      <c r="A5829" s="4"/>
      <c r="B5829" s="16"/>
    </row>
    <row r="5830" spans="1:2" ht="18" customHeight="1">
      <c r="A5830" s="4"/>
      <c r="B5830" s="16"/>
    </row>
    <row r="5831" spans="1:2" ht="18" customHeight="1">
      <c r="A5831" s="4"/>
      <c r="B5831" s="16"/>
    </row>
    <row r="5832" spans="1:2" ht="18" customHeight="1">
      <c r="A5832" s="4"/>
      <c r="B5832" s="16"/>
    </row>
    <row r="5833" spans="1:2" ht="18" customHeight="1">
      <c r="A5833" s="4"/>
      <c r="B5833" s="16"/>
    </row>
    <row r="5834" spans="1:2" ht="18" customHeight="1">
      <c r="A5834" s="4"/>
      <c r="B5834" s="16"/>
    </row>
    <row r="5835" spans="1:2" ht="18" customHeight="1">
      <c r="A5835" s="4"/>
      <c r="B5835" s="16"/>
    </row>
    <row r="5836" spans="1:2" ht="18" customHeight="1">
      <c r="A5836" s="4"/>
      <c r="B5836" s="16"/>
    </row>
    <row r="5837" spans="1:2" ht="18" customHeight="1">
      <c r="A5837" s="4"/>
      <c r="B5837" s="16"/>
    </row>
    <row r="5838" spans="1:2" ht="18" customHeight="1">
      <c r="A5838" s="4"/>
      <c r="B5838" s="16"/>
    </row>
    <row r="5839" spans="1:2" ht="18" customHeight="1">
      <c r="A5839" s="4"/>
      <c r="B5839" s="16"/>
    </row>
    <row r="5840" spans="1:2" ht="18" customHeight="1">
      <c r="A5840" s="4"/>
      <c r="B5840" s="16"/>
    </row>
    <row r="5841" spans="1:2" ht="18" customHeight="1">
      <c r="A5841" s="4"/>
      <c r="B5841" s="16"/>
    </row>
    <row r="5842" spans="1:2" ht="18" customHeight="1">
      <c r="A5842" s="4"/>
      <c r="B5842" s="16"/>
    </row>
    <row r="5843" spans="1:2" ht="18" customHeight="1">
      <c r="A5843" s="4"/>
      <c r="B5843" s="16"/>
    </row>
    <row r="5844" spans="1:2" ht="18" customHeight="1">
      <c r="A5844" s="4"/>
      <c r="B5844" s="16"/>
    </row>
    <row r="5845" spans="1:2" ht="18" customHeight="1">
      <c r="A5845" s="4"/>
      <c r="B5845" s="16"/>
    </row>
    <row r="5846" spans="1:2" ht="18" customHeight="1">
      <c r="A5846" s="4"/>
      <c r="B5846" s="16"/>
    </row>
    <row r="5847" spans="1:2" ht="18" customHeight="1">
      <c r="A5847" s="4"/>
      <c r="B5847" s="16"/>
    </row>
    <row r="5848" spans="1:2" ht="18" customHeight="1">
      <c r="A5848" s="4"/>
      <c r="B5848" s="16"/>
    </row>
    <row r="5849" spans="1:2" ht="18" customHeight="1">
      <c r="A5849" s="4"/>
      <c r="B5849" s="16"/>
    </row>
    <row r="5850" spans="1:2" ht="18" customHeight="1">
      <c r="A5850" s="4"/>
      <c r="B5850" s="16"/>
    </row>
    <row r="5851" spans="1:2" ht="18" customHeight="1">
      <c r="A5851" s="4"/>
      <c r="B5851" s="16"/>
    </row>
    <row r="5852" spans="1:2" ht="18" customHeight="1">
      <c r="A5852" s="4"/>
      <c r="B5852" s="16"/>
    </row>
    <row r="5853" spans="1:2" ht="18" customHeight="1">
      <c r="A5853" s="4"/>
      <c r="B5853" s="16"/>
    </row>
    <row r="5854" spans="1:2" ht="18" customHeight="1">
      <c r="A5854" s="4"/>
      <c r="B5854" s="16"/>
    </row>
    <row r="5855" spans="1:2" ht="18" customHeight="1">
      <c r="A5855" s="4"/>
      <c r="B5855" s="16"/>
    </row>
    <row r="5856" spans="1:2" ht="18" customHeight="1">
      <c r="A5856" s="4"/>
      <c r="B5856" s="16"/>
    </row>
    <row r="5857" spans="1:2" ht="18" customHeight="1">
      <c r="A5857" s="4"/>
      <c r="B5857" s="16"/>
    </row>
    <row r="5858" spans="1:2" ht="18" customHeight="1">
      <c r="A5858" s="4"/>
      <c r="B5858" s="16"/>
    </row>
    <row r="5859" spans="1:2" ht="18" customHeight="1">
      <c r="A5859" s="4"/>
      <c r="B5859" s="16"/>
    </row>
    <row r="5860" spans="1:2" ht="18" customHeight="1">
      <c r="A5860" s="4"/>
      <c r="B5860" s="16"/>
    </row>
    <row r="5861" spans="1:2" ht="18" customHeight="1">
      <c r="A5861" s="4"/>
      <c r="B5861" s="16"/>
    </row>
    <row r="5862" spans="1:2" ht="18" customHeight="1">
      <c r="A5862" s="4"/>
      <c r="B5862" s="16"/>
    </row>
    <row r="5863" spans="1:2" ht="18" customHeight="1">
      <c r="A5863" s="4"/>
      <c r="B5863" s="16"/>
    </row>
    <row r="5864" spans="1:2" ht="18" customHeight="1">
      <c r="A5864" s="4"/>
      <c r="B5864" s="16"/>
    </row>
    <row r="5865" spans="1:2" ht="18" customHeight="1">
      <c r="A5865" s="4"/>
      <c r="B5865" s="16"/>
    </row>
    <row r="5866" spans="1:2" ht="18" customHeight="1">
      <c r="A5866" s="4"/>
      <c r="B5866" s="16"/>
    </row>
    <row r="5867" spans="1:2" ht="18" customHeight="1">
      <c r="A5867" s="4"/>
      <c r="B5867" s="16"/>
    </row>
    <row r="5868" spans="1:2" ht="18" customHeight="1">
      <c r="A5868" s="4"/>
      <c r="B5868" s="16"/>
    </row>
    <row r="5869" spans="1:2" ht="18" customHeight="1">
      <c r="A5869" s="4"/>
      <c r="B5869" s="16"/>
    </row>
    <row r="5870" spans="1:2" ht="18" customHeight="1">
      <c r="A5870" s="4"/>
      <c r="B5870" s="16"/>
    </row>
    <row r="5871" spans="1:2" ht="18" customHeight="1">
      <c r="A5871" s="4"/>
      <c r="B5871" s="16"/>
    </row>
    <row r="5872" spans="1:2" ht="18" customHeight="1">
      <c r="A5872" s="4"/>
      <c r="B5872" s="16"/>
    </row>
    <row r="5873" spans="1:2" ht="18" customHeight="1">
      <c r="A5873" s="4"/>
      <c r="B5873" s="16"/>
    </row>
    <row r="5874" spans="1:2" ht="18" customHeight="1">
      <c r="A5874" s="4"/>
      <c r="B5874" s="16"/>
    </row>
    <row r="5875" spans="1:2" ht="18" customHeight="1">
      <c r="A5875" s="4"/>
      <c r="B5875" s="16"/>
    </row>
    <row r="5876" spans="1:2" ht="18" customHeight="1">
      <c r="A5876" s="4"/>
      <c r="B5876" s="16"/>
    </row>
    <row r="5877" spans="1:2" ht="18" customHeight="1">
      <c r="A5877" s="4"/>
      <c r="B5877" s="16"/>
    </row>
    <row r="5878" spans="1:2" ht="18" customHeight="1">
      <c r="A5878" s="4"/>
      <c r="B5878" s="16"/>
    </row>
    <row r="5879" spans="1:2" ht="18" customHeight="1">
      <c r="A5879" s="4"/>
      <c r="B5879" s="16"/>
    </row>
    <row r="5880" spans="1:2" ht="18" customHeight="1">
      <c r="A5880" s="4"/>
      <c r="B5880" s="16"/>
    </row>
    <row r="5881" spans="1:2" ht="18" customHeight="1">
      <c r="A5881" s="4"/>
      <c r="B5881" s="16"/>
    </row>
    <row r="5882" spans="1:2" ht="18" customHeight="1">
      <c r="A5882" s="4"/>
      <c r="B5882" s="16"/>
    </row>
    <row r="5883" spans="1:2" ht="18" customHeight="1">
      <c r="A5883" s="4"/>
      <c r="B5883" s="16"/>
    </row>
    <row r="5884" spans="1:2" ht="18" customHeight="1">
      <c r="A5884" s="4"/>
      <c r="B5884" s="16"/>
    </row>
    <row r="5885" spans="1:2" ht="18" customHeight="1">
      <c r="A5885" s="4"/>
      <c r="B5885" s="16"/>
    </row>
    <row r="5886" spans="1:2" ht="18" customHeight="1">
      <c r="A5886" s="4"/>
      <c r="B5886" s="16"/>
    </row>
    <row r="5887" spans="1:2" ht="18" customHeight="1">
      <c r="A5887" s="4"/>
      <c r="B5887" s="16"/>
    </row>
    <row r="5888" spans="1:2" ht="18" customHeight="1">
      <c r="A5888" s="4"/>
      <c r="B5888" s="16"/>
    </row>
    <row r="5889" spans="1:2" ht="18" customHeight="1">
      <c r="A5889" s="4"/>
      <c r="B5889" s="16"/>
    </row>
    <row r="5890" spans="1:2" ht="18" customHeight="1">
      <c r="A5890" s="4"/>
      <c r="B5890" s="16"/>
    </row>
    <row r="5891" spans="1:2" ht="18" customHeight="1">
      <c r="A5891" s="4"/>
      <c r="B5891" s="16"/>
    </row>
    <row r="5892" spans="1:2" ht="18" customHeight="1">
      <c r="A5892" s="4"/>
      <c r="B5892" s="16"/>
    </row>
    <row r="5893" spans="1:2" ht="18" customHeight="1">
      <c r="A5893" s="4"/>
      <c r="B5893" s="16"/>
    </row>
    <row r="5894" spans="1:2" ht="18" customHeight="1">
      <c r="A5894" s="4"/>
      <c r="B5894" s="16"/>
    </row>
    <row r="5895" spans="1:2" ht="18" customHeight="1">
      <c r="A5895" s="4"/>
      <c r="B5895" s="16"/>
    </row>
    <row r="5896" spans="1:2" ht="18" customHeight="1">
      <c r="A5896" s="4"/>
      <c r="B5896" s="16"/>
    </row>
    <row r="5897" spans="1:2" ht="18" customHeight="1">
      <c r="A5897" s="4"/>
      <c r="B5897" s="16"/>
    </row>
    <row r="5898" spans="1:2" ht="18" customHeight="1">
      <c r="A5898" s="4"/>
      <c r="B5898" s="16"/>
    </row>
    <row r="5899" spans="1:2" ht="18" customHeight="1">
      <c r="A5899" s="4"/>
      <c r="B5899" s="16"/>
    </row>
    <row r="5900" spans="1:2" ht="18" customHeight="1">
      <c r="A5900" s="4"/>
      <c r="B5900" s="16"/>
    </row>
    <row r="5901" spans="1:2" ht="18" customHeight="1">
      <c r="A5901" s="4"/>
      <c r="B5901" s="16"/>
    </row>
    <row r="5902" spans="1:2" ht="18" customHeight="1">
      <c r="A5902" s="4"/>
      <c r="B5902" s="16"/>
    </row>
    <row r="5903" spans="1:2" ht="18" customHeight="1">
      <c r="A5903" s="4"/>
      <c r="B5903" s="16"/>
    </row>
    <row r="5904" spans="1:2" ht="18" customHeight="1">
      <c r="A5904" s="4"/>
      <c r="B5904" s="16"/>
    </row>
    <row r="5905" spans="1:2" ht="18" customHeight="1">
      <c r="A5905" s="4"/>
      <c r="B5905" s="16"/>
    </row>
    <row r="5906" spans="1:2" ht="18" customHeight="1">
      <c r="A5906" s="4"/>
      <c r="B5906" s="16"/>
    </row>
    <row r="5907" spans="1:2" ht="18" customHeight="1">
      <c r="A5907" s="4"/>
      <c r="B5907" s="16"/>
    </row>
    <row r="5908" spans="1:2" ht="18" customHeight="1">
      <c r="A5908" s="4"/>
      <c r="B5908" s="16"/>
    </row>
    <row r="5909" spans="1:2" ht="18" customHeight="1">
      <c r="A5909" s="4"/>
      <c r="B5909" s="16"/>
    </row>
    <row r="5910" spans="1:2" ht="18" customHeight="1">
      <c r="A5910" s="4"/>
      <c r="B5910" s="16"/>
    </row>
    <row r="5911" spans="1:2" ht="18" customHeight="1">
      <c r="A5911" s="4"/>
      <c r="B5911" s="16"/>
    </row>
    <row r="5912" spans="1:2" ht="18" customHeight="1">
      <c r="A5912" s="4"/>
      <c r="B5912" s="16"/>
    </row>
    <row r="5913" spans="1:2" ht="18" customHeight="1">
      <c r="A5913" s="4"/>
      <c r="B5913" s="16"/>
    </row>
    <row r="5914" spans="1:2" ht="18" customHeight="1">
      <c r="A5914" s="4"/>
      <c r="B5914" s="16"/>
    </row>
    <row r="5915" spans="1:2" ht="18" customHeight="1">
      <c r="A5915" s="4"/>
      <c r="B5915" s="16"/>
    </row>
    <row r="5916" spans="1:2" ht="18" customHeight="1">
      <c r="A5916" s="4"/>
      <c r="B5916" s="16"/>
    </row>
    <row r="5917" spans="1:2" ht="18" customHeight="1">
      <c r="A5917" s="4"/>
      <c r="B5917" s="16"/>
    </row>
    <row r="5918" spans="1:2" ht="18" customHeight="1">
      <c r="A5918" s="4"/>
      <c r="B5918" s="16"/>
    </row>
    <row r="5919" spans="1:2" ht="18" customHeight="1">
      <c r="A5919" s="4"/>
      <c r="B5919" s="16"/>
    </row>
    <row r="5920" spans="1:2" ht="18" customHeight="1">
      <c r="A5920" s="4"/>
      <c r="B5920" s="16"/>
    </row>
    <row r="5921" spans="1:2" ht="18" customHeight="1">
      <c r="A5921" s="4"/>
      <c r="B5921" s="16"/>
    </row>
    <row r="5922" spans="1:2" ht="18" customHeight="1">
      <c r="A5922" s="4"/>
      <c r="B5922" s="16"/>
    </row>
    <row r="5923" spans="1:2" ht="18" customHeight="1">
      <c r="A5923" s="4"/>
      <c r="B5923" s="16"/>
    </row>
    <row r="5924" spans="1:2" ht="18" customHeight="1">
      <c r="A5924" s="4"/>
      <c r="B5924" s="16"/>
    </row>
    <row r="5925" spans="1:2" ht="18" customHeight="1">
      <c r="A5925" s="4"/>
      <c r="B5925" s="16"/>
    </row>
    <row r="5926" spans="1:2" ht="18" customHeight="1">
      <c r="A5926" s="4"/>
      <c r="B5926" s="16"/>
    </row>
    <row r="5927" spans="1:2" ht="18" customHeight="1">
      <c r="A5927" s="4"/>
      <c r="B5927" s="16"/>
    </row>
    <row r="5928" spans="1:2" ht="18" customHeight="1">
      <c r="A5928" s="4"/>
      <c r="B5928" s="16"/>
    </row>
    <row r="5929" spans="1:2" ht="18" customHeight="1">
      <c r="A5929" s="4"/>
      <c r="B5929" s="16"/>
    </row>
    <row r="5930" spans="1:2" ht="18" customHeight="1">
      <c r="A5930" s="4"/>
      <c r="B5930" s="16"/>
    </row>
    <row r="5931" spans="1:2" ht="18" customHeight="1">
      <c r="A5931" s="4"/>
      <c r="B5931" s="16"/>
    </row>
    <row r="5932" spans="1:2" ht="18" customHeight="1">
      <c r="A5932" s="4"/>
      <c r="B5932" s="16"/>
    </row>
    <row r="5933" spans="1:2" ht="18" customHeight="1">
      <c r="A5933" s="4"/>
      <c r="B5933" s="16"/>
    </row>
    <row r="5934" spans="1:2" ht="18" customHeight="1">
      <c r="A5934" s="4"/>
      <c r="B5934" s="16"/>
    </row>
    <row r="5935" spans="1:2" ht="18" customHeight="1">
      <c r="A5935" s="4"/>
      <c r="B5935" s="16"/>
    </row>
    <row r="5936" spans="1:2" ht="18" customHeight="1">
      <c r="A5936" s="4"/>
      <c r="B5936" s="16"/>
    </row>
    <row r="5937" spans="1:2" ht="18" customHeight="1">
      <c r="A5937" s="4"/>
      <c r="B5937" s="16"/>
    </row>
    <row r="5938" spans="1:2" ht="18" customHeight="1">
      <c r="A5938" s="4"/>
      <c r="B5938" s="16"/>
    </row>
    <row r="5939" spans="1:2" ht="18" customHeight="1">
      <c r="A5939" s="4"/>
      <c r="B5939" s="16"/>
    </row>
    <row r="5940" spans="1:2" ht="18" customHeight="1">
      <c r="A5940" s="4"/>
      <c r="B5940" s="16"/>
    </row>
    <row r="5941" spans="1:2" ht="18" customHeight="1">
      <c r="A5941" s="4"/>
      <c r="B5941" s="16"/>
    </row>
    <row r="5942" spans="1:2" ht="18" customHeight="1">
      <c r="A5942" s="4"/>
      <c r="B5942" s="16"/>
    </row>
    <row r="5943" spans="1:2" ht="18" customHeight="1">
      <c r="A5943" s="4"/>
      <c r="B5943" s="16"/>
    </row>
    <row r="5944" spans="1:2" ht="18" customHeight="1">
      <c r="A5944" s="4"/>
      <c r="B5944" s="16"/>
    </row>
    <row r="5945" spans="1:2" ht="18" customHeight="1">
      <c r="A5945" s="4"/>
      <c r="B5945" s="16"/>
    </row>
    <row r="5946" spans="1:2" ht="18" customHeight="1">
      <c r="A5946" s="4"/>
      <c r="B5946" s="16"/>
    </row>
    <row r="5947" spans="1:2" ht="18" customHeight="1">
      <c r="A5947" s="4"/>
      <c r="B5947" s="16"/>
    </row>
    <row r="5948" spans="1:2" ht="18" customHeight="1">
      <c r="A5948" s="4"/>
      <c r="B5948" s="16"/>
    </row>
    <row r="5949" spans="1:2" ht="18" customHeight="1">
      <c r="A5949" s="4"/>
      <c r="B5949" s="16"/>
    </row>
    <row r="5950" spans="1:2" ht="18" customHeight="1">
      <c r="A5950" s="4"/>
      <c r="B5950" s="16"/>
    </row>
    <row r="5951" spans="1:2" ht="18" customHeight="1">
      <c r="A5951" s="4"/>
      <c r="B5951" s="16"/>
    </row>
    <row r="5952" spans="1:2" ht="18" customHeight="1">
      <c r="A5952" s="4"/>
      <c r="B5952" s="16"/>
    </row>
    <row r="5953" spans="1:2" ht="18" customHeight="1">
      <c r="A5953" s="4"/>
      <c r="B5953" s="16"/>
    </row>
    <row r="5954" spans="1:2" ht="18" customHeight="1">
      <c r="A5954" s="4"/>
      <c r="B5954" s="16"/>
    </row>
    <row r="5955" spans="1:2" ht="18" customHeight="1">
      <c r="A5955" s="4"/>
      <c r="B5955" s="16"/>
    </row>
    <row r="5956" spans="1:2" ht="18" customHeight="1">
      <c r="A5956" s="4"/>
      <c r="B5956" s="16"/>
    </row>
    <row r="5957" spans="1:2" ht="18" customHeight="1">
      <c r="A5957" s="4"/>
      <c r="B5957" s="16"/>
    </row>
    <row r="5958" spans="1:2" ht="18" customHeight="1">
      <c r="A5958" s="4"/>
      <c r="B5958" s="16"/>
    </row>
    <row r="5959" spans="1:2" ht="18" customHeight="1">
      <c r="A5959" s="4"/>
      <c r="B5959" s="16"/>
    </row>
    <row r="5960" spans="1:2" ht="18" customHeight="1">
      <c r="A5960" s="4"/>
      <c r="B5960" s="16"/>
    </row>
    <row r="5961" spans="1:2" ht="18" customHeight="1">
      <c r="A5961" s="4"/>
      <c r="B5961" s="16"/>
    </row>
    <row r="5962" spans="1:2" ht="18" customHeight="1">
      <c r="A5962" s="4"/>
      <c r="B5962" s="16"/>
    </row>
    <row r="5963" spans="1:2" ht="18" customHeight="1">
      <c r="A5963" s="4"/>
      <c r="B5963" s="16"/>
    </row>
    <row r="5964" spans="1:2" ht="18" customHeight="1">
      <c r="A5964" s="4"/>
      <c r="B5964" s="16"/>
    </row>
    <row r="5965" spans="1:2" ht="18" customHeight="1">
      <c r="A5965" s="4"/>
      <c r="B5965" s="16"/>
    </row>
    <row r="5966" spans="1:2" ht="18" customHeight="1">
      <c r="A5966" s="4"/>
      <c r="B5966" s="16"/>
    </row>
    <row r="5967" spans="1:2" ht="18" customHeight="1">
      <c r="A5967" s="4"/>
      <c r="B5967" s="16"/>
    </row>
    <row r="5968" spans="1:2" ht="18" customHeight="1">
      <c r="A5968" s="4"/>
      <c r="B5968" s="16"/>
    </row>
    <row r="5969" spans="1:2" ht="18" customHeight="1">
      <c r="A5969" s="4"/>
      <c r="B5969" s="16"/>
    </row>
    <row r="5970" spans="1:2" ht="18" customHeight="1">
      <c r="A5970" s="4"/>
      <c r="B5970" s="16"/>
    </row>
    <row r="5971" spans="1:2" ht="18" customHeight="1">
      <c r="A5971" s="4"/>
      <c r="B5971" s="16"/>
    </row>
    <row r="5972" spans="1:2" ht="18" customHeight="1">
      <c r="A5972" s="4"/>
      <c r="B5972" s="16"/>
    </row>
    <row r="5973" spans="1:2" ht="18" customHeight="1">
      <c r="A5973" s="4"/>
      <c r="B5973" s="16"/>
    </row>
    <row r="5974" spans="1:2" ht="18" customHeight="1">
      <c r="A5974" s="4"/>
      <c r="B5974" s="16"/>
    </row>
    <row r="5975" spans="1:2" ht="18" customHeight="1">
      <c r="A5975" s="4"/>
      <c r="B5975" s="16"/>
    </row>
    <row r="5976" spans="1:2" ht="18" customHeight="1">
      <c r="A5976" s="4"/>
      <c r="B5976" s="16"/>
    </row>
    <row r="5977" spans="1:2" ht="18" customHeight="1">
      <c r="A5977" s="4"/>
      <c r="B5977" s="16"/>
    </row>
    <row r="5978" spans="1:2" ht="18" customHeight="1">
      <c r="A5978" s="4"/>
      <c r="B5978" s="16"/>
    </row>
    <row r="5979" spans="1:2" ht="18" customHeight="1">
      <c r="A5979" s="4"/>
      <c r="B5979" s="16"/>
    </row>
    <row r="5980" spans="1:2" ht="18" customHeight="1">
      <c r="A5980" s="4"/>
      <c r="B5980" s="16"/>
    </row>
    <row r="5981" spans="1:2" ht="18" customHeight="1">
      <c r="A5981" s="4"/>
      <c r="B5981" s="16"/>
    </row>
    <row r="5982" spans="1:2" ht="18" customHeight="1">
      <c r="A5982" s="4"/>
      <c r="B5982" s="16"/>
    </row>
    <row r="5983" spans="1:2" ht="18" customHeight="1">
      <c r="A5983" s="4"/>
      <c r="B5983" s="16"/>
    </row>
    <row r="5984" spans="1:2" ht="18" customHeight="1">
      <c r="A5984" s="4"/>
      <c r="B5984" s="16"/>
    </row>
    <row r="5985" spans="1:2" ht="18" customHeight="1">
      <c r="A5985" s="4"/>
      <c r="B5985" s="16"/>
    </row>
    <row r="5986" spans="1:2" ht="18" customHeight="1">
      <c r="A5986" s="4"/>
      <c r="B5986" s="16"/>
    </row>
    <row r="5987" spans="1:2" ht="18" customHeight="1">
      <c r="A5987" s="4"/>
      <c r="B5987" s="16"/>
    </row>
    <row r="5988" spans="1:2" ht="18" customHeight="1">
      <c r="A5988" s="4"/>
      <c r="B5988" s="16"/>
    </row>
    <row r="5989" spans="1:2" ht="18" customHeight="1">
      <c r="A5989" s="4"/>
      <c r="B5989" s="16"/>
    </row>
    <row r="5990" spans="1:2" ht="18" customHeight="1">
      <c r="A5990" s="4"/>
      <c r="B5990" s="16"/>
    </row>
    <row r="5991" spans="1:2" ht="18" customHeight="1">
      <c r="A5991" s="4"/>
      <c r="B5991" s="16"/>
    </row>
    <row r="5992" spans="1:2" ht="18" customHeight="1">
      <c r="A5992" s="4"/>
      <c r="B5992" s="16"/>
    </row>
    <row r="5993" spans="1:2" ht="18" customHeight="1">
      <c r="A5993" s="4"/>
      <c r="B5993" s="16"/>
    </row>
    <row r="5994" spans="1:2" ht="18" customHeight="1">
      <c r="A5994" s="4"/>
      <c r="B5994" s="16"/>
    </row>
    <row r="5995" spans="1:2" ht="18" customHeight="1">
      <c r="A5995" s="4"/>
      <c r="B5995" s="16"/>
    </row>
    <row r="5996" spans="1:2" ht="18" customHeight="1">
      <c r="A5996" s="4"/>
      <c r="B5996" s="16"/>
    </row>
    <row r="5997" spans="1:2" ht="18" customHeight="1">
      <c r="A5997" s="4"/>
      <c r="B5997" s="16"/>
    </row>
    <row r="5998" spans="1:2" ht="18" customHeight="1">
      <c r="A5998" s="4"/>
      <c r="B5998" s="16"/>
    </row>
    <row r="5999" spans="1:2" ht="18" customHeight="1">
      <c r="A5999" s="4"/>
      <c r="B5999" s="16"/>
    </row>
    <row r="6000" spans="1:2" ht="18" customHeight="1">
      <c r="A6000" s="4"/>
      <c r="B6000" s="16"/>
    </row>
    <row r="6001" spans="1:2" ht="18" customHeight="1">
      <c r="A6001" s="4"/>
      <c r="B6001" s="16"/>
    </row>
    <row r="6002" spans="1:2" ht="18" customHeight="1">
      <c r="A6002" s="4"/>
      <c r="B6002" s="16"/>
    </row>
    <row r="6003" spans="1:2" ht="18" customHeight="1">
      <c r="A6003" s="4"/>
      <c r="B6003" s="16"/>
    </row>
    <row r="6004" spans="1:2" ht="18" customHeight="1">
      <c r="A6004" s="4"/>
      <c r="B6004" s="16"/>
    </row>
    <row r="6005" spans="1:2" ht="18" customHeight="1">
      <c r="A6005" s="4"/>
      <c r="B6005" s="16"/>
    </row>
    <row r="6006" spans="1:2" ht="18" customHeight="1">
      <c r="A6006" s="4"/>
      <c r="B6006" s="16"/>
    </row>
    <row r="6007" spans="1:2" ht="18" customHeight="1">
      <c r="A6007" s="4"/>
      <c r="B6007" s="16"/>
    </row>
    <row r="6008" spans="1:2" ht="18" customHeight="1">
      <c r="A6008" s="4"/>
      <c r="B6008" s="16"/>
    </row>
    <row r="6009" spans="1:2" ht="18" customHeight="1">
      <c r="A6009" s="4"/>
      <c r="B6009" s="16"/>
    </row>
    <row r="6010" spans="1:2" ht="18" customHeight="1">
      <c r="A6010" s="4"/>
      <c r="B6010" s="16"/>
    </row>
    <row r="6011" spans="1:2" ht="18" customHeight="1">
      <c r="A6011" s="4"/>
      <c r="B6011" s="16"/>
    </row>
    <row r="6012" spans="1:2" ht="18" customHeight="1">
      <c r="A6012" s="4"/>
      <c r="B6012" s="16"/>
    </row>
    <row r="6013" spans="1:2" ht="18" customHeight="1">
      <c r="A6013" s="4"/>
      <c r="B6013" s="16"/>
    </row>
    <row r="6014" spans="1:2" ht="18" customHeight="1">
      <c r="A6014" s="4"/>
      <c r="B6014" s="16"/>
    </row>
    <row r="6015" spans="1:2" ht="18" customHeight="1">
      <c r="A6015" s="4"/>
      <c r="B6015" s="16"/>
    </row>
    <row r="6016" spans="1:2" ht="18" customHeight="1">
      <c r="A6016" s="4"/>
      <c r="B6016" s="16"/>
    </row>
    <row r="6017" spans="1:2" ht="18" customHeight="1">
      <c r="A6017" s="4"/>
      <c r="B6017" s="16"/>
    </row>
    <row r="6018" spans="1:2" ht="18" customHeight="1">
      <c r="A6018" s="4"/>
      <c r="B6018" s="16"/>
    </row>
    <row r="6019" spans="1:2" ht="18" customHeight="1">
      <c r="A6019" s="4"/>
      <c r="B6019" s="16"/>
    </row>
    <row r="6020" spans="1:2" ht="18" customHeight="1">
      <c r="A6020" s="4"/>
      <c r="B6020" s="16"/>
    </row>
    <row r="6021" spans="1:2" ht="18" customHeight="1">
      <c r="A6021" s="4"/>
      <c r="B6021" s="16"/>
    </row>
    <row r="6022" spans="1:2" ht="18" customHeight="1">
      <c r="A6022" s="4"/>
      <c r="B6022" s="16"/>
    </row>
    <row r="6023" spans="1:2" ht="18" customHeight="1">
      <c r="A6023" s="4"/>
      <c r="B6023" s="16"/>
    </row>
    <row r="6024" spans="1:2" ht="18" customHeight="1">
      <c r="A6024" s="4"/>
      <c r="B6024" s="16"/>
    </row>
    <row r="6025" spans="1:2" ht="18" customHeight="1">
      <c r="A6025" s="4"/>
      <c r="B6025" s="16"/>
    </row>
    <row r="6026" spans="1:2" ht="18" customHeight="1">
      <c r="A6026" s="4"/>
      <c r="B6026" s="16"/>
    </row>
    <row r="6027" spans="1:2" ht="18" customHeight="1">
      <c r="A6027" s="4"/>
      <c r="B6027" s="16"/>
    </row>
    <row r="6028" spans="1:2" ht="18" customHeight="1">
      <c r="A6028" s="4"/>
      <c r="B6028" s="16"/>
    </row>
    <row r="6029" spans="1:2" ht="18" customHeight="1">
      <c r="A6029" s="4"/>
      <c r="B6029" s="16"/>
    </row>
    <row r="6030" spans="1:2" ht="18" customHeight="1">
      <c r="A6030" s="4"/>
      <c r="B6030" s="16"/>
    </row>
    <row r="6031" spans="1:2" ht="18" customHeight="1">
      <c r="A6031" s="4"/>
      <c r="B6031" s="16"/>
    </row>
    <row r="6032" spans="1:2" ht="18" customHeight="1">
      <c r="A6032" s="4"/>
      <c r="B6032" s="16"/>
    </row>
    <row r="6033" spans="1:2" ht="18" customHeight="1">
      <c r="A6033" s="4"/>
      <c r="B6033" s="16"/>
    </row>
    <row r="6034" spans="1:2" ht="18" customHeight="1">
      <c r="A6034" s="4"/>
      <c r="B6034" s="16"/>
    </row>
    <row r="6035" spans="1:2" ht="18" customHeight="1">
      <c r="A6035" s="4"/>
      <c r="B6035" s="16"/>
    </row>
    <row r="6036" spans="1:2" ht="18" customHeight="1">
      <c r="A6036" s="4"/>
      <c r="B6036" s="16"/>
    </row>
    <row r="6037" spans="1:2" ht="18" customHeight="1">
      <c r="A6037" s="4"/>
      <c r="B6037" s="16"/>
    </row>
    <row r="6038" spans="1:2" ht="18" customHeight="1">
      <c r="A6038" s="4"/>
      <c r="B6038" s="16"/>
    </row>
    <row r="6039" spans="1:2" ht="18" customHeight="1">
      <c r="A6039" s="4"/>
      <c r="B6039" s="16"/>
    </row>
    <row r="6040" spans="1:2" ht="18" customHeight="1">
      <c r="A6040" s="4"/>
      <c r="B6040" s="16"/>
    </row>
    <row r="6041" spans="1:2" ht="18" customHeight="1">
      <c r="A6041" s="4"/>
      <c r="B6041" s="16"/>
    </row>
    <row r="6042" spans="1:2" ht="18" customHeight="1">
      <c r="A6042" s="4"/>
      <c r="B6042" s="16"/>
    </row>
    <row r="6043" spans="1:2" ht="18" customHeight="1">
      <c r="A6043" s="4"/>
      <c r="B6043" s="16"/>
    </row>
    <row r="6044" spans="1:2" ht="18" customHeight="1">
      <c r="A6044" s="4"/>
      <c r="B6044" s="16"/>
    </row>
    <row r="6045" spans="1:2" ht="18" customHeight="1">
      <c r="A6045" s="4"/>
      <c r="B6045" s="16"/>
    </row>
    <row r="6046" spans="1:2" ht="18" customHeight="1">
      <c r="A6046" s="4"/>
      <c r="B6046" s="16"/>
    </row>
    <row r="6047" spans="1:2" ht="18" customHeight="1">
      <c r="A6047" s="4"/>
      <c r="B6047" s="16"/>
    </row>
    <row r="6048" spans="1:2" ht="18" customHeight="1">
      <c r="A6048" s="4"/>
      <c r="B6048" s="16"/>
    </row>
    <row r="6049" spans="1:2" ht="18" customHeight="1">
      <c r="A6049" s="4"/>
      <c r="B6049" s="16"/>
    </row>
    <row r="6050" spans="1:2" ht="18" customHeight="1">
      <c r="A6050" s="4"/>
      <c r="B6050" s="16"/>
    </row>
    <row r="6051" spans="1:2" ht="18" customHeight="1">
      <c r="A6051" s="4"/>
      <c r="B6051" s="16"/>
    </row>
    <row r="6052" spans="1:2" ht="18" customHeight="1">
      <c r="A6052" s="4"/>
      <c r="B6052" s="16"/>
    </row>
    <row r="6053" spans="1:2" ht="18" customHeight="1">
      <c r="A6053" s="4"/>
      <c r="B6053" s="16"/>
    </row>
    <row r="6054" spans="1:2" ht="18" customHeight="1">
      <c r="A6054" s="4"/>
      <c r="B6054" s="16"/>
    </row>
    <row r="6055" spans="1:2" ht="18" customHeight="1">
      <c r="A6055" s="4"/>
      <c r="B6055" s="16"/>
    </row>
    <row r="6056" spans="1:2" ht="18" customHeight="1">
      <c r="A6056" s="4"/>
      <c r="B6056" s="16"/>
    </row>
    <row r="6057" spans="1:2" ht="18" customHeight="1">
      <c r="A6057" s="4"/>
      <c r="B6057" s="16"/>
    </row>
    <row r="6058" spans="1:2" ht="18" customHeight="1">
      <c r="A6058" s="4"/>
      <c r="B6058" s="16"/>
    </row>
    <row r="6059" spans="1:2" ht="18" customHeight="1">
      <c r="A6059" s="4"/>
      <c r="B6059" s="16"/>
    </row>
    <row r="6060" spans="1:2" ht="18" customHeight="1">
      <c r="A6060" s="4"/>
      <c r="B6060" s="16"/>
    </row>
    <row r="6061" spans="1:2" ht="18" customHeight="1">
      <c r="A6061" s="4"/>
      <c r="B6061" s="16"/>
    </row>
    <row r="6062" spans="1:2" ht="18" customHeight="1">
      <c r="A6062" s="4"/>
      <c r="B6062" s="16"/>
    </row>
    <row r="6063" spans="1:2" ht="18" customHeight="1">
      <c r="A6063" s="4"/>
      <c r="B6063" s="16"/>
    </row>
    <row r="6064" spans="1:2" ht="18" customHeight="1">
      <c r="A6064" s="4"/>
      <c r="B6064" s="16"/>
    </row>
    <row r="6065" spans="1:2" ht="18" customHeight="1">
      <c r="A6065" s="4"/>
      <c r="B6065" s="16"/>
    </row>
    <row r="6066" spans="1:2" ht="18" customHeight="1">
      <c r="A6066" s="4"/>
      <c r="B6066" s="16"/>
    </row>
    <row r="6067" spans="1:2" ht="18" customHeight="1">
      <c r="A6067" s="4"/>
      <c r="B6067" s="16"/>
    </row>
    <row r="6068" spans="1:2" ht="18" customHeight="1">
      <c r="A6068" s="4"/>
      <c r="B6068" s="16"/>
    </row>
    <row r="6069" spans="1:2" ht="18" customHeight="1">
      <c r="A6069" s="4"/>
      <c r="B6069" s="16"/>
    </row>
    <row r="6070" spans="1:2" ht="18" customHeight="1">
      <c r="A6070" s="4"/>
      <c r="B6070" s="16"/>
    </row>
    <row r="6071" spans="1:2" ht="18" customHeight="1">
      <c r="A6071" s="4"/>
      <c r="B6071" s="16"/>
    </row>
    <row r="6072" spans="1:2" ht="18" customHeight="1">
      <c r="A6072" s="4"/>
      <c r="B6072" s="16"/>
    </row>
    <row r="6073" spans="1:2" ht="18" customHeight="1">
      <c r="A6073" s="4"/>
      <c r="B6073" s="16"/>
    </row>
    <row r="6074" spans="1:2" ht="18" customHeight="1">
      <c r="A6074" s="4"/>
      <c r="B6074" s="16"/>
    </row>
    <row r="6075" spans="1:2" ht="18" customHeight="1">
      <c r="A6075" s="4"/>
      <c r="B6075" s="16"/>
    </row>
    <row r="6076" spans="1:2" ht="18" customHeight="1">
      <c r="A6076" s="4"/>
      <c r="B6076" s="16"/>
    </row>
    <row r="6077" spans="1:2" ht="18" customHeight="1">
      <c r="A6077" s="4"/>
      <c r="B6077" s="16"/>
    </row>
    <row r="6078" spans="1:2" ht="18" customHeight="1">
      <c r="A6078" s="4"/>
      <c r="B6078" s="16"/>
    </row>
    <row r="6079" spans="1:2" ht="18" customHeight="1">
      <c r="A6079" s="4"/>
      <c r="B6079" s="16"/>
    </row>
    <row r="6080" spans="1:2" ht="18" customHeight="1">
      <c r="A6080" s="4"/>
      <c r="B6080" s="16"/>
    </row>
    <row r="6081" spans="1:2" ht="18" customHeight="1">
      <c r="A6081" s="4"/>
      <c r="B6081" s="16"/>
    </row>
    <row r="6082" spans="1:2" ht="18" customHeight="1">
      <c r="A6082" s="4"/>
      <c r="B6082" s="16"/>
    </row>
    <row r="6083" spans="1:2" ht="18" customHeight="1">
      <c r="A6083" s="4"/>
      <c r="B6083" s="16"/>
    </row>
    <row r="6084" spans="1:2" ht="18" customHeight="1">
      <c r="A6084" s="4"/>
      <c r="B6084" s="16"/>
    </row>
    <row r="6085" spans="1:2" ht="18" customHeight="1">
      <c r="A6085" s="4"/>
      <c r="B6085" s="16"/>
    </row>
    <row r="6086" spans="1:2" ht="18" customHeight="1">
      <c r="A6086" s="4"/>
      <c r="B6086" s="16"/>
    </row>
    <row r="6087" spans="1:2" ht="18" customHeight="1">
      <c r="A6087" s="4"/>
      <c r="B6087" s="16"/>
    </row>
    <row r="6088" spans="1:2" ht="18" customHeight="1">
      <c r="A6088" s="4"/>
      <c r="B6088" s="16"/>
    </row>
    <row r="6089" spans="1:2" ht="18" customHeight="1">
      <c r="A6089" s="4"/>
      <c r="B6089" s="16"/>
    </row>
    <row r="6090" spans="1:2" ht="18" customHeight="1">
      <c r="A6090" s="4"/>
      <c r="B6090" s="16"/>
    </row>
    <row r="6091" spans="1:2" ht="18" customHeight="1">
      <c r="A6091" s="4"/>
      <c r="B6091" s="16"/>
    </row>
    <row r="6092" spans="1:2" ht="18" customHeight="1">
      <c r="A6092" s="4"/>
      <c r="B6092" s="16"/>
    </row>
    <row r="6093" spans="1:2" ht="18" customHeight="1">
      <c r="A6093" s="4"/>
      <c r="B6093" s="16"/>
    </row>
    <row r="6094" spans="1:2" ht="18" customHeight="1">
      <c r="A6094" s="4"/>
      <c r="B6094" s="16"/>
    </row>
    <row r="6095" spans="1:2" ht="18" customHeight="1">
      <c r="A6095" s="4"/>
      <c r="B6095" s="16"/>
    </row>
    <row r="6096" spans="1:2" ht="18" customHeight="1">
      <c r="A6096" s="4"/>
      <c r="B6096" s="16"/>
    </row>
    <row r="6097" spans="1:2" ht="18" customHeight="1">
      <c r="A6097" s="4"/>
      <c r="B6097" s="16"/>
    </row>
    <row r="6098" spans="1:2" ht="18" customHeight="1">
      <c r="A6098" s="4"/>
      <c r="B6098" s="16"/>
    </row>
    <row r="6099" spans="1:2" ht="18" customHeight="1">
      <c r="A6099" s="4"/>
      <c r="B6099" s="16"/>
    </row>
    <row r="6100" spans="1:2" ht="18" customHeight="1">
      <c r="A6100" s="4"/>
      <c r="B6100" s="16"/>
    </row>
    <row r="6101" spans="1:2" ht="18" customHeight="1">
      <c r="A6101" s="4"/>
      <c r="B6101" s="16"/>
    </row>
    <row r="6102" spans="1:2" ht="18" customHeight="1">
      <c r="A6102" s="4"/>
      <c r="B6102" s="16"/>
    </row>
    <row r="6103" spans="1:2" ht="18" customHeight="1">
      <c r="A6103" s="4"/>
      <c r="B6103" s="16"/>
    </row>
    <row r="6104" spans="1:2" ht="18" customHeight="1">
      <c r="A6104" s="4"/>
      <c r="B6104" s="16"/>
    </row>
    <row r="6105" spans="1:2" ht="18" customHeight="1">
      <c r="A6105" s="4"/>
      <c r="B6105" s="16"/>
    </row>
    <row r="6106" spans="1:2" ht="18" customHeight="1">
      <c r="A6106" s="4"/>
      <c r="B6106" s="16"/>
    </row>
    <row r="6107" spans="1:2" ht="18" customHeight="1">
      <c r="A6107" s="4"/>
      <c r="B6107" s="16"/>
    </row>
    <row r="6108" spans="1:2" ht="18" customHeight="1">
      <c r="A6108" s="4"/>
      <c r="B6108" s="16"/>
    </row>
    <row r="6109" spans="1:2" ht="18" customHeight="1">
      <c r="A6109" s="4"/>
      <c r="B6109" s="16"/>
    </row>
    <row r="6110" spans="1:2" ht="18" customHeight="1">
      <c r="A6110" s="4"/>
      <c r="B6110" s="16"/>
    </row>
    <row r="6111" spans="1:2" ht="18" customHeight="1">
      <c r="A6111" s="4"/>
      <c r="B6111" s="16"/>
    </row>
    <row r="6112" spans="1:2" ht="18" customHeight="1">
      <c r="A6112" s="4"/>
      <c r="B6112" s="16"/>
    </row>
    <row r="6113" spans="1:2" ht="18" customHeight="1">
      <c r="A6113" s="4"/>
      <c r="B6113" s="16"/>
    </row>
    <row r="6114" spans="1:2" ht="18" customHeight="1">
      <c r="A6114" s="4"/>
      <c r="B6114" s="16"/>
    </row>
    <row r="6115" spans="1:2" ht="18" customHeight="1">
      <c r="A6115" s="4"/>
      <c r="B6115" s="16"/>
    </row>
    <row r="6116" spans="1:2" ht="18" customHeight="1">
      <c r="A6116" s="4"/>
      <c r="B6116" s="16"/>
    </row>
    <row r="6117" spans="1:2" ht="18" customHeight="1">
      <c r="A6117" s="4"/>
      <c r="B6117" s="16"/>
    </row>
    <row r="6118" spans="1:2" ht="18" customHeight="1">
      <c r="A6118" s="4"/>
      <c r="B6118" s="16"/>
    </row>
    <row r="6119" spans="1:2" ht="18" customHeight="1">
      <c r="A6119" s="4"/>
      <c r="B6119" s="16"/>
    </row>
    <row r="6120" spans="1:2" ht="18" customHeight="1">
      <c r="A6120" s="4"/>
      <c r="B6120" s="16"/>
    </row>
    <row r="6121" spans="1:2" ht="18" customHeight="1">
      <c r="A6121" s="4"/>
      <c r="B6121" s="16"/>
    </row>
    <row r="6122" spans="1:2" ht="18" customHeight="1">
      <c r="A6122" s="4"/>
      <c r="B6122" s="16"/>
    </row>
    <row r="6123" spans="1:2" ht="18" customHeight="1">
      <c r="A6123" s="4"/>
      <c r="B6123" s="16"/>
    </row>
    <row r="6124" spans="1:2" ht="18" customHeight="1">
      <c r="A6124" s="4"/>
      <c r="B6124" s="16"/>
    </row>
    <row r="6125" spans="1:2" ht="18" customHeight="1">
      <c r="A6125" s="4"/>
      <c r="B6125" s="16"/>
    </row>
    <row r="6126" spans="1:2" ht="18" customHeight="1">
      <c r="A6126" s="4"/>
      <c r="B6126" s="16"/>
    </row>
    <row r="6127" spans="1:2" ht="18" customHeight="1">
      <c r="A6127" s="4"/>
      <c r="B6127" s="16"/>
    </row>
    <row r="6128" spans="1:2" ht="18" customHeight="1">
      <c r="A6128" s="4"/>
      <c r="B6128" s="16"/>
    </row>
    <row r="6129" spans="1:2" ht="18" customHeight="1">
      <c r="A6129" s="4"/>
      <c r="B6129" s="16"/>
    </row>
    <row r="6130" spans="1:2" ht="18" customHeight="1">
      <c r="A6130" s="4"/>
      <c r="B6130" s="16"/>
    </row>
    <row r="6131" spans="1:2" ht="18" customHeight="1">
      <c r="A6131" s="4"/>
      <c r="B6131" s="16"/>
    </row>
    <row r="6132" spans="1:2" ht="18" customHeight="1">
      <c r="A6132" s="4"/>
      <c r="B6132" s="16"/>
    </row>
    <row r="6133" spans="1:2" ht="18" customHeight="1">
      <c r="A6133" s="4"/>
      <c r="B6133" s="16"/>
    </row>
    <row r="6134" spans="1:2" ht="18" customHeight="1">
      <c r="A6134" s="4"/>
      <c r="B6134" s="16"/>
    </row>
    <row r="6135" spans="1:2" ht="18" customHeight="1">
      <c r="A6135" s="4"/>
      <c r="B6135" s="16"/>
    </row>
    <row r="6136" spans="1:2" ht="18" customHeight="1">
      <c r="A6136" s="4"/>
      <c r="B6136" s="16"/>
    </row>
    <row r="6137" spans="1:2" ht="18" customHeight="1">
      <c r="A6137" s="4"/>
      <c r="B6137" s="16"/>
    </row>
    <row r="6138" spans="1:2" ht="18" customHeight="1">
      <c r="A6138" s="4"/>
      <c r="B6138" s="16"/>
    </row>
    <row r="6139" spans="1:2" ht="18" customHeight="1">
      <c r="A6139" s="4"/>
      <c r="B6139" s="16"/>
    </row>
    <row r="6140" spans="1:2" ht="18" customHeight="1">
      <c r="A6140" s="4"/>
      <c r="B6140" s="16"/>
    </row>
    <row r="6141" spans="1:2" ht="18" customHeight="1">
      <c r="A6141" s="4"/>
      <c r="B6141" s="16"/>
    </row>
    <row r="6142" spans="1:2" ht="18" customHeight="1">
      <c r="A6142" s="4"/>
      <c r="B6142" s="16"/>
    </row>
    <row r="6143" spans="1:2" ht="18" customHeight="1">
      <c r="A6143" s="4"/>
      <c r="B6143" s="16"/>
    </row>
    <row r="6144" spans="1:2" ht="18" customHeight="1">
      <c r="A6144" s="4"/>
      <c r="B6144" s="16"/>
    </row>
    <row r="6145" spans="1:2" ht="18" customHeight="1">
      <c r="A6145" s="4"/>
      <c r="B6145" s="16"/>
    </row>
    <row r="6146" spans="1:2" ht="18" customHeight="1">
      <c r="A6146" s="4"/>
      <c r="B6146" s="16"/>
    </row>
    <row r="6147" spans="1:2" ht="18" customHeight="1">
      <c r="A6147" s="4"/>
      <c r="B6147" s="16"/>
    </row>
    <row r="6148" spans="1:2" ht="18" customHeight="1">
      <c r="A6148" s="4"/>
      <c r="B6148" s="16"/>
    </row>
    <row r="6149" spans="1:2" ht="18" customHeight="1">
      <c r="A6149" s="4"/>
      <c r="B6149" s="16"/>
    </row>
    <row r="6150" spans="1:2" ht="18" customHeight="1">
      <c r="A6150" s="4"/>
      <c r="B6150" s="16"/>
    </row>
    <row r="6151" spans="1:2" ht="18" customHeight="1">
      <c r="A6151" s="4"/>
      <c r="B6151" s="16"/>
    </row>
    <row r="6152" spans="1:2" ht="18" customHeight="1">
      <c r="A6152" s="4"/>
      <c r="B6152" s="16"/>
    </row>
    <row r="6153" spans="1:2" ht="18" customHeight="1">
      <c r="A6153" s="4"/>
      <c r="B6153" s="16"/>
    </row>
    <row r="6154" spans="1:2" ht="18" customHeight="1">
      <c r="A6154" s="4"/>
      <c r="B6154" s="16"/>
    </row>
    <row r="6155" spans="1:2" ht="18" customHeight="1">
      <c r="A6155" s="4"/>
      <c r="B6155" s="16"/>
    </row>
    <row r="6156" spans="1:2" ht="18" customHeight="1">
      <c r="A6156" s="4"/>
      <c r="B6156" s="16"/>
    </row>
    <row r="6157" spans="1:2" ht="18" customHeight="1">
      <c r="A6157" s="4"/>
      <c r="B6157" s="16"/>
    </row>
    <row r="6158" spans="1:2" ht="18" customHeight="1">
      <c r="A6158" s="4"/>
      <c r="B6158" s="16"/>
    </row>
    <row r="6159" spans="1:2" ht="18" customHeight="1">
      <c r="A6159" s="4"/>
      <c r="B6159" s="16"/>
    </row>
    <row r="6160" spans="1:2" ht="18" customHeight="1">
      <c r="A6160" s="4"/>
      <c r="B6160" s="16"/>
    </row>
    <row r="6161" spans="1:2" ht="18" customHeight="1">
      <c r="A6161" s="4"/>
      <c r="B6161" s="16"/>
    </row>
    <row r="6162" spans="1:2" ht="18" customHeight="1">
      <c r="A6162" s="4"/>
      <c r="B6162" s="16"/>
    </row>
    <row r="6163" spans="1:2" ht="18" customHeight="1">
      <c r="A6163" s="4"/>
      <c r="B6163" s="16"/>
    </row>
    <row r="6164" spans="1:2" ht="18" customHeight="1">
      <c r="A6164" s="4"/>
      <c r="B6164" s="16"/>
    </row>
    <row r="6165" spans="1:2" ht="18" customHeight="1">
      <c r="A6165" s="4"/>
      <c r="B6165" s="16"/>
    </row>
    <row r="6166" spans="1:2" ht="18" customHeight="1">
      <c r="A6166" s="4"/>
      <c r="B6166" s="16"/>
    </row>
    <row r="6167" spans="1:2" ht="18" customHeight="1">
      <c r="A6167" s="4"/>
      <c r="B6167" s="16"/>
    </row>
    <row r="6168" spans="1:2" ht="18" customHeight="1">
      <c r="A6168" s="4"/>
      <c r="B6168" s="16"/>
    </row>
    <row r="6169" spans="1:2" ht="18" customHeight="1">
      <c r="A6169" s="4"/>
      <c r="B6169" s="16"/>
    </row>
    <row r="6170" spans="1:2" ht="18" customHeight="1">
      <c r="A6170" s="4"/>
      <c r="B6170" s="16"/>
    </row>
    <row r="6171" spans="1:2" ht="18" customHeight="1">
      <c r="A6171" s="4"/>
      <c r="B6171" s="16"/>
    </row>
    <row r="6172" spans="1:2" ht="18" customHeight="1">
      <c r="A6172" s="4"/>
      <c r="B6172" s="16"/>
    </row>
    <row r="6173" spans="1:2" ht="18" customHeight="1">
      <c r="A6173" s="4"/>
      <c r="B6173" s="16"/>
    </row>
    <row r="6174" spans="1:2" ht="18" customHeight="1">
      <c r="A6174" s="4"/>
      <c r="B6174" s="16"/>
    </row>
    <row r="6175" spans="1:2" ht="18" customHeight="1">
      <c r="A6175" s="4"/>
      <c r="B6175" s="16"/>
    </row>
    <row r="6176" spans="1:2" ht="18" customHeight="1">
      <c r="A6176" s="4"/>
      <c r="B6176" s="16"/>
    </row>
    <row r="6177" spans="1:2" ht="18" customHeight="1">
      <c r="A6177" s="4"/>
      <c r="B6177" s="16"/>
    </row>
    <row r="6178" spans="1:2" ht="18" customHeight="1">
      <c r="A6178" s="4"/>
      <c r="B6178" s="16"/>
    </row>
    <row r="6179" spans="1:2" ht="18" customHeight="1">
      <c r="A6179" s="4"/>
      <c r="B6179" s="16"/>
    </row>
    <row r="6180" spans="1:2" ht="18" customHeight="1">
      <c r="A6180" s="4"/>
      <c r="B6180" s="16"/>
    </row>
    <row r="6181" spans="1:2" ht="18" customHeight="1">
      <c r="A6181" s="4"/>
      <c r="B6181" s="16"/>
    </row>
    <row r="6182" spans="1:2" ht="18" customHeight="1">
      <c r="A6182" s="4"/>
      <c r="B6182" s="16"/>
    </row>
    <row r="6183" spans="1:2" ht="18" customHeight="1">
      <c r="A6183" s="4"/>
      <c r="B6183" s="16"/>
    </row>
    <row r="6184" spans="1:2" ht="18" customHeight="1">
      <c r="A6184" s="4"/>
      <c r="B6184" s="16"/>
    </row>
    <row r="6185" spans="1:2" ht="18" customHeight="1">
      <c r="A6185" s="4"/>
      <c r="B6185" s="16"/>
    </row>
    <row r="6186" spans="1:2" ht="18" customHeight="1">
      <c r="A6186" s="4"/>
      <c r="B6186" s="16"/>
    </row>
    <row r="6187" spans="1:2" ht="18" customHeight="1">
      <c r="A6187" s="4"/>
      <c r="B6187" s="16"/>
    </row>
    <row r="6188" spans="1:2" ht="18" customHeight="1">
      <c r="A6188" s="4"/>
      <c r="B6188" s="16"/>
    </row>
    <row r="6189" spans="1:2" ht="18" customHeight="1">
      <c r="A6189" s="4"/>
      <c r="B6189" s="16"/>
    </row>
    <row r="6190" spans="1:2" ht="18" customHeight="1">
      <c r="A6190" s="4"/>
      <c r="B6190" s="16"/>
    </row>
    <row r="6191" spans="1:2" ht="18" customHeight="1">
      <c r="A6191" s="4"/>
      <c r="B6191" s="16"/>
    </row>
    <row r="6192" spans="1:2" ht="18" customHeight="1">
      <c r="A6192" s="4"/>
      <c r="B6192" s="16"/>
    </row>
    <row r="6193" spans="1:2" ht="18" customHeight="1">
      <c r="A6193" s="4"/>
      <c r="B6193" s="16"/>
    </row>
    <row r="6194" spans="1:2" ht="18" customHeight="1">
      <c r="A6194" s="4"/>
      <c r="B6194" s="16"/>
    </row>
    <row r="6195" spans="1:2" ht="18" customHeight="1">
      <c r="A6195" s="4"/>
      <c r="B6195" s="16"/>
    </row>
    <row r="6196" spans="1:2" ht="18" customHeight="1">
      <c r="A6196" s="4"/>
      <c r="B6196" s="16"/>
    </row>
    <row r="6197" spans="1:2" ht="18" customHeight="1">
      <c r="A6197" s="4"/>
      <c r="B6197" s="16"/>
    </row>
    <row r="6198" spans="1:2" ht="18" customHeight="1">
      <c r="A6198" s="4"/>
      <c r="B6198" s="16"/>
    </row>
    <row r="6199" spans="1:2" ht="18" customHeight="1">
      <c r="A6199" s="4"/>
      <c r="B6199" s="16"/>
    </row>
    <row r="6200" spans="1:2" ht="18" customHeight="1">
      <c r="A6200" s="4"/>
      <c r="B6200" s="16"/>
    </row>
    <row r="6201" spans="1:2" ht="18" customHeight="1">
      <c r="A6201" s="4"/>
      <c r="B6201" s="16"/>
    </row>
    <row r="6202" spans="1:2" ht="18" customHeight="1">
      <c r="A6202" s="4"/>
      <c r="B6202" s="16"/>
    </row>
    <row r="6203" spans="1:2" ht="18" customHeight="1">
      <c r="A6203" s="4"/>
      <c r="B6203" s="16"/>
    </row>
    <row r="6204" spans="1:2" ht="18" customHeight="1">
      <c r="A6204" s="4"/>
      <c r="B6204" s="16"/>
    </row>
    <row r="6205" spans="1:2" ht="18" customHeight="1">
      <c r="A6205" s="4"/>
      <c r="B6205" s="16"/>
    </row>
    <row r="6206" spans="1:2" ht="18" customHeight="1">
      <c r="A6206" s="4"/>
      <c r="B6206" s="16"/>
    </row>
    <row r="6207" spans="1:2" ht="18" customHeight="1">
      <c r="A6207" s="4"/>
      <c r="B6207" s="16"/>
    </row>
    <row r="6208" spans="1:2" ht="18" customHeight="1">
      <c r="A6208" s="4"/>
      <c r="B6208" s="16"/>
    </row>
    <row r="6209" spans="1:2" ht="18" customHeight="1">
      <c r="A6209" s="4"/>
      <c r="B6209" s="16"/>
    </row>
    <row r="6210" spans="1:2" ht="18" customHeight="1">
      <c r="A6210" s="4"/>
      <c r="B6210" s="16"/>
    </row>
    <row r="6211" spans="1:2" ht="18" customHeight="1">
      <c r="A6211" s="4"/>
      <c r="B6211" s="16"/>
    </row>
    <row r="6212" spans="1:2" ht="18" customHeight="1">
      <c r="A6212" s="4"/>
      <c r="B6212" s="16"/>
    </row>
    <row r="6213" spans="1:2" ht="18" customHeight="1">
      <c r="A6213" s="4"/>
      <c r="B6213" s="16"/>
    </row>
    <row r="6214" spans="1:2" ht="18" customHeight="1">
      <c r="A6214" s="4"/>
      <c r="B6214" s="16"/>
    </row>
    <row r="6215" spans="1:2" ht="18" customHeight="1">
      <c r="A6215" s="4"/>
      <c r="B6215" s="16"/>
    </row>
    <row r="6216" spans="1:2" ht="18" customHeight="1">
      <c r="A6216" s="4"/>
      <c r="B6216" s="16"/>
    </row>
    <row r="6217" spans="1:2" ht="18" customHeight="1">
      <c r="A6217" s="4"/>
      <c r="B6217" s="16"/>
    </row>
    <row r="6218" spans="1:2" ht="18" customHeight="1">
      <c r="A6218" s="4"/>
      <c r="B6218" s="16"/>
    </row>
    <row r="6219" spans="1:2" ht="18" customHeight="1">
      <c r="A6219" s="4"/>
      <c r="B6219" s="16"/>
    </row>
    <row r="6220" spans="1:2" ht="18" customHeight="1">
      <c r="A6220" s="4"/>
      <c r="B6220" s="16"/>
    </row>
    <row r="6221" spans="1:2" ht="18" customHeight="1">
      <c r="A6221" s="4"/>
      <c r="B6221" s="16"/>
    </row>
    <row r="6222" spans="1:2" ht="18" customHeight="1">
      <c r="A6222" s="4"/>
      <c r="B6222" s="16"/>
    </row>
    <row r="6223" spans="1:2" ht="18" customHeight="1">
      <c r="A6223" s="4"/>
      <c r="B6223" s="16"/>
    </row>
    <row r="6224" spans="1:2" ht="18" customHeight="1">
      <c r="A6224" s="4"/>
      <c r="B6224" s="16"/>
    </row>
    <row r="6225" spans="1:2" ht="18" customHeight="1">
      <c r="A6225" s="4"/>
      <c r="B6225" s="16"/>
    </row>
    <row r="6226" spans="1:2" ht="18" customHeight="1">
      <c r="A6226" s="4"/>
      <c r="B6226" s="16"/>
    </row>
    <row r="6227" spans="1:2" ht="18" customHeight="1">
      <c r="A6227" s="4"/>
      <c r="B6227" s="16"/>
    </row>
    <row r="6228" spans="1:2" ht="18" customHeight="1">
      <c r="A6228" s="4"/>
      <c r="B6228" s="16"/>
    </row>
    <row r="6229" spans="1:2" ht="18" customHeight="1">
      <c r="A6229" s="4"/>
      <c r="B6229" s="16"/>
    </row>
    <row r="6230" spans="1:2" ht="18" customHeight="1">
      <c r="A6230" s="4"/>
      <c r="B6230" s="16"/>
    </row>
    <row r="6231" spans="1:2" ht="18" customHeight="1">
      <c r="A6231" s="4"/>
      <c r="B6231" s="16"/>
    </row>
    <row r="6232" spans="1:2" ht="18" customHeight="1">
      <c r="A6232" s="4"/>
      <c r="B6232" s="16"/>
    </row>
    <row r="6233" spans="1:2" ht="18" customHeight="1">
      <c r="A6233" s="4"/>
      <c r="B6233" s="16"/>
    </row>
    <row r="6234" spans="1:2" ht="18" customHeight="1">
      <c r="A6234" s="4"/>
      <c r="B6234" s="16"/>
    </row>
    <row r="6235" spans="1:2" ht="18" customHeight="1">
      <c r="A6235" s="4"/>
      <c r="B6235" s="16"/>
    </row>
    <row r="6236" spans="1:2" ht="18" customHeight="1">
      <c r="A6236" s="4"/>
      <c r="B6236" s="16"/>
    </row>
    <row r="6237" ht="18" customHeight="1">
      <c r="A6237" s="4"/>
    </row>
    <row r="6238" ht="18" customHeight="1">
      <c r="A6238" s="4"/>
    </row>
    <row r="6239" ht="18" customHeight="1">
      <c r="A6239" s="4"/>
    </row>
    <row r="6240" ht="18" customHeight="1">
      <c r="A6240" s="4"/>
    </row>
  </sheetData>
  <sheetProtection/>
  <mergeCells count="1">
    <mergeCell ref="A1:G1"/>
  </mergeCells>
  <printOptions/>
  <pageMargins left="0.7480314960629921" right="0.7480314960629921" top="0.9842519685039371" bottom="0.9842519685039371" header="0.5118110236220472" footer="0.5118110236220472"/>
  <pageSetup fitToHeight="0" fitToWidth="1" horizontalDpi="600" verticalDpi="600" orientation="landscape" paperSize="9" scale="68"/>
</worksheet>
</file>

<file path=xl/worksheets/sheet3.xml><?xml version="1.0" encoding="utf-8"?>
<worksheet xmlns="http://schemas.openxmlformats.org/spreadsheetml/2006/main" xmlns:r="http://schemas.openxmlformats.org/officeDocument/2006/relationships">
  <sheetPr>
    <pageSetUpPr fitToPage="1"/>
  </sheetPr>
  <dimension ref="A1:IS44"/>
  <sheetViews>
    <sheetView zoomScale="85" zoomScaleNormal="85" zoomScaleSheetLayoutView="85" workbookViewId="0" topLeftCell="A1">
      <pane xSplit="1" ySplit="3" topLeftCell="B4" activePane="bottomRight" state="frozen"/>
      <selection pane="bottomRight" activeCell="D3" sqref="D3"/>
    </sheetView>
  </sheetViews>
  <sheetFormatPr defaultColWidth="9.00390625" defaultRowHeight="24.75" customHeight="1"/>
  <cols>
    <col min="1" max="1" width="21.625" style="239" customWidth="1"/>
    <col min="2" max="4" width="25.625" style="239" customWidth="1"/>
    <col min="5" max="5" width="25.625" style="382" customWidth="1"/>
    <col min="6" max="6" width="9.00390625" style="239" customWidth="1"/>
    <col min="7" max="7" width="10.00390625" style="239" bestFit="1" customWidth="1"/>
    <col min="8" max="201" width="9.00390625" style="239" customWidth="1"/>
    <col min="202" max="229" width="9.00390625" style="381" customWidth="1"/>
    <col min="230" max="16384" width="9.00390625" style="47" customWidth="1"/>
  </cols>
  <sheetData>
    <row r="1" spans="1:229" s="239" customFormat="1" ht="49.5" customHeight="1">
      <c r="A1" s="203" t="s">
        <v>31</v>
      </c>
      <c r="B1" s="203"/>
      <c r="C1" s="203"/>
      <c r="D1" s="203"/>
      <c r="E1" s="203"/>
      <c r="GT1" s="381"/>
      <c r="GU1" s="381"/>
      <c r="GV1" s="381"/>
      <c r="GW1" s="381"/>
      <c r="GX1" s="381"/>
      <c r="GY1" s="381"/>
      <c r="GZ1" s="381"/>
      <c r="HA1" s="381"/>
      <c r="HB1" s="381"/>
      <c r="HC1" s="381"/>
      <c r="HD1" s="381"/>
      <c r="HE1" s="381"/>
      <c r="HF1" s="381"/>
      <c r="HG1" s="381"/>
      <c r="HH1" s="381"/>
      <c r="HI1" s="381"/>
      <c r="HJ1" s="381"/>
      <c r="HK1" s="381"/>
      <c r="HL1" s="381"/>
      <c r="HM1" s="381"/>
      <c r="HN1" s="381"/>
      <c r="HO1" s="381"/>
      <c r="HP1" s="381"/>
      <c r="HQ1" s="381"/>
      <c r="HR1" s="381"/>
      <c r="HS1" s="381"/>
      <c r="HT1" s="381"/>
      <c r="HU1" s="381"/>
    </row>
    <row r="2" spans="1:229" s="239" customFormat="1" ht="24.75" customHeight="1">
      <c r="A2" s="383"/>
      <c r="B2" s="383"/>
      <c r="C2" s="383"/>
      <c r="D2" s="383"/>
      <c r="E2" s="401" t="s">
        <v>32</v>
      </c>
      <c r="GT2" s="381"/>
      <c r="GU2" s="381"/>
      <c r="GV2" s="381"/>
      <c r="GW2" s="381"/>
      <c r="GX2" s="381"/>
      <c r="GY2" s="381"/>
      <c r="GZ2" s="381"/>
      <c r="HA2" s="381"/>
      <c r="HB2" s="381"/>
      <c r="HC2" s="381"/>
      <c r="HD2" s="381"/>
      <c r="HE2" s="381"/>
      <c r="HF2" s="381"/>
      <c r="HG2" s="381"/>
      <c r="HH2" s="381"/>
      <c r="HI2" s="381"/>
      <c r="HJ2" s="381"/>
      <c r="HK2" s="381"/>
      <c r="HL2" s="381"/>
      <c r="HM2" s="381"/>
      <c r="HN2" s="381"/>
      <c r="HO2" s="381"/>
      <c r="HP2" s="381"/>
      <c r="HQ2" s="381"/>
      <c r="HR2" s="381"/>
      <c r="HS2" s="381"/>
      <c r="HT2" s="381"/>
      <c r="HU2" s="381"/>
    </row>
    <row r="3" spans="1:5" s="239" customFormat="1" ht="51" customHeight="1">
      <c r="A3" s="384" t="s">
        <v>33</v>
      </c>
      <c r="B3" s="333" t="s">
        <v>34</v>
      </c>
      <c r="C3" s="333" t="s">
        <v>35</v>
      </c>
      <c r="D3" s="333" t="s">
        <v>36</v>
      </c>
      <c r="E3" s="333" t="s">
        <v>37</v>
      </c>
    </row>
    <row r="4" spans="1:5" s="351" customFormat="1" ht="24.75" customHeight="1">
      <c r="A4" s="385" t="s">
        <v>38</v>
      </c>
      <c r="B4" s="386">
        <f>SUM(B5:B20)</f>
        <v>197000</v>
      </c>
      <c r="C4" s="386">
        <f>SUM(C5:C20)</f>
        <v>197000</v>
      </c>
      <c r="D4" s="386">
        <f>SUM(D5:D20)</f>
        <v>199581</v>
      </c>
      <c r="E4" s="402">
        <f>D4/B4</f>
        <v>1.0131015228426397</v>
      </c>
    </row>
    <row r="5" spans="1:229" s="239" customFormat="1" ht="24.75" customHeight="1">
      <c r="A5" s="387" t="s">
        <v>39</v>
      </c>
      <c r="B5" s="388">
        <v>75536</v>
      </c>
      <c r="C5" s="389">
        <f>B5</f>
        <v>75536</v>
      </c>
      <c r="D5" s="389">
        <v>61945</v>
      </c>
      <c r="E5" s="403">
        <f>D5/B5</f>
        <v>0.820072548188943</v>
      </c>
      <c r="GT5" s="381"/>
      <c r="GU5" s="381"/>
      <c r="GV5" s="381"/>
      <c r="GW5" s="381"/>
      <c r="GX5" s="381"/>
      <c r="GY5" s="381"/>
      <c r="GZ5" s="381"/>
      <c r="HA5" s="381"/>
      <c r="HB5" s="381"/>
      <c r="HC5" s="381"/>
      <c r="HD5" s="381"/>
      <c r="HE5" s="381"/>
      <c r="HF5" s="381"/>
      <c r="HG5" s="381"/>
      <c r="HH5" s="381"/>
      <c r="HI5" s="381"/>
      <c r="HJ5" s="381"/>
      <c r="HK5" s="381"/>
      <c r="HL5" s="381"/>
      <c r="HM5" s="381"/>
      <c r="HN5" s="381"/>
      <c r="HO5" s="381"/>
      <c r="HP5" s="381"/>
      <c r="HQ5" s="381"/>
      <c r="HR5" s="381"/>
      <c r="HS5" s="381"/>
      <c r="HT5" s="381"/>
      <c r="HU5" s="381"/>
    </row>
    <row r="6" spans="1:229" s="239" customFormat="1" ht="24.75" customHeight="1">
      <c r="A6" s="387" t="s">
        <v>40</v>
      </c>
      <c r="B6" s="388">
        <v>53836</v>
      </c>
      <c r="C6" s="389">
        <f>B6</f>
        <v>53836</v>
      </c>
      <c r="D6" s="389">
        <v>64739</v>
      </c>
      <c r="E6" s="403">
        <f>D6/B6</f>
        <v>1.20252247566684</v>
      </c>
      <c r="GT6" s="381"/>
      <c r="GU6" s="381"/>
      <c r="GV6" s="381"/>
      <c r="GW6" s="381"/>
      <c r="GX6" s="381"/>
      <c r="GY6" s="381"/>
      <c r="GZ6" s="381"/>
      <c r="HA6" s="381"/>
      <c r="HB6" s="381"/>
      <c r="HC6" s="381"/>
      <c r="HD6" s="381"/>
      <c r="HE6" s="381"/>
      <c r="HF6" s="381"/>
      <c r="HG6" s="381"/>
      <c r="HH6" s="381"/>
      <c r="HI6" s="381"/>
      <c r="HJ6" s="381"/>
      <c r="HK6" s="381"/>
      <c r="HL6" s="381"/>
      <c r="HM6" s="381"/>
      <c r="HN6" s="381"/>
      <c r="HO6" s="381"/>
      <c r="HP6" s="381"/>
      <c r="HQ6" s="381"/>
      <c r="HR6" s="381"/>
      <c r="HS6" s="381"/>
      <c r="HT6" s="381"/>
      <c r="HU6" s="381"/>
    </row>
    <row r="7" spans="1:229" s="239" customFormat="1" ht="24.75" customHeight="1">
      <c r="A7" s="387" t="s">
        <v>41</v>
      </c>
      <c r="B7" s="388">
        <v>9533</v>
      </c>
      <c r="C7" s="389">
        <f>B7</f>
        <v>9533</v>
      </c>
      <c r="D7" s="389">
        <v>24931</v>
      </c>
      <c r="E7" s="403">
        <f>D7/B7</f>
        <v>2.615231301793769</v>
      </c>
      <c r="GT7" s="381"/>
      <c r="GU7" s="381"/>
      <c r="GV7" s="381"/>
      <c r="GW7" s="381"/>
      <c r="GX7" s="381"/>
      <c r="GY7" s="381"/>
      <c r="GZ7" s="381"/>
      <c r="HA7" s="381"/>
      <c r="HB7" s="381"/>
      <c r="HC7" s="381"/>
      <c r="HD7" s="381"/>
      <c r="HE7" s="381"/>
      <c r="HF7" s="381"/>
      <c r="HG7" s="381"/>
      <c r="HH7" s="381"/>
      <c r="HI7" s="381"/>
      <c r="HJ7" s="381"/>
      <c r="HK7" s="381"/>
      <c r="HL7" s="381"/>
      <c r="HM7" s="381"/>
      <c r="HN7" s="381"/>
      <c r="HO7" s="381"/>
      <c r="HP7" s="381"/>
      <c r="HQ7" s="381"/>
      <c r="HR7" s="381"/>
      <c r="HS7" s="381"/>
      <c r="HT7" s="381"/>
      <c r="HU7" s="381"/>
    </row>
    <row r="8" spans="1:229" s="239" customFormat="1" ht="24.75" customHeight="1">
      <c r="A8" s="387" t="s">
        <v>42</v>
      </c>
      <c r="B8" s="389">
        <v>0</v>
      </c>
      <c r="C8" s="389">
        <v>0</v>
      </c>
      <c r="D8" s="389">
        <v>0</v>
      </c>
      <c r="E8" s="403"/>
      <c r="GT8" s="381"/>
      <c r="GU8" s="381"/>
      <c r="GV8" s="381"/>
      <c r="GW8" s="381"/>
      <c r="GX8" s="381"/>
      <c r="GY8" s="381"/>
      <c r="GZ8" s="381"/>
      <c r="HA8" s="381"/>
      <c r="HB8" s="381"/>
      <c r="HC8" s="381"/>
      <c r="HD8" s="381"/>
      <c r="HE8" s="381"/>
      <c r="HF8" s="381"/>
      <c r="HG8" s="381"/>
      <c r="HH8" s="381"/>
      <c r="HI8" s="381"/>
      <c r="HJ8" s="381"/>
      <c r="HK8" s="381"/>
      <c r="HL8" s="381"/>
      <c r="HM8" s="381"/>
      <c r="HN8" s="381"/>
      <c r="HO8" s="381"/>
      <c r="HP8" s="381"/>
      <c r="HQ8" s="381"/>
      <c r="HR8" s="381"/>
      <c r="HS8" s="381"/>
      <c r="HT8" s="381"/>
      <c r="HU8" s="381"/>
    </row>
    <row r="9" spans="1:229" s="239" customFormat="1" ht="24.75" customHeight="1">
      <c r="A9" s="387" t="s">
        <v>43</v>
      </c>
      <c r="B9" s="388">
        <v>17254</v>
      </c>
      <c r="C9" s="389">
        <f>B9</f>
        <v>17254</v>
      </c>
      <c r="D9" s="389">
        <v>21706</v>
      </c>
      <c r="E9" s="403">
        <f>D9/B9</f>
        <v>1.2580271241451257</v>
      </c>
      <c r="GT9" s="381"/>
      <c r="GU9" s="381"/>
      <c r="GV9" s="381"/>
      <c r="GW9" s="381"/>
      <c r="GX9" s="381"/>
      <c r="GY9" s="381"/>
      <c r="GZ9" s="381"/>
      <c r="HA9" s="381"/>
      <c r="HB9" s="381"/>
      <c r="HC9" s="381"/>
      <c r="HD9" s="381"/>
      <c r="HE9" s="381"/>
      <c r="HF9" s="381"/>
      <c r="HG9" s="381"/>
      <c r="HH9" s="381"/>
      <c r="HI9" s="381"/>
      <c r="HJ9" s="381"/>
      <c r="HK9" s="381"/>
      <c r="HL9" s="381"/>
      <c r="HM9" s="381"/>
      <c r="HN9" s="381"/>
      <c r="HO9" s="381"/>
      <c r="HP9" s="381"/>
      <c r="HQ9" s="381"/>
      <c r="HR9" s="381"/>
      <c r="HS9" s="381"/>
      <c r="HT9" s="381"/>
      <c r="HU9" s="381"/>
    </row>
    <row r="10" spans="1:229" s="239" customFormat="1" ht="24.75" customHeight="1">
      <c r="A10" s="387" t="s">
        <v>44</v>
      </c>
      <c r="B10" s="388">
        <v>7010</v>
      </c>
      <c r="C10" s="389">
        <f>B10</f>
        <v>7010</v>
      </c>
      <c r="D10" s="389">
        <v>6418</v>
      </c>
      <c r="E10" s="403">
        <f>D10/B10</f>
        <v>0.9155492154065621</v>
      </c>
      <c r="GT10" s="381"/>
      <c r="GU10" s="381"/>
      <c r="GV10" s="381"/>
      <c r="GW10" s="381"/>
      <c r="GX10" s="381"/>
      <c r="GY10" s="381"/>
      <c r="GZ10" s="381"/>
      <c r="HA10" s="381"/>
      <c r="HB10" s="381"/>
      <c r="HC10" s="381"/>
      <c r="HD10" s="381"/>
      <c r="HE10" s="381"/>
      <c r="HF10" s="381"/>
      <c r="HG10" s="381"/>
      <c r="HH10" s="381"/>
      <c r="HI10" s="381"/>
      <c r="HJ10" s="381"/>
      <c r="HK10" s="381"/>
      <c r="HL10" s="381"/>
      <c r="HM10" s="381"/>
      <c r="HN10" s="381"/>
      <c r="HO10" s="381"/>
      <c r="HP10" s="381"/>
      <c r="HQ10" s="381"/>
      <c r="HR10" s="381"/>
      <c r="HS10" s="381"/>
      <c r="HT10" s="381"/>
      <c r="HU10" s="381"/>
    </row>
    <row r="11" spans="1:229" s="239" customFormat="1" ht="24.75" customHeight="1">
      <c r="A11" s="387" t="s">
        <v>45</v>
      </c>
      <c r="B11" s="388">
        <v>4400</v>
      </c>
      <c r="C11" s="389">
        <f>B11</f>
        <v>4400</v>
      </c>
      <c r="D11" s="389">
        <v>3893</v>
      </c>
      <c r="E11" s="403">
        <f>D11/B11</f>
        <v>0.8847727272727273</v>
      </c>
      <c r="GT11" s="381"/>
      <c r="GU11" s="381"/>
      <c r="GV11" s="381"/>
      <c r="GW11" s="381"/>
      <c r="GX11" s="381"/>
      <c r="GY11" s="381"/>
      <c r="GZ11" s="381"/>
      <c r="HA11" s="381"/>
      <c r="HB11" s="381"/>
      <c r="HC11" s="381"/>
      <c r="HD11" s="381"/>
      <c r="HE11" s="381"/>
      <c r="HF11" s="381"/>
      <c r="HG11" s="381"/>
      <c r="HH11" s="381"/>
      <c r="HI11" s="381"/>
      <c r="HJ11" s="381"/>
      <c r="HK11" s="381"/>
      <c r="HL11" s="381"/>
      <c r="HM11" s="381"/>
      <c r="HN11" s="381"/>
      <c r="HO11" s="381"/>
      <c r="HP11" s="381"/>
      <c r="HQ11" s="381"/>
      <c r="HR11" s="381"/>
      <c r="HS11" s="381"/>
      <c r="HT11" s="381"/>
      <c r="HU11" s="381"/>
    </row>
    <row r="12" spans="1:229" s="239" customFormat="1" ht="24.75" customHeight="1">
      <c r="A12" s="387" t="s">
        <v>46</v>
      </c>
      <c r="B12" s="388">
        <v>900</v>
      </c>
      <c r="C12" s="389">
        <f>B12</f>
        <v>900</v>
      </c>
      <c r="D12" s="389">
        <v>1639</v>
      </c>
      <c r="E12" s="403">
        <f>D12/B12</f>
        <v>1.8211111111111111</v>
      </c>
      <c r="GT12" s="381"/>
      <c r="GU12" s="381"/>
      <c r="GV12" s="381"/>
      <c r="GW12" s="381"/>
      <c r="GX12" s="381"/>
      <c r="GY12" s="381"/>
      <c r="GZ12" s="381"/>
      <c r="HA12" s="381"/>
      <c r="HB12" s="381"/>
      <c r="HC12" s="381"/>
      <c r="HD12" s="381"/>
      <c r="HE12" s="381"/>
      <c r="HF12" s="381"/>
      <c r="HG12" s="381"/>
      <c r="HH12" s="381"/>
      <c r="HI12" s="381"/>
      <c r="HJ12" s="381"/>
      <c r="HK12" s="381"/>
      <c r="HL12" s="381"/>
      <c r="HM12" s="381"/>
      <c r="HN12" s="381"/>
      <c r="HO12" s="381"/>
      <c r="HP12" s="381"/>
      <c r="HQ12" s="381"/>
      <c r="HR12" s="381"/>
      <c r="HS12" s="381"/>
      <c r="HT12" s="381"/>
      <c r="HU12" s="381"/>
    </row>
    <row r="13" spans="1:229" s="239" customFormat="1" ht="24.75" customHeight="1">
      <c r="A13" s="387" t="s">
        <v>47</v>
      </c>
      <c r="B13" s="388">
        <v>23133</v>
      </c>
      <c r="C13" s="389">
        <f>B13</f>
        <v>23133</v>
      </c>
      <c r="D13" s="389">
        <v>10780</v>
      </c>
      <c r="E13" s="403">
        <f>D13/B13</f>
        <v>0.466000951022349</v>
      </c>
      <c r="GT13" s="381"/>
      <c r="GU13" s="381"/>
      <c r="GV13" s="381"/>
      <c r="GW13" s="381"/>
      <c r="GX13" s="381"/>
      <c r="GY13" s="381"/>
      <c r="GZ13" s="381"/>
      <c r="HA13" s="381"/>
      <c r="HB13" s="381"/>
      <c r="HC13" s="381"/>
      <c r="HD13" s="381"/>
      <c r="HE13" s="381"/>
      <c r="HF13" s="381"/>
      <c r="HG13" s="381"/>
      <c r="HH13" s="381"/>
      <c r="HI13" s="381"/>
      <c r="HJ13" s="381"/>
      <c r="HK13" s="381"/>
      <c r="HL13" s="381"/>
      <c r="HM13" s="381"/>
      <c r="HN13" s="381"/>
      <c r="HO13" s="381"/>
      <c r="HP13" s="381"/>
      <c r="HQ13" s="381"/>
      <c r="HR13" s="381"/>
      <c r="HS13" s="381"/>
      <c r="HT13" s="381"/>
      <c r="HU13" s="381"/>
    </row>
    <row r="14" spans="1:229" s="239" customFormat="1" ht="24.75" customHeight="1">
      <c r="A14" s="387" t="s">
        <v>48</v>
      </c>
      <c r="B14" s="389">
        <v>0</v>
      </c>
      <c r="C14" s="389">
        <v>0</v>
      </c>
      <c r="D14" s="389">
        <v>0</v>
      </c>
      <c r="E14" s="403"/>
      <c r="GT14" s="381"/>
      <c r="GU14" s="381"/>
      <c r="GV14" s="381"/>
      <c r="GW14" s="381"/>
      <c r="GX14" s="381"/>
      <c r="GY14" s="381"/>
      <c r="GZ14" s="381"/>
      <c r="HA14" s="381"/>
      <c r="HB14" s="381"/>
      <c r="HC14" s="381"/>
      <c r="HD14" s="381"/>
      <c r="HE14" s="381"/>
      <c r="HF14" s="381"/>
      <c r="HG14" s="381"/>
      <c r="HH14" s="381"/>
      <c r="HI14" s="381"/>
      <c r="HJ14" s="381"/>
      <c r="HK14" s="381"/>
      <c r="HL14" s="381"/>
      <c r="HM14" s="381"/>
      <c r="HN14" s="381"/>
      <c r="HO14" s="381"/>
      <c r="HP14" s="381"/>
      <c r="HQ14" s="381"/>
      <c r="HR14" s="381"/>
      <c r="HS14" s="381"/>
      <c r="HT14" s="381"/>
      <c r="HU14" s="381"/>
    </row>
    <row r="15" spans="1:229" s="239" customFormat="1" ht="24.75" customHeight="1">
      <c r="A15" s="387" t="s">
        <v>49</v>
      </c>
      <c r="B15" s="389">
        <v>0</v>
      </c>
      <c r="C15" s="389">
        <v>0</v>
      </c>
      <c r="D15" s="389">
        <v>0</v>
      </c>
      <c r="E15" s="403"/>
      <c r="GT15" s="381"/>
      <c r="GU15" s="381"/>
      <c r="GV15" s="381"/>
      <c r="GW15" s="381"/>
      <c r="GX15" s="381"/>
      <c r="GY15" s="381"/>
      <c r="GZ15" s="381"/>
      <c r="HA15" s="381"/>
      <c r="HB15" s="381"/>
      <c r="HC15" s="381"/>
      <c r="HD15" s="381"/>
      <c r="HE15" s="381"/>
      <c r="HF15" s="381"/>
      <c r="HG15" s="381"/>
      <c r="HH15" s="381"/>
      <c r="HI15" s="381"/>
      <c r="HJ15" s="381"/>
      <c r="HK15" s="381"/>
      <c r="HL15" s="381"/>
      <c r="HM15" s="381"/>
      <c r="HN15" s="381"/>
      <c r="HO15" s="381"/>
      <c r="HP15" s="381"/>
      <c r="HQ15" s="381"/>
      <c r="HR15" s="381"/>
      <c r="HS15" s="381"/>
      <c r="HT15" s="381"/>
      <c r="HU15" s="381"/>
    </row>
    <row r="16" spans="1:229" s="239" customFormat="1" ht="24.75" customHeight="1">
      <c r="A16" s="387" t="s">
        <v>50</v>
      </c>
      <c r="B16" s="388">
        <v>5398</v>
      </c>
      <c r="C16" s="389">
        <f>B16</f>
        <v>5398</v>
      </c>
      <c r="D16" s="389">
        <v>3525</v>
      </c>
      <c r="E16" s="403">
        <f>D16/B16</f>
        <v>0.6530196369025565</v>
      </c>
      <c r="GT16" s="381"/>
      <c r="GU16" s="381"/>
      <c r="GV16" s="381"/>
      <c r="GW16" s="381"/>
      <c r="GX16" s="381"/>
      <c r="GY16" s="381"/>
      <c r="GZ16" s="381"/>
      <c r="HA16" s="381"/>
      <c r="HB16" s="381"/>
      <c r="HC16" s="381"/>
      <c r="HD16" s="381"/>
      <c r="HE16" s="381"/>
      <c r="HF16" s="381"/>
      <c r="HG16" s="381"/>
      <c r="HH16" s="381"/>
      <c r="HI16" s="381"/>
      <c r="HJ16" s="381"/>
      <c r="HK16" s="381"/>
      <c r="HL16" s="381"/>
      <c r="HM16" s="381"/>
      <c r="HN16" s="381"/>
      <c r="HO16" s="381"/>
      <c r="HP16" s="381"/>
      <c r="HQ16" s="381"/>
      <c r="HR16" s="381"/>
      <c r="HS16" s="381"/>
      <c r="HT16" s="381"/>
      <c r="HU16" s="381"/>
    </row>
    <row r="17" spans="1:229" s="239" customFormat="1" ht="24.75" customHeight="1">
      <c r="A17" s="387" t="s">
        <v>51</v>
      </c>
      <c r="B17" s="389">
        <v>0</v>
      </c>
      <c r="C17" s="389">
        <v>0</v>
      </c>
      <c r="D17" s="389">
        <v>0</v>
      </c>
      <c r="E17" s="403"/>
      <c r="GT17" s="381"/>
      <c r="GU17" s="381"/>
      <c r="GV17" s="381"/>
      <c r="GW17" s="381"/>
      <c r="GX17" s="381"/>
      <c r="GY17" s="381"/>
      <c r="GZ17" s="381"/>
      <c r="HA17" s="381"/>
      <c r="HB17" s="381"/>
      <c r="HC17" s="381"/>
      <c r="HD17" s="381"/>
      <c r="HE17" s="381"/>
      <c r="HF17" s="381"/>
      <c r="HG17" s="381"/>
      <c r="HH17" s="381"/>
      <c r="HI17" s="381"/>
      <c r="HJ17" s="381"/>
      <c r="HK17" s="381"/>
      <c r="HL17" s="381"/>
      <c r="HM17" s="381"/>
      <c r="HN17" s="381"/>
      <c r="HO17" s="381"/>
      <c r="HP17" s="381"/>
      <c r="HQ17" s="381"/>
      <c r="HR17" s="381"/>
      <c r="HS17" s="381"/>
      <c r="HT17" s="381"/>
      <c r="HU17" s="381"/>
    </row>
    <row r="18" spans="1:229" s="239" customFormat="1" ht="24.75" customHeight="1">
      <c r="A18" s="387" t="s">
        <v>52</v>
      </c>
      <c r="B18" s="389">
        <v>0</v>
      </c>
      <c r="C18" s="389">
        <v>0</v>
      </c>
      <c r="D18" s="389">
        <v>0</v>
      </c>
      <c r="E18" s="403"/>
      <c r="GT18" s="381"/>
      <c r="GU18" s="381"/>
      <c r="GV18" s="381"/>
      <c r="GW18" s="381"/>
      <c r="GX18" s="381"/>
      <c r="GY18" s="381"/>
      <c r="GZ18" s="381"/>
      <c r="HA18" s="381"/>
      <c r="HB18" s="381"/>
      <c r="HC18" s="381"/>
      <c r="HD18" s="381"/>
      <c r="HE18" s="381"/>
      <c r="HF18" s="381"/>
      <c r="HG18" s="381"/>
      <c r="HH18" s="381"/>
      <c r="HI18" s="381"/>
      <c r="HJ18" s="381"/>
      <c r="HK18" s="381"/>
      <c r="HL18" s="381"/>
      <c r="HM18" s="381"/>
      <c r="HN18" s="381"/>
      <c r="HO18" s="381"/>
      <c r="HP18" s="381"/>
      <c r="HQ18" s="381"/>
      <c r="HR18" s="381"/>
      <c r="HS18" s="381"/>
      <c r="HT18" s="381"/>
      <c r="HU18" s="381"/>
    </row>
    <row r="19" spans="1:229" s="239" customFormat="1" ht="24.75" customHeight="1">
      <c r="A19" s="387" t="s">
        <v>53</v>
      </c>
      <c r="B19" s="389">
        <v>0</v>
      </c>
      <c r="C19" s="389">
        <v>0</v>
      </c>
      <c r="D19" s="389">
        <v>0</v>
      </c>
      <c r="E19" s="403"/>
      <c r="GT19" s="381"/>
      <c r="GU19" s="381"/>
      <c r="GV19" s="381"/>
      <c r="GW19" s="381"/>
      <c r="GX19" s="381"/>
      <c r="GY19" s="381"/>
      <c r="GZ19" s="381"/>
      <c r="HA19" s="381"/>
      <c r="HB19" s="381"/>
      <c r="HC19" s="381"/>
      <c r="HD19" s="381"/>
      <c r="HE19" s="381"/>
      <c r="HF19" s="381"/>
      <c r="HG19" s="381"/>
      <c r="HH19" s="381"/>
      <c r="HI19" s="381"/>
      <c r="HJ19" s="381"/>
      <c r="HK19" s="381"/>
      <c r="HL19" s="381"/>
      <c r="HM19" s="381"/>
      <c r="HN19" s="381"/>
      <c r="HO19" s="381"/>
      <c r="HP19" s="381"/>
      <c r="HQ19" s="381"/>
      <c r="HR19" s="381"/>
      <c r="HS19" s="381"/>
      <c r="HT19" s="381"/>
      <c r="HU19" s="381"/>
    </row>
    <row r="20" spans="1:229" s="239" customFormat="1" ht="24.75" customHeight="1">
      <c r="A20" s="387" t="s">
        <v>53</v>
      </c>
      <c r="B20" s="389">
        <v>0</v>
      </c>
      <c r="C20" s="389">
        <f>B20</f>
        <v>0</v>
      </c>
      <c r="D20" s="389">
        <v>5</v>
      </c>
      <c r="E20" s="403"/>
      <c r="GT20" s="381"/>
      <c r="GU20" s="381"/>
      <c r="GV20" s="381"/>
      <c r="GW20" s="381"/>
      <c r="GX20" s="381"/>
      <c r="GY20" s="381"/>
      <c r="GZ20" s="381"/>
      <c r="HA20" s="381"/>
      <c r="HB20" s="381"/>
      <c r="HC20" s="381"/>
      <c r="HD20" s="381"/>
      <c r="HE20" s="381"/>
      <c r="HF20" s="381"/>
      <c r="HG20" s="381"/>
      <c r="HH20" s="381"/>
      <c r="HI20" s="381"/>
      <c r="HJ20" s="381"/>
      <c r="HK20" s="381"/>
      <c r="HL20" s="381"/>
      <c r="HM20" s="381"/>
      <c r="HN20" s="381"/>
      <c r="HO20" s="381"/>
      <c r="HP20" s="381"/>
      <c r="HQ20" s="381"/>
      <c r="HR20" s="381"/>
      <c r="HS20" s="381"/>
      <c r="HT20" s="381"/>
      <c r="HU20" s="381"/>
    </row>
    <row r="21" spans="1:229" s="239" customFormat="1" ht="24.75" customHeight="1">
      <c r="A21" s="385" t="s">
        <v>54</v>
      </c>
      <c r="B21" s="386">
        <f>SUM(B22:B28)</f>
        <v>10000</v>
      </c>
      <c r="C21" s="386">
        <f>SUM(C22:C28)</f>
        <v>10000</v>
      </c>
      <c r="D21" s="386">
        <f>SUM(D22:D28)</f>
        <v>10359</v>
      </c>
      <c r="E21" s="402">
        <f aca="true" t="shared" si="0" ref="E21:E42">D21/B21</f>
        <v>1.0359</v>
      </c>
      <c r="GT21" s="381"/>
      <c r="GU21" s="381"/>
      <c r="GV21" s="381"/>
      <c r="GW21" s="381"/>
      <c r="GX21" s="381"/>
      <c r="GY21" s="381"/>
      <c r="GZ21" s="381"/>
      <c r="HA21" s="381"/>
      <c r="HB21" s="381"/>
      <c r="HC21" s="381"/>
      <c r="HD21" s="381"/>
      <c r="HE21" s="381"/>
      <c r="HF21" s="381"/>
      <c r="HG21" s="381"/>
      <c r="HH21" s="381"/>
      <c r="HI21" s="381"/>
      <c r="HJ21" s="381"/>
      <c r="HK21" s="381"/>
      <c r="HL21" s="381"/>
      <c r="HM21" s="381"/>
      <c r="HN21" s="381"/>
      <c r="HO21" s="381"/>
      <c r="HP21" s="381"/>
      <c r="HQ21" s="381"/>
      <c r="HR21" s="381"/>
      <c r="HS21" s="381"/>
      <c r="HT21" s="381"/>
      <c r="HU21" s="381"/>
    </row>
    <row r="22" spans="1:229" s="239" customFormat="1" ht="24.75" customHeight="1">
      <c r="A22" s="387" t="s">
        <v>55</v>
      </c>
      <c r="B22" s="389">
        <v>0</v>
      </c>
      <c r="C22" s="389">
        <v>0</v>
      </c>
      <c r="D22" s="389"/>
      <c r="E22" s="403"/>
      <c r="GT22" s="381"/>
      <c r="GU22" s="381"/>
      <c r="GV22" s="381"/>
      <c r="GW22" s="381"/>
      <c r="GX22" s="381"/>
      <c r="GY22" s="381"/>
      <c r="GZ22" s="381"/>
      <c r="HA22" s="381"/>
      <c r="HB22" s="381"/>
      <c r="HC22" s="381"/>
      <c r="HD22" s="381"/>
      <c r="HE22" s="381"/>
      <c r="HF22" s="381"/>
      <c r="HG22" s="381"/>
      <c r="HH22" s="381"/>
      <c r="HI22" s="381"/>
      <c r="HJ22" s="381"/>
      <c r="HK22" s="381"/>
      <c r="HL22" s="381"/>
      <c r="HM22" s="381"/>
      <c r="HN22" s="381"/>
      <c r="HO22" s="381"/>
      <c r="HP22" s="381"/>
      <c r="HQ22" s="381"/>
      <c r="HR22" s="381"/>
      <c r="HS22" s="381"/>
      <c r="HT22" s="381"/>
      <c r="HU22" s="381"/>
    </row>
    <row r="23" spans="1:229" s="239" customFormat="1" ht="24.75" customHeight="1">
      <c r="A23" s="387" t="s">
        <v>56</v>
      </c>
      <c r="B23" s="388">
        <v>800</v>
      </c>
      <c r="C23" s="389">
        <f>B23</f>
        <v>800</v>
      </c>
      <c r="D23" s="389">
        <v>1231</v>
      </c>
      <c r="E23" s="403">
        <f t="shared" si="0"/>
        <v>1.53875</v>
      </c>
      <c r="GT23" s="381"/>
      <c r="GU23" s="381"/>
      <c r="GV23" s="381"/>
      <c r="GW23" s="381"/>
      <c r="GX23" s="381"/>
      <c r="GY23" s="381"/>
      <c r="GZ23" s="381"/>
      <c r="HA23" s="381"/>
      <c r="HB23" s="381"/>
      <c r="HC23" s="381"/>
      <c r="HD23" s="381"/>
      <c r="HE23" s="381"/>
      <c r="HF23" s="381"/>
      <c r="HG23" s="381"/>
      <c r="HH23" s="381"/>
      <c r="HI23" s="381"/>
      <c r="HJ23" s="381"/>
      <c r="HK23" s="381"/>
      <c r="HL23" s="381"/>
      <c r="HM23" s="381"/>
      <c r="HN23" s="381"/>
      <c r="HO23" s="381"/>
      <c r="HP23" s="381"/>
      <c r="HQ23" s="381"/>
      <c r="HR23" s="381"/>
      <c r="HS23" s="381"/>
      <c r="HT23" s="381"/>
      <c r="HU23" s="381"/>
    </row>
    <row r="24" spans="1:229" s="239" customFormat="1" ht="24.75" customHeight="1">
      <c r="A24" s="387" t="s">
        <v>57</v>
      </c>
      <c r="B24" s="388">
        <v>500</v>
      </c>
      <c r="C24" s="389">
        <f>B24</f>
        <v>500</v>
      </c>
      <c r="D24" s="389">
        <v>1231</v>
      </c>
      <c r="E24" s="403">
        <f t="shared" si="0"/>
        <v>2.462</v>
      </c>
      <c r="GT24" s="381"/>
      <c r="GU24" s="381"/>
      <c r="GV24" s="381"/>
      <c r="GW24" s="381"/>
      <c r="GX24" s="381"/>
      <c r="GY24" s="381"/>
      <c r="GZ24" s="381"/>
      <c r="HA24" s="381"/>
      <c r="HB24" s="381"/>
      <c r="HC24" s="381"/>
      <c r="HD24" s="381"/>
      <c r="HE24" s="381"/>
      <c r="HF24" s="381"/>
      <c r="HG24" s="381"/>
      <c r="HH24" s="381"/>
      <c r="HI24" s="381"/>
      <c r="HJ24" s="381"/>
      <c r="HK24" s="381"/>
      <c r="HL24" s="381"/>
      <c r="HM24" s="381"/>
      <c r="HN24" s="381"/>
      <c r="HO24" s="381"/>
      <c r="HP24" s="381"/>
      <c r="HQ24" s="381"/>
      <c r="HR24" s="381"/>
      <c r="HS24" s="381"/>
      <c r="HT24" s="381"/>
      <c r="HU24" s="381"/>
    </row>
    <row r="25" spans="1:229" s="239" customFormat="1" ht="24.75" customHeight="1">
      <c r="A25" s="387" t="s">
        <v>58</v>
      </c>
      <c r="B25" s="389">
        <v>0</v>
      </c>
      <c r="C25" s="389">
        <v>0</v>
      </c>
      <c r="D25" s="389"/>
      <c r="E25" s="403"/>
      <c r="GT25" s="381"/>
      <c r="GU25" s="381"/>
      <c r="GV25" s="381"/>
      <c r="GW25" s="381"/>
      <c r="GX25" s="381"/>
      <c r="GY25" s="381"/>
      <c r="GZ25" s="381"/>
      <c r="HA25" s="381"/>
      <c r="HB25" s="381"/>
      <c r="HC25" s="381"/>
      <c r="HD25" s="381"/>
      <c r="HE25" s="381"/>
      <c r="HF25" s="381"/>
      <c r="HG25" s="381"/>
      <c r="HH25" s="381"/>
      <c r="HI25" s="381"/>
      <c r="HJ25" s="381"/>
      <c r="HK25" s="381"/>
      <c r="HL25" s="381"/>
      <c r="HM25" s="381"/>
      <c r="HN25" s="381"/>
      <c r="HO25" s="381"/>
      <c r="HP25" s="381"/>
      <c r="HQ25" s="381"/>
      <c r="HR25" s="381"/>
      <c r="HS25" s="381"/>
      <c r="HT25" s="381"/>
      <c r="HU25" s="381"/>
    </row>
    <row r="26" spans="1:229" s="239" customFormat="1" ht="24.75" customHeight="1">
      <c r="A26" s="390" t="s">
        <v>59</v>
      </c>
      <c r="B26" s="388">
        <v>2000</v>
      </c>
      <c r="C26" s="389">
        <f>B26</f>
        <v>2000</v>
      </c>
      <c r="D26" s="389">
        <v>1004</v>
      </c>
      <c r="E26" s="403">
        <f t="shared" si="0"/>
        <v>0.502</v>
      </c>
      <c r="GT26" s="381"/>
      <c r="GU26" s="381"/>
      <c r="GV26" s="381"/>
      <c r="GW26" s="381"/>
      <c r="GX26" s="381"/>
      <c r="GY26" s="381"/>
      <c r="GZ26" s="381"/>
      <c r="HA26" s="381"/>
      <c r="HB26" s="381"/>
      <c r="HC26" s="381"/>
      <c r="HD26" s="381"/>
      <c r="HE26" s="381"/>
      <c r="HF26" s="381"/>
      <c r="HG26" s="381"/>
      <c r="HH26" s="381"/>
      <c r="HI26" s="381"/>
      <c r="HJ26" s="381"/>
      <c r="HK26" s="381"/>
      <c r="HL26" s="381"/>
      <c r="HM26" s="381"/>
      <c r="HN26" s="381"/>
      <c r="HO26" s="381"/>
      <c r="HP26" s="381"/>
      <c r="HQ26" s="381"/>
      <c r="HR26" s="381"/>
      <c r="HS26" s="381"/>
      <c r="HT26" s="381"/>
      <c r="HU26" s="381"/>
    </row>
    <row r="27" spans="1:229" s="239" customFormat="1" ht="24.75" customHeight="1">
      <c r="A27" s="387" t="s">
        <v>60</v>
      </c>
      <c r="B27" s="388">
        <v>3900</v>
      </c>
      <c r="C27" s="389">
        <f>B27</f>
        <v>3900</v>
      </c>
      <c r="D27" s="389">
        <v>3694</v>
      </c>
      <c r="E27" s="403">
        <f t="shared" si="0"/>
        <v>0.9471794871794872</v>
      </c>
      <c r="GT27" s="381"/>
      <c r="GU27" s="381"/>
      <c r="GV27" s="381"/>
      <c r="GW27" s="381"/>
      <c r="GX27" s="381"/>
      <c r="GY27" s="381"/>
      <c r="GZ27" s="381"/>
      <c r="HA27" s="381"/>
      <c r="HB27" s="381"/>
      <c r="HC27" s="381"/>
      <c r="HD27" s="381"/>
      <c r="HE27" s="381"/>
      <c r="HF27" s="381"/>
      <c r="HG27" s="381"/>
      <c r="HH27" s="381"/>
      <c r="HI27" s="381"/>
      <c r="HJ27" s="381"/>
      <c r="HK27" s="381"/>
      <c r="HL27" s="381"/>
      <c r="HM27" s="381"/>
      <c r="HN27" s="381"/>
      <c r="HO27" s="381"/>
      <c r="HP27" s="381"/>
      <c r="HQ27" s="381"/>
      <c r="HR27" s="381"/>
      <c r="HS27" s="381"/>
      <c r="HT27" s="381"/>
      <c r="HU27" s="381"/>
    </row>
    <row r="28" spans="1:229" s="239" customFormat="1" ht="24.75" customHeight="1">
      <c r="A28" s="387" t="s">
        <v>61</v>
      </c>
      <c r="B28" s="391">
        <v>2800</v>
      </c>
      <c r="C28" s="389">
        <f>B28</f>
        <v>2800</v>
      </c>
      <c r="D28" s="389">
        <v>3199</v>
      </c>
      <c r="E28" s="403">
        <f t="shared" si="0"/>
        <v>1.1425</v>
      </c>
      <c r="GT28" s="381"/>
      <c r="GU28" s="381"/>
      <c r="GV28" s="381"/>
      <c r="GW28" s="381"/>
      <c r="GX28" s="381"/>
      <c r="GY28" s="381"/>
      <c r="GZ28" s="381"/>
      <c r="HA28" s="381"/>
      <c r="HB28" s="381"/>
      <c r="HC28" s="381"/>
      <c r="HD28" s="381"/>
      <c r="HE28" s="381"/>
      <c r="HF28" s="381"/>
      <c r="HG28" s="381"/>
      <c r="HH28" s="381"/>
      <c r="HI28" s="381"/>
      <c r="HJ28" s="381"/>
      <c r="HK28" s="381"/>
      <c r="HL28" s="381"/>
      <c r="HM28" s="381"/>
      <c r="HN28" s="381"/>
      <c r="HO28" s="381"/>
      <c r="HP28" s="381"/>
      <c r="HQ28" s="381"/>
      <c r="HR28" s="381"/>
      <c r="HS28" s="381"/>
      <c r="HT28" s="381"/>
      <c r="HU28" s="381"/>
    </row>
    <row r="29" spans="1:229" s="239" customFormat="1" ht="24.75" customHeight="1">
      <c r="A29" s="392"/>
      <c r="B29" s="392"/>
      <c r="C29" s="392"/>
      <c r="D29" s="392"/>
      <c r="E29" s="366"/>
      <c r="GT29" s="381"/>
      <c r="GU29" s="381"/>
      <c r="GV29" s="381"/>
      <c r="GW29" s="381"/>
      <c r="GX29" s="381"/>
      <c r="GY29" s="381"/>
      <c r="GZ29" s="381"/>
      <c r="HA29" s="381"/>
      <c r="HB29" s="381"/>
      <c r="HC29" s="381"/>
      <c r="HD29" s="381"/>
      <c r="HE29" s="381"/>
      <c r="HF29" s="381"/>
      <c r="HG29" s="381"/>
      <c r="HH29" s="381"/>
      <c r="HI29" s="381"/>
      <c r="HJ29" s="381"/>
      <c r="HK29" s="381"/>
      <c r="HL29" s="381"/>
      <c r="HM29" s="381"/>
      <c r="HN29" s="381"/>
      <c r="HO29" s="381"/>
      <c r="HP29" s="381"/>
      <c r="HQ29" s="381"/>
      <c r="HR29" s="381"/>
      <c r="HS29" s="381"/>
      <c r="HT29" s="381"/>
      <c r="HU29" s="381"/>
    </row>
    <row r="30" spans="1:229" s="239" customFormat="1" ht="24.75" customHeight="1">
      <c r="A30" s="393" t="s">
        <v>62</v>
      </c>
      <c r="B30" s="394">
        <f>B21+B4</f>
        <v>207000</v>
      </c>
      <c r="C30" s="394">
        <f>C21+C4</f>
        <v>207000</v>
      </c>
      <c r="D30" s="394">
        <f>D21+D4</f>
        <v>209940</v>
      </c>
      <c r="E30" s="402">
        <f t="shared" si="0"/>
        <v>1.0142028985507245</v>
      </c>
      <c r="G30" s="404"/>
      <c r="GT30" s="381"/>
      <c r="GU30" s="381"/>
      <c r="GV30" s="381"/>
      <c r="GW30" s="381"/>
      <c r="GX30" s="381"/>
      <c r="GY30" s="381"/>
      <c r="GZ30" s="381"/>
      <c r="HA30" s="381"/>
      <c r="HB30" s="381"/>
      <c r="HC30" s="381"/>
      <c r="HD30" s="381"/>
      <c r="HE30" s="381"/>
      <c r="HF30" s="381"/>
      <c r="HG30" s="381"/>
      <c r="HH30" s="381"/>
      <c r="HI30" s="381"/>
      <c r="HJ30" s="381"/>
      <c r="HK30" s="381"/>
      <c r="HL30" s="381"/>
      <c r="HM30" s="381"/>
      <c r="HN30" s="381"/>
      <c r="HO30" s="381"/>
      <c r="HP30" s="381"/>
      <c r="HQ30" s="381"/>
      <c r="HR30" s="381"/>
      <c r="HS30" s="381"/>
      <c r="HT30" s="381"/>
      <c r="HU30" s="381"/>
    </row>
    <row r="31" spans="1:229" s="239" customFormat="1" ht="24.75" customHeight="1">
      <c r="A31" s="395" t="s">
        <v>63</v>
      </c>
      <c r="B31" s="394">
        <f>SUM(B32:B38)</f>
        <v>468000</v>
      </c>
      <c r="C31" s="394">
        <f>SUM(C32:C38)</f>
        <v>468000</v>
      </c>
      <c r="D31" s="394">
        <f>SUM(D32:D38)</f>
        <v>719072</v>
      </c>
      <c r="E31" s="402">
        <f t="shared" si="0"/>
        <v>1.5364786324786326</v>
      </c>
      <c r="GT31" s="381"/>
      <c r="GU31" s="381"/>
      <c r="GV31" s="381"/>
      <c r="GW31" s="381"/>
      <c r="GX31" s="381"/>
      <c r="GY31" s="381"/>
      <c r="GZ31" s="381"/>
      <c r="HA31" s="381"/>
      <c r="HB31" s="381"/>
      <c r="HC31" s="381"/>
      <c r="HD31" s="381"/>
      <c r="HE31" s="381"/>
      <c r="HF31" s="381"/>
      <c r="HG31" s="381"/>
      <c r="HH31" s="381"/>
      <c r="HI31" s="381"/>
      <c r="HJ31" s="381"/>
      <c r="HK31" s="381"/>
      <c r="HL31" s="381"/>
      <c r="HM31" s="381"/>
      <c r="HN31" s="381"/>
      <c r="HO31" s="381"/>
      <c r="HP31" s="381"/>
      <c r="HQ31" s="381"/>
      <c r="HR31" s="381"/>
      <c r="HS31" s="381"/>
      <c r="HT31" s="381"/>
      <c r="HU31" s="381"/>
    </row>
    <row r="32" spans="1:229" s="239" customFormat="1" ht="24.75" customHeight="1">
      <c r="A32" s="396" t="s">
        <v>64</v>
      </c>
      <c r="B32" s="397">
        <v>350596.7547563</v>
      </c>
      <c r="C32" s="397">
        <f>B32</f>
        <v>350596.7547563</v>
      </c>
      <c r="D32" s="397">
        <v>688749</v>
      </c>
      <c r="E32" s="403">
        <f t="shared" si="0"/>
        <v>1.9645047783706664</v>
      </c>
      <c r="GT32" s="381"/>
      <c r="GU32" s="381"/>
      <c r="GV32" s="381"/>
      <c r="GW32" s="381"/>
      <c r="GX32" s="381"/>
      <c r="GY32" s="381"/>
      <c r="GZ32" s="381"/>
      <c r="HA32" s="381"/>
      <c r="HB32" s="381"/>
      <c r="HC32" s="381"/>
      <c r="HD32" s="381"/>
      <c r="HE32" s="381"/>
      <c r="HF32" s="381"/>
      <c r="HG32" s="381"/>
      <c r="HH32" s="381"/>
      <c r="HI32" s="381"/>
      <c r="HJ32" s="381"/>
      <c r="HK32" s="381"/>
      <c r="HL32" s="381"/>
      <c r="HM32" s="381"/>
      <c r="HN32" s="381"/>
      <c r="HO32" s="381"/>
      <c r="HP32" s="381"/>
      <c r="HQ32" s="381"/>
      <c r="HR32" s="381"/>
      <c r="HS32" s="381"/>
      <c r="HT32" s="381"/>
      <c r="HU32" s="381"/>
    </row>
    <row r="33" spans="1:229" s="239" customFormat="1" ht="24.75" customHeight="1">
      <c r="A33" s="396" t="s">
        <v>65</v>
      </c>
      <c r="B33" s="398">
        <v>0</v>
      </c>
      <c r="C33" s="397">
        <v>0</v>
      </c>
      <c r="D33" s="397"/>
      <c r="E33" s="403"/>
      <c r="GT33" s="381"/>
      <c r="GU33" s="381"/>
      <c r="GV33" s="381"/>
      <c r="GW33" s="381"/>
      <c r="GX33" s="381"/>
      <c r="GY33" s="381"/>
      <c r="GZ33" s="381"/>
      <c r="HA33" s="381"/>
      <c r="HB33" s="381"/>
      <c r="HC33" s="381"/>
      <c r="HD33" s="381"/>
      <c r="HE33" s="381"/>
      <c r="HF33" s="381"/>
      <c r="HG33" s="381"/>
      <c r="HH33" s="381"/>
      <c r="HI33" s="381"/>
      <c r="HJ33" s="381"/>
      <c r="HK33" s="381"/>
      <c r="HL33" s="381"/>
      <c r="HM33" s="381"/>
      <c r="HN33" s="381"/>
      <c r="HO33" s="381"/>
      <c r="HP33" s="381"/>
      <c r="HQ33" s="381"/>
      <c r="HR33" s="381"/>
      <c r="HS33" s="381"/>
      <c r="HT33" s="381"/>
      <c r="HU33" s="381"/>
    </row>
    <row r="34" spans="1:201" s="381" customFormat="1" ht="24.75" customHeight="1">
      <c r="A34" s="396" t="s">
        <v>66</v>
      </c>
      <c r="B34" s="397">
        <v>0</v>
      </c>
      <c r="C34" s="397">
        <v>0</v>
      </c>
      <c r="D34" s="397"/>
      <c r="E34" s="403"/>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239"/>
      <c r="DL34" s="239"/>
      <c r="DM34" s="239"/>
      <c r="DN34" s="239"/>
      <c r="DO34" s="239"/>
      <c r="DP34" s="239"/>
      <c r="DQ34" s="239"/>
      <c r="DR34" s="239"/>
      <c r="DS34" s="239"/>
      <c r="DT34" s="239"/>
      <c r="DU34" s="239"/>
      <c r="DV34" s="239"/>
      <c r="DW34" s="239"/>
      <c r="DX34" s="239"/>
      <c r="DY34" s="239"/>
      <c r="DZ34" s="239"/>
      <c r="EA34" s="239"/>
      <c r="EB34" s="239"/>
      <c r="EC34" s="239"/>
      <c r="ED34" s="239"/>
      <c r="EE34" s="239"/>
      <c r="EF34" s="239"/>
      <c r="EG34" s="239"/>
      <c r="EH34" s="239"/>
      <c r="EI34" s="239"/>
      <c r="EJ34" s="239"/>
      <c r="EK34" s="239"/>
      <c r="EL34" s="239"/>
      <c r="EM34" s="239"/>
      <c r="EN34" s="239"/>
      <c r="EO34" s="239"/>
      <c r="EP34" s="239"/>
      <c r="EQ34" s="239"/>
      <c r="ER34" s="239"/>
      <c r="ES34" s="239"/>
      <c r="ET34" s="239"/>
      <c r="EU34" s="239"/>
      <c r="EV34" s="239"/>
      <c r="EW34" s="239"/>
      <c r="EX34" s="239"/>
      <c r="EY34" s="239"/>
      <c r="EZ34" s="239"/>
      <c r="FA34" s="239"/>
      <c r="FB34" s="239"/>
      <c r="FC34" s="239"/>
      <c r="FD34" s="239"/>
      <c r="FE34" s="239"/>
      <c r="FF34" s="239"/>
      <c r="FG34" s="239"/>
      <c r="FH34" s="239"/>
      <c r="FI34" s="239"/>
      <c r="FJ34" s="239"/>
      <c r="FK34" s="239"/>
      <c r="FL34" s="239"/>
      <c r="FM34" s="239"/>
      <c r="FN34" s="239"/>
      <c r="FO34" s="239"/>
      <c r="FP34" s="239"/>
      <c r="FQ34" s="239"/>
      <c r="FR34" s="239"/>
      <c r="FS34" s="239"/>
      <c r="FT34" s="239"/>
      <c r="FU34" s="239"/>
      <c r="FV34" s="239"/>
      <c r="FW34" s="239"/>
      <c r="FX34" s="239"/>
      <c r="FY34" s="239"/>
      <c r="FZ34" s="239"/>
      <c r="GA34" s="239"/>
      <c r="GB34" s="239"/>
      <c r="GC34" s="239"/>
      <c r="GD34" s="239"/>
      <c r="GE34" s="239"/>
      <c r="GF34" s="239"/>
      <c r="GG34" s="239"/>
      <c r="GH34" s="239"/>
      <c r="GI34" s="239"/>
      <c r="GJ34" s="239"/>
      <c r="GK34" s="239"/>
      <c r="GL34" s="239"/>
      <c r="GM34" s="239"/>
      <c r="GN34" s="239"/>
      <c r="GO34" s="239"/>
      <c r="GP34" s="239"/>
      <c r="GQ34" s="239"/>
      <c r="GR34" s="239"/>
      <c r="GS34" s="239"/>
    </row>
    <row r="35" spans="1:201" s="381" customFormat="1" ht="24.75" customHeight="1">
      <c r="A35" s="396" t="s">
        <v>67</v>
      </c>
      <c r="B35" s="397">
        <v>0</v>
      </c>
      <c r="C35" s="397">
        <v>0</v>
      </c>
      <c r="D35" s="397"/>
      <c r="E35" s="403"/>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c r="DL35" s="239"/>
      <c r="DM35" s="239"/>
      <c r="DN35" s="239"/>
      <c r="DO35" s="239"/>
      <c r="DP35" s="239"/>
      <c r="DQ35" s="239"/>
      <c r="DR35" s="239"/>
      <c r="DS35" s="239"/>
      <c r="DT35" s="239"/>
      <c r="DU35" s="239"/>
      <c r="DV35" s="239"/>
      <c r="DW35" s="239"/>
      <c r="DX35" s="239"/>
      <c r="DY35" s="239"/>
      <c r="DZ35" s="239"/>
      <c r="EA35" s="239"/>
      <c r="EB35" s="239"/>
      <c r="EC35" s="239"/>
      <c r="ED35" s="239"/>
      <c r="EE35" s="239"/>
      <c r="EF35" s="239"/>
      <c r="EG35" s="239"/>
      <c r="EH35" s="239"/>
      <c r="EI35" s="239"/>
      <c r="EJ35" s="239"/>
      <c r="EK35" s="239"/>
      <c r="EL35" s="239"/>
      <c r="EM35" s="239"/>
      <c r="EN35" s="239"/>
      <c r="EO35" s="239"/>
      <c r="EP35" s="239"/>
      <c r="EQ35" s="239"/>
      <c r="ER35" s="239"/>
      <c r="ES35" s="239"/>
      <c r="ET35" s="239"/>
      <c r="EU35" s="239"/>
      <c r="EV35" s="239"/>
      <c r="EW35" s="239"/>
      <c r="EX35" s="239"/>
      <c r="EY35" s="239"/>
      <c r="EZ35" s="239"/>
      <c r="FA35" s="239"/>
      <c r="FB35" s="239"/>
      <c r="FC35" s="239"/>
      <c r="FD35" s="239"/>
      <c r="FE35" s="239"/>
      <c r="FF35" s="239"/>
      <c r="FG35" s="239"/>
      <c r="FH35" s="239"/>
      <c r="FI35" s="239"/>
      <c r="FJ35" s="239"/>
      <c r="FK35" s="239"/>
      <c r="FL35" s="239"/>
      <c r="FM35" s="239"/>
      <c r="FN35" s="239"/>
      <c r="FO35" s="239"/>
      <c r="FP35" s="239"/>
      <c r="FQ35" s="239"/>
      <c r="FR35" s="239"/>
      <c r="FS35" s="239"/>
      <c r="FT35" s="239"/>
      <c r="FU35" s="239"/>
      <c r="FV35" s="239"/>
      <c r="FW35" s="239"/>
      <c r="FX35" s="239"/>
      <c r="FY35" s="239"/>
      <c r="FZ35" s="239"/>
      <c r="GA35" s="239"/>
      <c r="GB35" s="239"/>
      <c r="GC35" s="239"/>
      <c r="GD35" s="239"/>
      <c r="GE35" s="239"/>
      <c r="GF35" s="239"/>
      <c r="GG35" s="239"/>
      <c r="GH35" s="239"/>
      <c r="GI35" s="239"/>
      <c r="GJ35" s="239"/>
      <c r="GK35" s="239"/>
      <c r="GL35" s="239"/>
      <c r="GM35" s="239"/>
      <c r="GN35" s="239"/>
      <c r="GO35" s="239"/>
      <c r="GP35" s="239"/>
      <c r="GQ35" s="239"/>
      <c r="GR35" s="239"/>
      <c r="GS35" s="239"/>
    </row>
    <row r="36" spans="1:201" s="381" customFormat="1" ht="24.75" customHeight="1">
      <c r="A36" s="396" t="s">
        <v>68</v>
      </c>
      <c r="B36" s="397">
        <v>27602.245243700003</v>
      </c>
      <c r="C36" s="397">
        <f>B36</f>
        <v>27602.245243700003</v>
      </c>
      <c r="D36" s="397">
        <v>26289</v>
      </c>
      <c r="E36" s="403">
        <f t="shared" si="0"/>
        <v>0.9524225209903987</v>
      </c>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39"/>
      <c r="CN36" s="239"/>
      <c r="CO36" s="239"/>
      <c r="CP36" s="239"/>
      <c r="CQ36" s="239"/>
      <c r="CR36" s="239"/>
      <c r="CS36" s="239"/>
      <c r="CT36" s="239"/>
      <c r="CU36" s="239"/>
      <c r="CV36" s="239"/>
      <c r="CW36" s="239"/>
      <c r="CX36" s="239"/>
      <c r="CY36" s="239"/>
      <c r="CZ36" s="239"/>
      <c r="DA36" s="239"/>
      <c r="DB36" s="239"/>
      <c r="DC36" s="239"/>
      <c r="DD36" s="239"/>
      <c r="DE36" s="239"/>
      <c r="DF36" s="239"/>
      <c r="DG36" s="239"/>
      <c r="DH36" s="239"/>
      <c r="DI36" s="239"/>
      <c r="DJ36" s="239"/>
      <c r="DK36" s="239"/>
      <c r="DL36" s="239"/>
      <c r="DM36" s="239"/>
      <c r="DN36" s="239"/>
      <c r="DO36" s="239"/>
      <c r="DP36" s="239"/>
      <c r="DQ36" s="239"/>
      <c r="DR36" s="239"/>
      <c r="DS36" s="239"/>
      <c r="DT36" s="239"/>
      <c r="DU36" s="239"/>
      <c r="DV36" s="239"/>
      <c r="DW36" s="239"/>
      <c r="DX36" s="239"/>
      <c r="DY36" s="239"/>
      <c r="DZ36" s="239"/>
      <c r="EA36" s="239"/>
      <c r="EB36" s="239"/>
      <c r="EC36" s="239"/>
      <c r="ED36" s="239"/>
      <c r="EE36" s="239"/>
      <c r="EF36" s="239"/>
      <c r="EG36" s="239"/>
      <c r="EH36" s="239"/>
      <c r="EI36" s="239"/>
      <c r="EJ36" s="239"/>
      <c r="EK36" s="239"/>
      <c r="EL36" s="239"/>
      <c r="EM36" s="239"/>
      <c r="EN36" s="239"/>
      <c r="EO36" s="239"/>
      <c r="EP36" s="239"/>
      <c r="EQ36" s="239"/>
      <c r="ER36" s="239"/>
      <c r="ES36" s="239"/>
      <c r="ET36" s="239"/>
      <c r="EU36" s="239"/>
      <c r="EV36" s="239"/>
      <c r="EW36" s="239"/>
      <c r="EX36" s="239"/>
      <c r="EY36" s="239"/>
      <c r="EZ36" s="239"/>
      <c r="FA36" s="239"/>
      <c r="FB36" s="239"/>
      <c r="FC36" s="239"/>
      <c r="FD36" s="239"/>
      <c r="FE36" s="239"/>
      <c r="FF36" s="239"/>
      <c r="FG36" s="239"/>
      <c r="FH36" s="239"/>
      <c r="FI36" s="239"/>
      <c r="FJ36" s="239"/>
      <c r="FK36" s="239"/>
      <c r="FL36" s="239"/>
      <c r="FM36" s="239"/>
      <c r="FN36" s="239"/>
      <c r="FO36" s="239"/>
      <c r="FP36" s="239"/>
      <c r="FQ36" s="239"/>
      <c r="FR36" s="239"/>
      <c r="FS36" s="239"/>
      <c r="FT36" s="239"/>
      <c r="FU36" s="239"/>
      <c r="FV36" s="239"/>
      <c r="FW36" s="239"/>
      <c r="FX36" s="239"/>
      <c r="FY36" s="239"/>
      <c r="FZ36" s="239"/>
      <c r="GA36" s="239"/>
      <c r="GB36" s="239"/>
      <c r="GC36" s="239"/>
      <c r="GD36" s="239"/>
      <c r="GE36" s="239"/>
      <c r="GF36" s="239"/>
      <c r="GG36" s="239"/>
      <c r="GH36" s="239"/>
      <c r="GI36" s="239"/>
      <c r="GJ36" s="239"/>
      <c r="GK36" s="239"/>
      <c r="GL36" s="239"/>
      <c r="GM36" s="239"/>
      <c r="GN36" s="239"/>
      <c r="GO36" s="239"/>
      <c r="GP36" s="239"/>
      <c r="GQ36" s="239"/>
      <c r="GR36" s="239"/>
      <c r="GS36" s="239"/>
    </row>
    <row r="37" spans="1:201" s="381" customFormat="1" ht="24.75" customHeight="1">
      <c r="A37" s="396" t="s">
        <v>69</v>
      </c>
      <c r="B37" s="397">
        <v>89801</v>
      </c>
      <c r="C37" s="397">
        <f>B37</f>
        <v>89801</v>
      </c>
      <c r="D37" s="397">
        <v>4034</v>
      </c>
      <c r="E37" s="403">
        <f t="shared" si="0"/>
        <v>0.04492154875780893</v>
      </c>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39"/>
      <c r="DS37" s="239"/>
      <c r="DT37" s="239"/>
      <c r="DU37" s="239"/>
      <c r="DV37" s="239"/>
      <c r="DW37" s="239"/>
      <c r="DX37" s="239"/>
      <c r="DY37" s="239"/>
      <c r="DZ37" s="239"/>
      <c r="EA37" s="239"/>
      <c r="EB37" s="239"/>
      <c r="EC37" s="239"/>
      <c r="ED37" s="239"/>
      <c r="EE37" s="239"/>
      <c r="EF37" s="239"/>
      <c r="EG37" s="239"/>
      <c r="EH37" s="239"/>
      <c r="EI37" s="239"/>
      <c r="EJ37" s="239"/>
      <c r="EK37" s="239"/>
      <c r="EL37" s="239"/>
      <c r="EM37" s="239"/>
      <c r="EN37" s="239"/>
      <c r="EO37" s="239"/>
      <c r="EP37" s="239"/>
      <c r="EQ37" s="239"/>
      <c r="ER37" s="239"/>
      <c r="ES37" s="239"/>
      <c r="ET37" s="239"/>
      <c r="EU37" s="239"/>
      <c r="EV37" s="239"/>
      <c r="EW37" s="239"/>
      <c r="EX37" s="239"/>
      <c r="EY37" s="239"/>
      <c r="EZ37" s="239"/>
      <c r="FA37" s="239"/>
      <c r="FB37" s="239"/>
      <c r="FC37" s="239"/>
      <c r="FD37" s="239"/>
      <c r="FE37" s="239"/>
      <c r="FF37" s="239"/>
      <c r="FG37" s="239"/>
      <c r="FH37" s="239"/>
      <c r="FI37" s="239"/>
      <c r="FJ37" s="239"/>
      <c r="FK37" s="239"/>
      <c r="FL37" s="239"/>
      <c r="FM37" s="239"/>
      <c r="FN37" s="239"/>
      <c r="FO37" s="239"/>
      <c r="FP37" s="239"/>
      <c r="FQ37" s="239"/>
      <c r="FR37" s="239"/>
      <c r="FS37" s="239"/>
      <c r="FT37" s="239"/>
      <c r="FU37" s="239"/>
      <c r="FV37" s="239"/>
      <c r="FW37" s="239"/>
      <c r="FX37" s="239"/>
      <c r="FY37" s="239"/>
      <c r="FZ37" s="239"/>
      <c r="GA37" s="239"/>
      <c r="GB37" s="239"/>
      <c r="GC37" s="239"/>
      <c r="GD37" s="239"/>
      <c r="GE37" s="239"/>
      <c r="GF37" s="239"/>
      <c r="GG37" s="239"/>
      <c r="GH37" s="239"/>
      <c r="GI37" s="239"/>
      <c r="GJ37" s="239"/>
      <c r="GK37" s="239"/>
      <c r="GL37" s="239"/>
      <c r="GM37" s="239"/>
      <c r="GN37" s="239"/>
      <c r="GO37" s="239"/>
      <c r="GP37" s="239"/>
      <c r="GQ37" s="239"/>
      <c r="GR37" s="239"/>
      <c r="GS37" s="239"/>
    </row>
    <row r="38" spans="1:201" s="381" customFormat="1" ht="24.75" customHeight="1">
      <c r="A38" s="396" t="s">
        <v>70</v>
      </c>
      <c r="B38" s="397"/>
      <c r="C38" s="397"/>
      <c r="D38" s="397"/>
      <c r="E38" s="403"/>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39"/>
      <c r="DQ38" s="239"/>
      <c r="DR38" s="239"/>
      <c r="DS38" s="239"/>
      <c r="DT38" s="239"/>
      <c r="DU38" s="239"/>
      <c r="DV38" s="239"/>
      <c r="DW38" s="239"/>
      <c r="DX38" s="239"/>
      <c r="DY38" s="239"/>
      <c r="DZ38" s="239"/>
      <c r="EA38" s="239"/>
      <c r="EB38" s="239"/>
      <c r="EC38" s="239"/>
      <c r="ED38" s="239"/>
      <c r="EE38" s="239"/>
      <c r="EF38" s="239"/>
      <c r="EG38" s="239"/>
      <c r="EH38" s="239"/>
      <c r="EI38" s="239"/>
      <c r="EJ38" s="239"/>
      <c r="EK38" s="239"/>
      <c r="EL38" s="239"/>
      <c r="EM38" s="239"/>
      <c r="EN38" s="239"/>
      <c r="EO38" s="239"/>
      <c r="EP38" s="239"/>
      <c r="EQ38" s="239"/>
      <c r="ER38" s="239"/>
      <c r="ES38" s="239"/>
      <c r="ET38" s="239"/>
      <c r="EU38" s="239"/>
      <c r="EV38" s="239"/>
      <c r="EW38" s="239"/>
      <c r="EX38" s="239"/>
      <c r="EY38" s="239"/>
      <c r="EZ38" s="239"/>
      <c r="FA38" s="239"/>
      <c r="FB38" s="239"/>
      <c r="FC38" s="239"/>
      <c r="FD38" s="239"/>
      <c r="FE38" s="239"/>
      <c r="FF38" s="239"/>
      <c r="FG38" s="239"/>
      <c r="FH38" s="239"/>
      <c r="FI38" s="239"/>
      <c r="FJ38" s="239"/>
      <c r="FK38" s="239"/>
      <c r="FL38" s="239"/>
      <c r="FM38" s="239"/>
      <c r="FN38" s="239"/>
      <c r="FO38" s="239"/>
      <c r="FP38" s="239"/>
      <c r="FQ38" s="239"/>
      <c r="FR38" s="239"/>
      <c r="FS38" s="239"/>
      <c r="FT38" s="239"/>
      <c r="FU38" s="239"/>
      <c r="FV38" s="239"/>
      <c r="FW38" s="239"/>
      <c r="FX38" s="239"/>
      <c r="FY38" s="239"/>
      <c r="FZ38" s="239"/>
      <c r="GA38" s="239"/>
      <c r="GB38" s="239"/>
      <c r="GC38" s="239"/>
      <c r="GD38" s="239"/>
      <c r="GE38" s="239"/>
      <c r="GF38" s="239"/>
      <c r="GG38" s="239"/>
      <c r="GH38" s="239"/>
      <c r="GI38" s="239"/>
      <c r="GJ38" s="239"/>
      <c r="GK38" s="239"/>
      <c r="GL38" s="239"/>
      <c r="GM38" s="239"/>
      <c r="GN38" s="239"/>
      <c r="GO38" s="239"/>
      <c r="GP38" s="239"/>
      <c r="GQ38" s="239"/>
      <c r="GR38" s="239"/>
      <c r="GS38" s="239"/>
    </row>
    <row r="39" spans="1:201" s="381" customFormat="1" ht="24.75" customHeight="1">
      <c r="A39" s="395"/>
      <c r="B39" s="395"/>
      <c r="C39" s="395"/>
      <c r="D39" s="395"/>
      <c r="E39" s="403"/>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K39" s="239"/>
      <c r="CL39" s="239"/>
      <c r="CM39" s="239"/>
      <c r="CN39" s="239"/>
      <c r="CO39" s="239"/>
      <c r="CP39" s="239"/>
      <c r="CQ39" s="239"/>
      <c r="CR39" s="239"/>
      <c r="CS39" s="239"/>
      <c r="CT39" s="239"/>
      <c r="CU39" s="239"/>
      <c r="CV39" s="239"/>
      <c r="CW39" s="239"/>
      <c r="CX39" s="239"/>
      <c r="CY39" s="239"/>
      <c r="CZ39" s="239"/>
      <c r="DA39" s="239"/>
      <c r="DB39" s="239"/>
      <c r="DC39" s="239"/>
      <c r="DD39" s="239"/>
      <c r="DE39" s="239"/>
      <c r="DF39" s="239"/>
      <c r="DG39" s="239"/>
      <c r="DH39" s="239"/>
      <c r="DI39" s="239"/>
      <c r="DJ39" s="239"/>
      <c r="DK39" s="239"/>
      <c r="DL39" s="239"/>
      <c r="DM39" s="239"/>
      <c r="DN39" s="239"/>
      <c r="DO39" s="239"/>
      <c r="DP39" s="239"/>
      <c r="DQ39" s="239"/>
      <c r="DR39" s="239"/>
      <c r="DS39" s="239"/>
      <c r="DT39" s="239"/>
      <c r="DU39" s="239"/>
      <c r="DV39" s="239"/>
      <c r="DW39" s="239"/>
      <c r="DX39" s="239"/>
      <c r="DY39" s="239"/>
      <c r="DZ39" s="239"/>
      <c r="EA39" s="239"/>
      <c r="EB39" s="239"/>
      <c r="EC39" s="239"/>
      <c r="ED39" s="239"/>
      <c r="EE39" s="239"/>
      <c r="EF39" s="239"/>
      <c r="EG39" s="239"/>
      <c r="EH39" s="239"/>
      <c r="EI39" s="239"/>
      <c r="EJ39" s="239"/>
      <c r="EK39" s="239"/>
      <c r="EL39" s="239"/>
      <c r="EM39" s="239"/>
      <c r="EN39" s="239"/>
      <c r="EO39" s="239"/>
      <c r="EP39" s="239"/>
      <c r="EQ39" s="239"/>
      <c r="ER39" s="239"/>
      <c r="ES39" s="239"/>
      <c r="ET39" s="239"/>
      <c r="EU39" s="239"/>
      <c r="EV39" s="239"/>
      <c r="EW39" s="239"/>
      <c r="EX39" s="239"/>
      <c r="EY39" s="239"/>
      <c r="EZ39" s="239"/>
      <c r="FA39" s="239"/>
      <c r="FB39" s="239"/>
      <c r="FC39" s="239"/>
      <c r="FD39" s="239"/>
      <c r="FE39" s="239"/>
      <c r="FF39" s="239"/>
      <c r="FG39" s="239"/>
      <c r="FH39" s="239"/>
      <c r="FI39" s="239"/>
      <c r="FJ39" s="239"/>
      <c r="FK39" s="239"/>
      <c r="FL39" s="239"/>
      <c r="FM39" s="239"/>
      <c r="FN39" s="239"/>
      <c r="FO39" s="239"/>
      <c r="FP39" s="239"/>
      <c r="FQ39" s="239"/>
      <c r="FR39" s="239"/>
      <c r="FS39" s="239"/>
      <c r="FT39" s="239"/>
      <c r="FU39" s="239"/>
      <c r="FV39" s="239"/>
      <c r="FW39" s="239"/>
      <c r="FX39" s="239"/>
      <c r="FY39" s="239"/>
      <c r="FZ39" s="239"/>
      <c r="GA39" s="239"/>
      <c r="GB39" s="239"/>
      <c r="GC39" s="239"/>
      <c r="GD39" s="239"/>
      <c r="GE39" s="239"/>
      <c r="GF39" s="239"/>
      <c r="GG39" s="239"/>
      <c r="GH39" s="239"/>
      <c r="GI39" s="239"/>
      <c r="GJ39" s="239"/>
      <c r="GK39" s="239"/>
      <c r="GL39" s="239"/>
      <c r="GM39" s="239"/>
      <c r="GN39" s="239"/>
      <c r="GO39" s="239"/>
      <c r="GP39" s="239"/>
      <c r="GQ39" s="239"/>
      <c r="GR39" s="239"/>
      <c r="GS39" s="239"/>
    </row>
    <row r="40" spans="1:201" s="381" customFormat="1" ht="24.75" customHeight="1">
      <c r="A40" s="395"/>
      <c r="B40" s="395"/>
      <c r="C40" s="395"/>
      <c r="D40" s="395"/>
      <c r="E40" s="403"/>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39"/>
      <c r="CO40" s="239"/>
      <c r="CP40" s="239"/>
      <c r="CQ40" s="239"/>
      <c r="CR40" s="239"/>
      <c r="CS40" s="239"/>
      <c r="CT40" s="239"/>
      <c r="CU40" s="239"/>
      <c r="CV40" s="239"/>
      <c r="CW40" s="239"/>
      <c r="CX40" s="239"/>
      <c r="CY40" s="239"/>
      <c r="CZ40" s="239"/>
      <c r="DA40" s="239"/>
      <c r="DB40" s="239"/>
      <c r="DC40" s="239"/>
      <c r="DD40" s="239"/>
      <c r="DE40" s="239"/>
      <c r="DF40" s="239"/>
      <c r="DG40" s="239"/>
      <c r="DH40" s="239"/>
      <c r="DI40" s="239"/>
      <c r="DJ40" s="239"/>
      <c r="DK40" s="239"/>
      <c r="DL40" s="239"/>
      <c r="DM40" s="239"/>
      <c r="DN40" s="239"/>
      <c r="DO40" s="239"/>
      <c r="DP40" s="239"/>
      <c r="DQ40" s="239"/>
      <c r="DR40" s="239"/>
      <c r="DS40" s="239"/>
      <c r="DT40" s="239"/>
      <c r="DU40" s="239"/>
      <c r="DV40" s="239"/>
      <c r="DW40" s="239"/>
      <c r="DX40" s="239"/>
      <c r="DY40" s="239"/>
      <c r="DZ40" s="239"/>
      <c r="EA40" s="239"/>
      <c r="EB40" s="239"/>
      <c r="EC40" s="239"/>
      <c r="ED40" s="239"/>
      <c r="EE40" s="239"/>
      <c r="EF40" s="239"/>
      <c r="EG40" s="239"/>
      <c r="EH40" s="239"/>
      <c r="EI40" s="239"/>
      <c r="EJ40" s="239"/>
      <c r="EK40" s="239"/>
      <c r="EL40" s="239"/>
      <c r="EM40" s="239"/>
      <c r="EN40" s="239"/>
      <c r="EO40" s="239"/>
      <c r="EP40" s="239"/>
      <c r="EQ40" s="239"/>
      <c r="ER40" s="239"/>
      <c r="ES40" s="239"/>
      <c r="ET40" s="239"/>
      <c r="EU40" s="239"/>
      <c r="EV40" s="239"/>
      <c r="EW40" s="239"/>
      <c r="EX40" s="239"/>
      <c r="EY40" s="239"/>
      <c r="EZ40" s="239"/>
      <c r="FA40" s="239"/>
      <c r="FB40" s="239"/>
      <c r="FC40" s="239"/>
      <c r="FD40" s="239"/>
      <c r="FE40" s="239"/>
      <c r="FF40" s="239"/>
      <c r="FG40" s="239"/>
      <c r="FH40" s="239"/>
      <c r="FI40" s="239"/>
      <c r="FJ40" s="239"/>
      <c r="FK40" s="239"/>
      <c r="FL40" s="239"/>
      <c r="FM40" s="239"/>
      <c r="FN40" s="239"/>
      <c r="FO40" s="239"/>
      <c r="FP40" s="239"/>
      <c r="FQ40" s="239"/>
      <c r="FR40" s="239"/>
      <c r="FS40" s="239"/>
      <c r="FT40" s="239"/>
      <c r="FU40" s="239"/>
      <c r="FV40" s="239"/>
      <c r="FW40" s="239"/>
      <c r="FX40" s="239"/>
      <c r="FY40" s="239"/>
      <c r="FZ40" s="239"/>
      <c r="GA40" s="239"/>
      <c r="GB40" s="239"/>
      <c r="GC40" s="239"/>
      <c r="GD40" s="239"/>
      <c r="GE40" s="239"/>
      <c r="GF40" s="239"/>
      <c r="GG40" s="239"/>
      <c r="GH40" s="239"/>
      <c r="GI40" s="239"/>
      <c r="GJ40" s="239"/>
      <c r="GK40" s="239"/>
      <c r="GL40" s="239"/>
      <c r="GM40" s="239"/>
      <c r="GN40" s="239"/>
      <c r="GO40" s="239"/>
      <c r="GP40" s="239"/>
      <c r="GQ40" s="239"/>
      <c r="GR40" s="239"/>
      <c r="GS40" s="239"/>
    </row>
    <row r="41" spans="1:201" s="381" customFormat="1" ht="24.75" customHeight="1">
      <c r="A41" s="392"/>
      <c r="B41" s="392"/>
      <c r="C41" s="392"/>
      <c r="D41" s="392"/>
      <c r="E41" s="403"/>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K41" s="239"/>
      <c r="CL41" s="239"/>
      <c r="CM41" s="239"/>
      <c r="CN41" s="239"/>
      <c r="CO41" s="239"/>
      <c r="CP41" s="239"/>
      <c r="CQ41" s="239"/>
      <c r="CR41" s="239"/>
      <c r="CS41" s="239"/>
      <c r="CT41" s="239"/>
      <c r="CU41" s="239"/>
      <c r="CV41" s="239"/>
      <c r="CW41" s="239"/>
      <c r="CX41" s="239"/>
      <c r="CY41" s="239"/>
      <c r="CZ41" s="239"/>
      <c r="DA41" s="239"/>
      <c r="DB41" s="239"/>
      <c r="DC41" s="239"/>
      <c r="DD41" s="239"/>
      <c r="DE41" s="239"/>
      <c r="DF41" s="239"/>
      <c r="DG41" s="239"/>
      <c r="DH41" s="239"/>
      <c r="DI41" s="239"/>
      <c r="DJ41" s="239"/>
      <c r="DK41" s="239"/>
      <c r="DL41" s="239"/>
      <c r="DM41" s="239"/>
      <c r="DN41" s="239"/>
      <c r="DO41" s="239"/>
      <c r="DP41" s="239"/>
      <c r="DQ41" s="239"/>
      <c r="DR41" s="239"/>
      <c r="DS41" s="239"/>
      <c r="DT41" s="239"/>
      <c r="DU41" s="239"/>
      <c r="DV41" s="239"/>
      <c r="DW41" s="239"/>
      <c r="DX41" s="239"/>
      <c r="DY41" s="239"/>
      <c r="DZ41" s="239"/>
      <c r="EA41" s="239"/>
      <c r="EB41" s="239"/>
      <c r="EC41" s="239"/>
      <c r="ED41" s="239"/>
      <c r="EE41" s="239"/>
      <c r="EF41" s="239"/>
      <c r="EG41" s="239"/>
      <c r="EH41" s="239"/>
      <c r="EI41" s="239"/>
      <c r="EJ41" s="239"/>
      <c r="EK41" s="239"/>
      <c r="EL41" s="239"/>
      <c r="EM41" s="239"/>
      <c r="EN41" s="239"/>
      <c r="EO41" s="239"/>
      <c r="EP41" s="239"/>
      <c r="EQ41" s="239"/>
      <c r="ER41" s="239"/>
      <c r="ES41" s="239"/>
      <c r="ET41" s="239"/>
      <c r="EU41" s="239"/>
      <c r="EV41" s="239"/>
      <c r="EW41" s="239"/>
      <c r="EX41" s="239"/>
      <c r="EY41" s="239"/>
      <c r="EZ41" s="239"/>
      <c r="FA41" s="239"/>
      <c r="FB41" s="239"/>
      <c r="FC41" s="239"/>
      <c r="FD41" s="239"/>
      <c r="FE41" s="239"/>
      <c r="FF41" s="239"/>
      <c r="FG41" s="239"/>
      <c r="FH41" s="239"/>
      <c r="FI41" s="239"/>
      <c r="FJ41" s="239"/>
      <c r="FK41" s="239"/>
      <c r="FL41" s="239"/>
      <c r="FM41" s="239"/>
      <c r="FN41" s="239"/>
      <c r="FO41" s="239"/>
      <c r="FP41" s="239"/>
      <c r="FQ41" s="239"/>
      <c r="FR41" s="239"/>
      <c r="FS41" s="239"/>
      <c r="FT41" s="239"/>
      <c r="FU41" s="239"/>
      <c r="FV41" s="239"/>
      <c r="FW41" s="239"/>
      <c r="FX41" s="239"/>
      <c r="FY41" s="239"/>
      <c r="FZ41" s="239"/>
      <c r="GA41" s="239"/>
      <c r="GB41" s="239"/>
      <c r="GC41" s="239"/>
      <c r="GD41" s="239"/>
      <c r="GE41" s="239"/>
      <c r="GF41" s="239"/>
      <c r="GG41" s="239"/>
      <c r="GH41" s="239"/>
      <c r="GI41" s="239"/>
      <c r="GJ41" s="239"/>
      <c r="GK41" s="239"/>
      <c r="GL41" s="239"/>
      <c r="GM41" s="239"/>
      <c r="GN41" s="239"/>
      <c r="GO41" s="239"/>
      <c r="GP41" s="239"/>
      <c r="GQ41" s="239"/>
      <c r="GR41" s="239"/>
      <c r="GS41" s="239"/>
    </row>
    <row r="42" spans="1:201" s="381" customFormat="1" ht="24.75" customHeight="1">
      <c r="A42" s="399" t="s">
        <v>71</v>
      </c>
      <c r="B42" s="394">
        <f>B30+B31</f>
        <v>675000</v>
      </c>
      <c r="C42" s="394">
        <f>C30+C31</f>
        <v>675000</v>
      </c>
      <c r="D42" s="394">
        <f>D30+D31</f>
        <v>929012</v>
      </c>
      <c r="E42" s="405">
        <f t="shared" si="0"/>
        <v>1.376314074074074</v>
      </c>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K42" s="239"/>
      <c r="CL42" s="239"/>
      <c r="CM42" s="239"/>
      <c r="CN42" s="239"/>
      <c r="CO42" s="239"/>
      <c r="CP42" s="239"/>
      <c r="CQ42" s="239"/>
      <c r="CR42" s="239"/>
      <c r="CS42" s="239"/>
      <c r="CT42" s="239"/>
      <c r="CU42" s="239"/>
      <c r="CV42" s="239"/>
      <c r="CW42" s="239"/>
      <c r="CX42" s="239"/>
      <c r="CY42" s="239"/>
      <c r="CZ42" s="239"/>
      <c r="DA42" s="239"/>
      <c r="DB42" s="239"/>
      <c r="DC42" s="239"/>
      <c r="DD42" s="239"/>
      <c r="DE42" s="239"/>
      <c r="DF42" s="239"/>
      <c r="DG42" s="239"/>
      <c r="DH42" s="239"/>
      <c r="DI42" s="239"/>
      <c r="DJ42" s="239"/>
      <c r="DK42" s="239"/>
      <c r="DL42" s="239"/>
      <c r="DM42" s="239"/>
      <c r="DN42" s="239"/>
      <c r="DO42" s="239"/>
      <c r="DP42" s="239"/>
      <c r="DQ42" s="239"/>
      <c r="DR42" s="239"/>
      <c r="DS42" s="239"/>
      <c r="DT42" s="239"/>
      <c r="DU42" s="239"/>
      <c r="DV42" s="239"/>
      <c r="DW42" s="239"/>
      <c r="DX42" s="239"/>
      <c r="DY42" s="239"/>
      <c r="DZ42" s="239"/>
      <c r="EA42" s="239"/>
      <c r="EB42" s="239"/>
      <c r="EC42" s="239"/>
      <c r="ED42" s="239"/>
      <c r="EE42" s="239"/>
      <c r="EF42" s="239"/>
      <c r="EG42" s="239"/>
      <c r="EH42" s="239"/>
      <c r="EI42" s="239"/>
      <c r="EJ42" s="239"/>
      <c r="EK42" s="239"/>
      <c r="EL42" s="239"/>
      <c r="EM42" s="239"/>
      <c r="EN42" s="239"/>
      <c r="EO42" s="239"/>
      <c r="EP42" s="239"/>
      <c r="EQ42" s="239"/>
      <c r="ER42" s="239"/>
      <c r="ES42" s="239"/>
      <c r="ET42" s="239"/>
      <c r="EU42" s="239"/>
      <c r="EV42" s="239"/>
      <c r="EW42" s="239"/>
      <c r="EX42" s="239"/>
      <c r="EY42" s="239"/>
      <c r="EZ42" s="239"/>
      <c r="FA42" s="239"/>
      <c r="FB42" s="239"/>
      <c r="FC42" s="239"/>
      <c r="FD42" s="239"/>
      <c r="FE42" s="239"/>
      <c r="FF42" s="239"/>
      <c r="FG42" s="239"/>
      <c r="FH42" s="239"/>
      <c r="FI42" s="239"/>
      <c r="FJ42" s="239"/>
      <c r="FK42" s="239"/>
      <c r="FL42" s="239"/>
      <c r="FM42" s="239"/>
      <c r="FN42" s="239"/>
      <c r="FO42" s="239"/>
      <c r="FP42" s="239"/>
      <c r="FQ42" s="239"/>
      <c r="FR42" s="239"/>
      <c r="FS42" s="239"/>
      <c r="FT42" s="239"/>
      <c r="FU42" s="239"/>
      <c r="FV42" s="239"/>
      <c r="FW42" s="239"/>
      <c r="FX42" s="239"/>
      <c r="FY42" s="239"/>
      <c r="FZ42" s="239"/>
      <c r="GA42" s="239"/>
      <c r="GB42" s="239"/>
      <c r="GC42" s="239"/>
      <c r="GD42" s="239"/>
      <c r="GE42" s="239"/>
      <c r="GF42" s="239"/>
      <c r="GG42" s="239"/>
      <c r="GH42" s="239"/>
      <c r="GI42" s="239"/>
      <c r="GJ42" s="239"/>
      <c r="GK42" s="239"/>
      <c r="GL42" s="239"/>
      <c r="GM42" s="239"/>
      <c r="GN42" s="239"/>
      <c r="GO42" s="239"/>
      <c r="GP42" s="239"/>
      <c r="GQ42" s="239"/>
      <c r="GR42" s="239"/>
      <c r="GS42" s="239"/>
    </row>
    <row r="43" spans="4:229" s="239" customFormat="1" ht="24.75" customHeight="1">
      <c r="D43" s="400"/>
      <c r="E43" s="382"/>
      <c r="GT43" s="381"/>
      <c r="GU43" s="381"/>
      <c r="GV43" s="381"/>
      <c r="GW43" s="381"/>
      <c r="GX43" s="381"/>
      <c r="GY43" s="381"/>
      <c r="GZ43" s="381"/>
      <c r="HA43" s="381"/>
      <c r="HB43" s="381"/>
      <c r="HC43" s="381"/>
      <c r="HD43" s="381"/>
      <c r="HE43" s="381"/>
      <c r="HF43" s="381"/>
      <c r="HG43" s="381"/>
      <c r="HH43" s="381"/>
      <c r="HI43" s="381"/>
      <c r="HJ43" s="381"/>
      <c r="HK43" s="381"/>
      <c r="HL43" s="381"/>
      <c r="HM43" s="381"/>
      <c r="HN43" s="381"/>
      <c r="HO43" s="381"/>
      <c r="HP43" s="381"/>
      <c r="HQ43" s="381"/>
      <c r="HR43" s="381"/>
      <c r="HS43" s="381"/>
      <c r="HT43" s="381"/>
      <c r="HU43" s="381"/>
    </row>
    <row r="44" spans="1:253" s="41" customFormat="1" ht="24.75" customHeight="1">
      <c r="A44" s="71"/>
      <c r="B44" s="71"/>
      <c r="C44" s="71"/>
      <c r="D44" s="71"/>
      <c r="E44" s="118"/>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row>
  </sheetData>
  <sheetProtection/>
  <mergeCells count="1">
    <mergeCell ref="A1:E1"/>
  </mergeCells>
  <printOptions/>
  <pageMargins left="0.7480314960629921" right="0.7480314960629921" top="0.9842519685039371" bottom="0.9842519685039371" header="0.5118110236220472" footer="0.5118110236220472"/>
  <pageSetup fitToHeight="0" fitToWidth="1" horizontalDpi="600" verticalDpi="600" orientation="landscape" paperSize="9" scale="98"/>
</worksheet>
</file>

<file path=xl/worksheets/sheet4.xml><?xml version="1.0" encoding="utf-8"?>
<worksheet xmlns="http://schemas.openxmlformats.org/spreadsheetml/2006/main" xmlns:r="http://schemas.openxmlformats.org/officeDocument/2006/relationships">
  <sheetPr>
    <pageSetUpPr fitToPage="1"/>
  </sheetPr>
  <dimension ref="A1:IV1284"/>
  <sheetViews>
    <sheetView tabSelected="1" zoomScale="70" zoomScaleNormal="70" zoomScaleSheetLayoutView="85" workbookViewId="0" topLeftCell="A1">
      <pane xSplit="1" ySplit="3" topLeftCell="B181" activePane="bottomRight" state="frozen"/>
      <selection pane="bottomRight" activeCell="F181" sqref="F181"/>
    </sheetView>
  </sheetViews>
  <sheetFormatPr defaultColWidth="9.00390625" defaultRowHeight="14.25"/>
  <cols>
    <col min="1" max="1" width="39.375" style="239" customWidth="1"/>
    <col min="2" max="2" width="13.125" style="322" customWidth="1"/>
    <col min="3" max="3" width="19.625" style="322" customWidth="1"/>
    <col min="4" max="4" width="13.125" style="323" customWidth="1"/>
    <col min="5" max="5" width="13.125" style="324" customWidth="1"/>
    <col min="6" max="6" width="44.25390625" style="71" customWidth="1"/>
    <col min="7" max="241" width="9.00390625" style="239" customWidth="1"/>
    <col min="242" max="16384" width="9.00390625" style="325" customWidth="1"/>
  </cols>
  <sheetData>
    <row r="1" spans="1:6" s="319" customFormat="1" ht="49.5" customHeight="1">
      <c r="A1" s="203" t="s">
        <v>72</v>
      </c>
      <c r="B1" s="326"/>
      <c r="C1" s="326"/>
      <c r="D1" s="327"/>
      <c r="E1" s="203"/>
      <c r="F1" s="347"/>
    </row>
    <row r="2" spans="1:6" s="239" customFormat="1" ht="27" customHeight="1">
      <c r="A2" s="328"/>
      <c r="B2" s="329"/>
      <c r="C2" s="329"/>
      <c r="D2" s="330"/>
      <c r="E2" s="348"/>
      <c r="F2" s="348" t="s">
        <v>32</v>
      </c>
    </row>
    <row r="3" spans="1:6" s="239" customFormat="1" ht="59.25" customHeight="1">
      <c r="A3" s="331" t="s">
        <v>73</v>
      </c>
      <c r="B3" s="332" t="s">
        <v>34</v>
      </c>
      <c r="C3" s="332" t="s">
        <v>35</v>
      </c>
      <c r="D3" s="333" t="s">
        <v>36</v>
      </c>
      <c r="E3" s="333" t="s">
        <v>37</v>
      </c>
      <c r="F3" s="333" t="s">
        <v>74</v>
      </c>
    </row>
    <row r="4" spans="1:256" s="320" customFormat="1" ht="30" customHeight="1">
      <c r="A4" s="334" t="s">
        <v>75</v>
      </c>
      <c r="B4" s="55">
        <f>B5+B17+B26+B37+B48+B59+B70+B78+B87+B100+B109+B120+B132+B139+B147+B153+B160+B167+B174+B181+B188+B196+B202+B208+B214+B229</f>
        <v>55357.130929</v>
      </c>
      <c r="C4" s="55">
        <f>C5+C17+C26+C37+C48+C59+C70+C78+C87+C100+C109+C120+C132+C139+C147+C153+C160+C167+C174+C181+C188+C196+C202+C208+C214+C229</f>
        <v>55357.130929</v>
      </c>
      <c r="D4" s="335">
        <f>D5+D17+D26+D37+D48+D59+D70+D78+D87+D100+D109+D120+D132+D139+D147+D153+D160+D167+D174+D181+D188+D196+D202+D208+D214+D229</f>
        <v>108144</v>
      </c>
      <c r="E4" s="349">
        <f>_xlfn.IFERROR(D4/B4,"-")</f>
        <v>1.9535694532056482</v>
      </c>
      <c r="F4" s="350"/>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351"/>
      <c r="FO4" s="351"/>
      <c r="FP4" s="351"/>
      <c r="FQ4" s="351"/>
      <c r="FR4" s="351"/>
      <c r="FS4" s="351"/>
      <c r="FT4" s="351"/>
      <c r="FU4" s="351"/>
      <c r="FV4" s="351"/>
      <c r="FW4" s="351"/>
      <c r="FX4" s="351"/>
      <c r="FY4" s="351"/>
      <c r="FZ4" s="351"/>
      <c r="GA4" s="351"/>
      <c r="GB4" s="351"/>
      <c r="GC4" s="351"/>
      <c r="GD4" s="351"/>
      <c r="GE4" s="351"/>
      <c r="GF4" s="351"/>
      <c r="GG4" s="351"/>
      <c r="GH4" s="351"/>
      <c r="GI4" s="351"/>
      <c r="GJ4" s="351"/>
      <c r="GK4" s="351"/>
      <c r="GL4" s="351"/>
      <c r="GM4" s="351"/>
      <c r="GN4" s="351"/>
      <c r="GO4" s="351"/>
      <c r="GP4" s="351"/>
      <c r="GQ4" s="351"/>
      <c r="GR4" s="351"/>
      <c r="GS4" s="351"/>
      <c r="GT4" s="351"/>
      <c r="GU4" s="351"/>
      <c r="GV4" s="351"/>
      <c r="GW4" s="351"/>
      <c r="GX4" s="351"/>
      <c r="GY4" s="351"/>
      <c r="GZ4" s="351"/>
      <c r="HA4" s="351"/>
      <c r="HB4" s="351"/>
      <c r="HC4" s="351"/>
      <c r="HD4" s="351"/>
      <c r="HE4" s="351"/>
      <c r="HF4" s="351"/>
      <c r="HG4" s="351"/>
      <c r="HH4" s="351"/>
      <c r="HI4" s="351"/>
      <c r="HJ4" s="351"/>
      <c r="HK4" s="351"/>
      <c r="HL4" s="351"/>
      <c r="HM4" s="351"/>
      <c r="HN4" s="351"/>
      <c r="HO4" s="351"/>
      <c r="HP4" s="351"/>
      <c r="HQ4" s="351"/>
      <c r="HR4" s="351"/>
      <c r="HS4" s="351"/>
      <c r="HT4" s="351"/>
      <c r="HU4" s="351"/>
      <c r="HV4" s="351"/>
      <c r="HW4" s="351"/>
      <c r="HX4" s="351"/>
      <c r="HY4" s="351"/>
      <c r="HZ4" s="351"/>
      <c r="IA4" s="351"/>
      <c r="IB4" s="351"/>
      <c r="IC4" s="351"/>
      <c r="ID4" s="351"/>
      <c r="IE4" s="351"/>
      <c r="IF4" s="351"/>
      <c r="IG4" s="351"/>
      <c r="IH4" s="357"/>
      <c r="II4" s="357"/>
      <c r="IJ4" s="357"/>
      <c r="IK4" s="357"/>
      <c r="IL4" s="357"/>
      <c r="IM4" s="357"/>
      <c r="IN4" s="357"/>
      <c r="IO4" s="357"/>
      <c r="IP4" s="357"/>
      <c r="IQ4" s="357"/>
      <c r="IR4" s="357"/>
      <c r="IS4" s="357"/>
      <c r="IT4" s="357"/>
      <c r="IU4" s="357"/>
      <c r="IV4" s="357"/>
    </row>
    <row r="5" spans="1:256" s="321" customFormat="1" ht="30" customHeight="1">
      <c r="A5" s="336" t="s">
        <v>76</v>
      </c>
      <c r="B5" s="55">
        <f>SUM(B6:B16)</f>
        <v>66.7</v>
      </c>
      <c r="C5" s="55">
        <f>SUM(C6:C16)</f>
        <v>66.7</v>
      </c>
      <c r="D5" s="335">
        <f>SUM(D6:D16)</f>
        <v>129</v>
      </c>
      <c r="E5" s="349">
        <f>_xlfn.IFERROR(D5/B5,"-")</f>
        <v>1.9340329835082457</v>
      </c>
      <c r="F5" s="352" t="s">
        <v>77</v>
      </c>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c r="EE5" s="239"/>
      <c r="EF5" s="239"/>
      <c r="EG5" s="239"/>
      <c r="EH5" s="239"/>
      <c r="EI5" s="239"/>
      <c r="EJ5" s="239"/>
      <c r="EK5" s="239"/>
      <c r="EL5" s="239"/>
      <c r="EM5" s="239"/>
      <c r="EN5" s="239"/>
      <c r="EO5" s="239"/>
      <c r="EP5" s="239"/>
      <c r="EQ5" s="239"/>
      <c r="ER5" s="239"/>
      <c r="ES5" s="239"/>
      <c r="ET5" s="239"/>
      <c r="EU5" s="239"/>
      <c r="EV5" s="239"/>
      <c r="EW5" s="239"/>
      <c r="EX5" s="239"/>
      <c r="EY5" s="239"/>
      <c r="EZ5" s="239"/>
      <c r="FA5" s="239"/>
      <c r="FB5" s="239"/>
      <c r="FC5" s="239"/>
      <c r="FD5" s="239"/>
      <c r="FE5" s="239"/>
      <c r="FF5" s="239"/>
      <c r="FG5" s="239"/>
      <c r="FH5" s="239"/>
      <c r="FI5" s="239"/>
      <c r="FJ5" s="239"/>
      <c r="FK5" s="239"/>
      <c r="FL5" s="239"/>
      <c r="FM5" s="239"/>
      <c r="FN5" s="239"/>
      <c r="FO5" s="239"/>
      <c r="FP5" s="239"/>
      <c r="FQ5" s="239"/>
      <c r="FR5" s="239"/>
      <c r="FS5" s="239"/>
      <c r="FT5" s="239"/>
      <c r="FU5" s="239"/>
      <c r="FV5" s="239"/>
      <c r="FW5" s="239"/>
      <c r="FX5" s="239"/>
      <c r="FY5" s="239"/>
      <c r="FZ5" s="239"/>
      <c r="GA5" s="239"/>
      <c r="GB5" s="239"/>
      <c r="GC5" s="239"/>
      <c r="GD5" s="239"/>
      <c r="GE5" s="239"/>
      <c r="GF5" s="239"/>
      <c r="GG5" s="239"/>
      <c r="GH5" s="239"/>
      <c r="GI5" s="239"/>
      <c r="GJ5" s="239"/>
      <c r="GK5" s="239"/>
      <c r="GL5" s="239"/>
      <c r="GM5" s="239"/>
      <c r="GN5" s="239"/>
      <c r="GO5" s="239"/>
      <c r="GP5" s="239"/>
      <c r="GQ5" s="239"/>
      <c r="GR5" s="239"/>
      <c r="GS5" s="239"/>
      <c r="GT5" s="239"/>
      <c r="GU5" s="239"/>
      <c r="GV5" s="239"/>
      <c r="GW5" s="239"/>
      <c r="GX5" s="239"/>
      <c r="GY5" s="239"/>
      <c r="GZ5" s="239"/>
      <c r="HA5" s="239"/>
      <c r="HB5" s="239"/>
      <c r="HC5" s="239"/>
      <c r="HD5" s="239"/>
      <c r="HE5" s="239"/>
      <c r="HF5" s="239"/>
      <c r="HG5" s="239"/>
      <c r="HH5" s="239"/>
      <c r="HI5" s="239"/>
      <c r="HJ5" s="239"/>
      <c r="HK5" s="239"/>
      <c r="HL5" s="239"/>
      <c r="HM5" s="239"/>
      <c r="HN5" s="239"/>
      <c r="HO5" s="239"/>
      <c r="HP5" s="239"/>
      <c r="HQ5" s="239"/>
      <c r="HR5" s="239"/>
      <c r="HS5" s="239"/>
      <c r="HT5" s="239"/>
      <c r="HU5" s="239"/>
      <c r="HV5" s="239"/>
      <c r="HW5" s="239"/>
      <c r="HX5" s="239"/>
      <c r="HY5" s="239"/>
      <c r="HZ5" s="239"/>
      <c r="IA5" s="239"/>
      <c r="IB5" s="239"/>
      <c r="IC5" s="239"/>
      <c r="ID5" s="239"/>
      <c r="IE5" s="239"/>
      <c r="IF5" s="239"/>
      <c r="IG5" s="239"/>
      <c r="IH5" s="325"/>
      <c r="II5" s="325"/>
      <c r="IJ5" s="325"/>
      <c r="IK5" s="325"/>
      <c r="IL5" s="325"/>
      <c r="IM5" s="325"/>
      <c r="IN5" s="325"/>
      <c r="IO5" s="325"/>
      <c r="IP5" s="325"/>
      <c r="IQ5" s="325"/>
      <c r="IR5" s="325"/>
      <c r="IS5" s="325"/>
      <c r="IT5" s="325"/>
      <c r="IU5" s="325"/>
      <c r="IV5" s="325"/>
    </row>
    <row r="6" spans="1:6" s="321" customFormat="1" ht="30" customHeight="1">
      <c r="A6" s="337" t="s">
        <v>78</v>
      </c>
      <c r="B6" s="338">
        <v>0</v>
      </c>
      <c r="C6" s="338">
        <f>B6</f>
        <v>0</v>
      </c>
      <c r="D6" s="339">
        <v>47</v>
      </c>
      <c r="E6" s="353" t="str">
        <f aca="true" t="shared" si="0" ref="E4:E69">_xlfn.IFERROR(D6/B6,"-")</f>
        <v>-</v>
      </c>
      <c r="F6" s="354"/>
    </row>
    <row r="7" spans="1:6" s="321" customFormat="1" ht="30" customHeight="1">
      <c r="A7" s="337" t="s">
        <v>79</v>
      </c>
      <c r="B7" s="338">
        <v>0</v>
      </c>
      <c r="C7" s="338">
        <f aca="true" t="shared" si="1" ref="C7:C16">B7</f>
        <v>0</v>
      </c>
      <c r="D7" s="339"/>
      <c r="E7" s="353" t="str">
        <f t="shared" si="0"/>
        <v>-</v>
      </c>
      <c r="F7" s="354"/>
    </row>
    <row r="8" spans="1:6" s="321" customFormat="1" ht="30" customHeight="1">
      <c r="A8" s="340" t="s">
        <v>80</v>
      </c>
      <c r="B8" s="338">
        <v>0</v>
      </c>
      <c r="C8" s="338">
        <f t="shared" si="1"/>
        <v>0</v>
      </c>
      <c r="D8" s="339"/>
      <c r="E8" s="353" t="str">
        <f t="shared" si="0"/>
        <v>-</v>
      </c>
      <c r="F8" s="354"/>
    </row>
    <row r="9" spans="1:6" s="321" customFormat="1" ht="30" customHeight="1">
      <c r="A9" s="340" t="s">
        <v>81</v>
      </c>
      <c r="B9" s="338">
        <v>0</v>
      </c>
      <c r="C9" s="338">
        <f t="shared" si="1"/>
        <v>0</v>
      </c>
      <c r="D9" s="339"/>
      <c r="E9" s="353" t="str">
        <f t="shared" si="0"/>
        <v>-</v>
      </c>
      <c r="F9" s="354"/>
    </row>
    <row r="10" spans="1:6" s="321" customFormat="1" ht="30" customHeight="1">
      <c r="A10" s="340" t="s">
        <v>82</v>
      </c>
      <c r="B10" s="338">
        <v>0</v>
      </c>
      <c r="C10" s="338">
        <f t="shared" si="1"/>
        <v>0</v>
      </c>
      <c r="D10" s="339"/>
      <c r="E10" s="353" t="str">
        <f t="shared" si="0"/>
        <v>-</v>
      </c>
      <c r="F10" s="354"/>
    </row>
    <row r="11" spans="1:6" s="321" customFormat="1" ht="30" customHeight="1">
      <c r="A11" s="341" t="s">
        <v>83</v>
      </c>
      <c r="B11" s="338">
        <v>0</v>
      </c>
      <c r="C11" s="338">
        <f t="shared" si="1"/>
        <v>0</v>
      </c>
      <c r="D11" s="339"/>
      <c r="E11" s="353" t="str">
        <f t="shared" si="0"/>
        <v>-</v>
      </c>
      <c r="F11" s="354"/>
    </row>
    <row r="12" spans="1:6" s="321" customFormat="1" ht="30" customHeight="1">
      <c r="A12" s="341" t="s">
        <v>84</v>
      </c>
      <c r="B12" s="338">
        <v>0</v>
      </c>
      <c r="C12" s="338">
        <f t="shared" si="1"/>
        <v>0</v>
      </c>
      <c r="D12" s="339"/>
      <c r="E12" s="353" t="str">
        <f t="shared" si="0"/>
        <v>-</v>
      </c>
      <c r="F12" s="354"/>
    </row>
    <row r="13" spans="1:6" s="321" customFormat="1" ht="30" customHeight="1">
      <c r="A13" s="341" t="s">
        <v>85</v>
      </c>
      <c r="B13" s="338">
        <v>0</v>
      </c>
      <c r="C13" s="338">
        <f t="shared" si="1"/>
        <v>0</v>
      </c>
      <c r="D13" s="339"/>
      <c r="E13" s="353" t="str">
        <f t="shared" si="0"/>
        <v>-</v>
      </c>
      <c r="F13" s="354"/>
    </row>
    <row r="14" spans="1:6" s="321" customFormat="1" ht="30" customHeight="1">
      <c r="A14" s="341" t="s">
        <v>86</v>
      </c>
      <c r="B14" s="338">
        <v>0</v>
      </c>
      <c r="C14" s="338">
        <f t="shared" si="1"/>
        <v>0</v>
      </c>
      <c r="D14" s="339"/>
      <c r="E14" s="353" t="str">
        <f t="shared" si="0"/>
        <v>-</v>
      </c>
      <c r="F14" s="354"/>
    </row>
    <row r="15" spans="1:6" s="321" customFormat="1" ht="30" customHeight="1">
      <c r="A15" s="341" t="s">
        <v>87</v>
      </c>
      <c r="B15" s="338">
        <v>0</v>
      </c>
      <c r="C15" s="338">
        <f t="shared" si="1"/>
        <v>0</v>
      </c>
      <c r="D15" s="339"/>
      <c r="E15" s="353" t="str">
        <f t="shared" si="0"/>
        <v>-</v>
      </c>
      <c r="F15" s="354"/>
    </row>
    <row r="16" spans="1:256" s="321" customFormat="1" ht="30" customHeight="1">
      <c r="A16" s="341" t="s">
        <v>88</v>
      </c>
      <c r="B16" s="338">
        <v>66.7</v>
      </c>
      <c r="C16" s="338">
        <f t="shared" si="1"/>
        <v>66.7</v>
      </c>
      <c r="D16" s="339">
        <v>82</v>
      </c>
      <c r="E16" s="353">
        <f t="shared" si="0"/>
        <v>1.2293853073463268</v>
      </c>
      <c r="F16" s="355"/>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9"/>
      <c r="CT16" s="239"/>
      <c r="CU16" s="239"/>
      <c r="CV16" s="239"/>
      <c r="CW16" s="239"/>
      <c r="CX16" s="239"/>
      <c r="CY16" s="239"/>
      <c r="CZ16" s="239"/>
      <c r="DA16" s="239"/>
      <c r="DB16" s="239"/>
      <c r="DC16" s="239"/>
      <c r="DD16" s="239"/>
      <c r="DE16" s="239"/>
      <c r="DF16" s="239"/>
      <c r="DG16" s="239"/>
      <c r="DH16" s="239"/>
      <c r="DI16" s="239"/>
      <c r="DJ16" s="239"/>
      <c r="DK16" s="239"/>
      <c r="DL16" s="239"/>
      <c r="DM16" s="239"/>
      <c r="DN16" s="239"/>
      <c r="DO16" s="239"/>
      <c r="DP16" s="239"/>
      <c r="DQ16" s="239"/>
      <c r="DR16" s="239"/>
      <c r="DS16" s="239"/>
      <c r="DT16" s="239"/>
      <c r="DU16" s="239"/>
      <c r="DV16" s="239"/>
      <c r="DW16" s="239"/>
      <c r="DX16" s="239"/>
      <c r="DY16" s="239"/>
      <c r="DZ16" s="239"/>
      <c r="EA16" s="239"/>
      <c r="EB16" s="239"/>
      <c r="EC16" s="239"/>
      <c r="ED16" s="239"/>
      <c r="EE16" s="239"/>
      <c r="EF16" s="239"/>
      <c r="EG16" s="239"/>
      <c r="EH16" s="239"/>
      <c r="EI16" s="239"/>
      <c r="EJ16" s="239"/>
      <c r="EK16" s="239"/>
      <c r="EL16" s="239"/>
      <c r="EM16" s="239"/>
      <c r="EN16" s="239"/>
      <c r="EO16" s="239"/>
      <c r="EP16" s="239"/>
      <c r="EQ16" s="239"/>
      <c r="ER16" s="239"/>
      <c r="ES16" s="239"/>
      <c r="ET16" s="239"/>
      <c r="EU16" s="239"/>
      <c r="EV16" s="239"/>
      <c r="EW16" s="239"/>
      <c r="EX16" s="239"/>
      <c r="EY16" s="239"/>
      <c r="EZ16" s="239"/>
      <c r="FA16" s="239"/>
      <c r="FB16" s="239"/>
      <c r="FC16" s="239"/>
      <c r="FD16" s="239"/>
      <c r="FE16" s="239"/>
      <c r="FF16" s="239"/>
      <c r="FG16" s="239"/>
      <c r="FH16" s="239"/>
      <c r="FI16" s="239"/>
      <c r="FJ16" s="239"/>
      <c r="FK16" s="239"/>
      <c r="FL16" s="239"/>
      <c r="FM16" s="239"/>
      <c r="FN16" s="239"/>
      <c r="FO16" s="239"/>
      <c r="FP16" s="239"/>
      <c r="FQ16" s="239"/>
      <c r="FR16" s="239"/>
      <c r="FS16" s="239"/>
      <c r="FT16" s="239"/>
      <c r="FU16" s="239"/>
      <c r="FV16" s="239"/>
      <c r="FW16" s="239"/>
      <c r="FX16" s="239"/>
      <c r="FY16" s="239"/>
      <c r="FZ16" s="239"/>
      <c r="GA16" s="239"/>
      <c r="GB16" s="239"/>
      <c r="GC16" s="239"/>
      <c r="GD16" s="239"/>
      <c r="GE16" s="239"/>
      <c r="GF16" s="239"/>
      <c r="GG16" s="239"/>
      <c r="GH16" s="239"/>
      <c r="GI16" s="239"/>
      <c r="GJ16" s="239"/>
      <c r="GK16" s="239"/>
      <c r="GL16" s="239"/>
      <c r="GM16" s="239"/>
      <c r="GN16" s="239"/>
      <c r="GO16" s="239"/>
      <c r="GP16" s="239"/>
      <c r="GQ16" s="239"/>
      <c r="GR16" s="239"/>
      <c r="GS16" s="239"/>
      <c r="GT16" s="239"/>
      <c r="GU16" s="239"/>
      <c r="GV16" s="239"/>
      <c r="GW16" s="239"/>
      <c r="GX16" s="239"/>
      <c r="GY16" s="239"/>
      <c r="GZ16" s="239"/>
      <c r="HA16" s="239"/>
      <c r="HB16" s="239"/>
      <c r="HC16" s="239"/>
      <c r="HD16" s="239"/>
      <c r="HE16" s="239"/>
      <c r="HF16" s="239"/>
      <c r="HG16" s="239"/>
      <c r="HH16" s="239"/>
      <c r="HI16" s="239"/>
      <c r="HJ16" s="239"/>
      <c r="HK16" s="239"/>
      <c r="HL16" s="239"/>
      <c r="HM16" s="239"/>
      <c r="HN16" s="239"/>
      <c r="HO16" s="239"/>
      <c r="HP16" s="239"/>
      <c r="HQ16" s="239"/>
      <c r="HR16" s="239"/>
      <c r="HS16" s="239"/>
      <c r="HT16" s="239"/>
      <c r="HU16" s="239"/>
      <c r="HV16" s="239"/>
      <c r="HW16" s="239"/>
      <c r="HX16" s="239"/>
      <c r="HY16" s="239"/>
      <c r="HZ16" s="239"/>
      <c r="IA16" s="239"/>
      <c r="IB16" s="239"/>
      <c r="IC16" s="239"/>
      <c r="ID16" s="239"/>
      <c r="IE16" s="239"/>
      <c r="IF16" s="239"/>
      <c r="IG16" s="239"/>
      <c r="IH16" s="325"/>
      <c r="II16" s="325"/>
      <c r="IJ16" s="325"/>
      <c r="IK16" s="325"/>
      <c r="IL16" s="325"/>
      <c r="IM16" s="325"/>
      <c r="IN16" s="325"/>
      <c r="IO16" s="325"/>
      <c r="IP16" s="325"/>
      <c r="IQ16" s="325"/>
      <c r="IR16" s="325"/>
      <c r="IS16" s="325"/>
      <c r="IT16" s="325"/>
      <c r="IU16" s="325"/>
      <c r="IV16" s="325"/>
    </row>
    <row r="17" spans="1:6" s="321" customFormat="1" ht="30" customHeight="1">
      <c r="A17" s="336" t="s">
        <v>89</v>
      </c>
      <c r="B17" s="342">
        <f>SUM(B18:B25)</f>
        <v>0</v>
      </c>
      <c r="C17" s="342">
        <f>SUM(C18:C25)</f>
        <v>0</v>
      </c>
      <c r="D17" s="343">
        <f>SUM(D18:D25)</f>
        <v>0</v>
      </c>
      <c r="E17" s="353" t="str">
        <f t="shared" si="0"/>
        <v>-</v>
      </c>
      <c r="F17" s="354"/>
    </row>
    <row r="18" spans="1:6" s="321" customFormat="1" ht="30" customHeight="1">
      <c r="A18" s="337" t="s">
        <v>78</v>
      </c>
      <c r="B18" s="344">
        <v>0</v>
      </c>
      <c r="C18" s="338">
        <f>B18</f>
        <v>0</v>
      </c>
      <c r="D18" s="345"/>
      <c r="E18" s="353" t="str">
        <f t="shared" si="0"/>
        <v>-</v>
      </c>
      <c r="F18" s="354"/>
    </row>
    <row r="19" spans="1:6" s="321" customFormat="1" ht="30" customHeight="1">
      <c r="A19" s="337" t="s">
        <v>79</v>
      </c>
      <c r="B19" s="344">
        <v>0</v>
      </c>
      <c r="C19" s="338">
        <f aca="true" t="shared" si="2" ref="C19:C25">B19</f>
        <v>0</v>
      </c>
      <c r="D19" s="345"/>
      <c r="E19" s="353" t="str">
        <f t="shared" si="0"/>
        <v>-</v>
      </c>
      <c r="F19" s="354"/>
    </row>
    <row r="20" spans="1:6" s="321" customFormat="1" ht="30" customHeight="1">
      <c r="A20" s="340" t="s">
        <v>80</v>
      </c>
      <c r="B20" s="344">
        <v>0</v>
      </c>
      <c r="C20" s="338">
        <f t="shared" si="2"/>
        <v>0</v>
      </c>
      <c r="D20" s="345"/>
      <c r="E20" s="353" t="str">
        <f t="shared" si="0"/>
        <v>-</v>
      </c>
      <c r="F20" s="354"/>
    </row>
    <row r="21" spans="1:6" s="321" customFormat="1" ht="30" customHeight="1">
      <c r="A21" s="340" t="s">
        <v>90</v>
      </c>
      <c r="B21" s="344">
        <v>0</v>
      </c>
      <c r="C21" s="338">
        <f t="shared" si="2"/>
        <v>0</v>
      </c>
      <c r="D21" s="345"/>
      <c r="E21" s="353" t="str">
        <f t="shared" si="0"/>
        <v>-</v>
      </c>
      <c r="F21" s="354"/>
    </row>
    <row r="22" spans="1:6" s="321" customFormat="1" ht="30" customHeight="1">
      <c r="A22" s="340" t="s">
        <v>91</v>
      </c>
      <c r="B22" s="344">
        <v>0</v>
      </c>
      <c r="C22" s="338">
        <f t="shared" si="2"/>
        <v>0</v>
      </c>
      <c r="D22" s="345"/>
      <c r="E22" s="353" t="str">
        <f t="shared" si="0"/>
        <v>-</v>
      </c>
      <c r="F22" s="354"/>
    </row>
    <row r="23" spans="1:6" s="321" customFormat="1" ht="30" customHeight="1">
      <c r="A23" s="340" t="s">
        <v>92</v>
      </c>
      <c r="B23" s="344">
        <v>0</v>
      </c>
      <c r="C23" s="338">
        <f t="shared" si="2"/>
        <v>0</v>
      </c>
      <c r="D23" s="345"/>
      <c r="E23" s="353" t="str">
        <f t="shared" si="0"/>
        <v>-</v>
      </c>
      <c r="F23" s="354"/>
    </row>
    <row r="24" spans="1:6" s="321" customFormat="1" ht="30" customHeight="1">
      <c r="A24" s="340" t="s">
        <v>87</v>
      </c>
      <c r="B24" s="344">
        <v>0</v>
      </c>
      <c r="C24" s="338">
        <f t="shared" si="2"/>
        <v>0</v>
      </c>
      <c r="D24" s="345"/>
      <c r="E24" s="353" t="str">
        <f t="shared" si="0"/>
        <v>-</v>
      </c>
      <c r="F24" s="354"/>
    </row>
    <row r="25" spans="1:6" s="321" customFormat="1" ht="30" customHeight="1">
      <c r="A25" s="340" t="s">
        <v>93</v>
      </c>
      <c r="B25" s="344">
        <v>0</v>
      </c>
      <c r="C25" s="338">
        <f t="shared" si="2"/>
        <v>0</v>
      </c>
      <c r="D25" s="345"/>
      <c r="E25" s="353" t="str">
        <f t="shared" si="0"/>
        <v>-</v>
      </c>
      <c r="F25" s="354"/>
    </row>
    <row r="26" spans="1:256" s="321" customFormat="1" ht="30" customHeight="1">
      <c r="A26" s="336" t="s">
        <v>94</v>
      </c>
      <c r="B26" s="342">
        <f>SUM(B27:B36)</f>
        <v>22554.77</v>
      </c>
      <c r="C26" s="342">
        <f>SUM(C27:C36)</f>
        <v>22554.77</v>
      </c>
      <c r="D26" s="343">
        <f>SUM(D27:D36)</f>
        <v>21633</v>
      </c>
      <c r="E26" s="353">
        <f t="shared" si="0"/>
        <v>0.9591319264173388</v>
      </c>
      <c r="F26" s="354"/>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c r="DB26" s="239"/>
      <c r="DC26" s="239"/>
      <c r="DD26" s="239"/>
      <c r="DE26" s="239"/>
      <c r="DF26" s="239"/>
      <c r="DG26" s="239"/>
      <c r="DH26" s="239"/>
      <c r="DI26" s="239"/>
      <c r="DJ26" s="239"/>
      <c r="DK26" s="239"/>
      <c r="DL26" s="239"/>
      <c r="DM26" s="239"/>
      <c r="DN26" s="239"/>
      <c r="DO26" s="239"/>
      <c r="DP26" s="239"/>
      <c r="DQ26" s="239"/>
      <c r="DR26" s="239"/>
      <c r="DS26" s="239"/>
      <c r="DT26" s="239"/>
      <c r="DU26" s="239"/>
      <c r="DV26" s="239"/>
      <c r="DW26" s="239"/>
      <c r="DX26" s="239"/>
      <c r="DY26" s="239"/>
      <c r="DZ26" s="239"/>
      <c r="EA26" s="239"/>
      <c r="EB26" s="239"/>
      <c r="EC26" s="239"/>
      <c r="ED26" s="239"/>
      <c r="EE26" s="239"/>
      <c r="EF26" s="239"/>
      <c r="EG26" s="239"/>
      <c r="EH26" s="239"/>
      <c r="EI26" s="239"/>
      <c r="EJ26" s="239"/>
      <c r="EK26" s="239"/>
      <c r="EL26" s="239"/>
      <c r="EM26" s="239"/>
      <c r="EN26" s="239"/>
      <c r="EO26" s="239"/>
      <c r="EP26" s="239"/>
      <c r="EQ26" s="239"/>
      <c r="ER26" s="239"/>
      <c r="ES26" s="239"/>
      <c r="ET26" s="239"/>
      <c r="EU26" s="239"/>
      <c r="EV26" s="239"/>
      <c r="EW26" s="239"/>
      <c r="EX26" s="239"/>
      <c r="EY26" s="239"/>
      <c r="EZ26" s="239"/>
      <c r="FA26" s="239"/>
      <c r="FB26" s="239"/>
      <c r="FC26" s="239"/>
      <c r="FD26" s="239"/>
      <c r="FE26" s="239"/>
      <c r="FF26" s="239"/>
      <c r="FG26" s="239"/>
      <c r="FH26" s="239"/>
      <c r="FI26" s="239"/>
      <c r="FJ26" s="239"/>
      <c r="FK26" s="239"/>
      <c r="FL26" s="239"/>
      <c r="FM26" s="239"/>
      <c r="FN26" s="239"/>
      <c r="FO26" s="239"/>
      <c r="FP26" s="239"/>
      <c r="FQ26" s="239"/>
      <c r="FR26" s="239"/>
      <c r="FS26" s="239"/>
      <c r="FT26" s="239"/>
      <c r="FU26" s="239"/>
      <c r="FV26" s="239"/>
      <c r="FW26" s="239"/>
      <c r="FX26" s="239"/>
      <c r="FY26" s="239"/>
      <c r="FZ26" s="239"/>
      <c r="GA26" s="239"/>
      <c r="GB26" s="239"/>
      <c r="GC26" s="239"/>
      <c r="GD26" s="239"/>
      <c r="GE26" s="239"/>
      <c r="GF26" s="239"/>
      <c r="GG26" s="239"/>
      <c r="GH26" s="239"/>
      <c r="GI26" s="239"/>
      <c r="GJ26" s="239"/>
      <c r="GK26" s="239"/>
      <c r="GL26" s="239"/>
      <c r="GM26" s="239"/>
      <c r="GN26" s="239"/>
      <c r="GO26" s="239"/>
      <c r="GP26" s="239"/>
      <c r="GQ26" s="239"/>
      <c r="GR26" s="239"/>
      <c r="GS26" s="239"/>
      <c r="GT26" s="239"/>
      <c r="GU26" s="239"/>
      <c r="GV26" s="239"/>
      <c r="GW26" s="239"/>
      <c r="GX26" s="239"/>
      <c r="GY26" s="239"/>
      <c r="GZ26" s="239"/>
      <c r="HA26" s="239"/>
      <c r="HB26" s="239"/>
      <c r="HC26" s="239"/>
      <c r="HD26" s="239"/>
      <c r="HE26" s="239"/>
      <c r="HF26" s="239"/>
      <c r="HG26" s="239"/>
      <c r="HH26" s="239"/>
      <c r="HI26" s="239"/>
      <c r="HJ26" s="239"/>
      <c r="HK26" s="239"/>
      <c r="HL26" s="239"/>
      <c r="HM26" s="239"/>
      <c r="HN26" s="239"/>
      <c r="HO26" s="239"/>
      <c r="HP26" s="239"/>
      <c r="HQ26" s="239"/>
      <c r="HR26" s="239"/>
      <c r="HS26" s="239"/>
      <c r="HT26" s="239"/>
      <c r="HU26" s="239"/>
      <c r="HV26" s="239"/>
      <c r="HW26" s="239"/>
      <c r="HX26" s="239"/>
      <c r="HY26" s="239"/>
      <c r="HZ26" s="239"/>
      <c r="IA26" s="239"/>
      <c r="IB26" s="239"/>
      <c r="IC26" s="239"/>
      <c r="ID26" s="239"/>
      <c r="IE26" s="239"/>
      <c r="IF26" s="239"/>
      <c r="IG26" s="239"/>
      <c r="IH26" s="325"/>
      <c r="II26" s="325"/>
      <c r="IJ26" s="325"/>
      <c r="IK26" s="325"/>
      <c r="IL26" s="325"/>
      <c r="IM26" s="325"/>
      <c r="IN26" s="325"/>
      <c r="IO26" s="325"/>
      <c r="IP26" s="325"/>
      <c r="IQ26" s="325"/>
      <c r="IR26" s="325"/>
      <c r="IS26" s="325"/>
      <c r="IT26" s="325"/>
      <c r="IU26" s="325"/>
      <c r="IV26" s="325"/>
    </row>
    <row r="27" spans="1:256" s="321" customFormat="1" ht="30" customHeight="1">
      <c r="A27" s="337" t="s">
        <v>78</v>
      </c>
      <c r="B27" s="344">
        <v>3294.08</v>
      </c>
      <c r="C27" s="338">
        <f>B27</f>
        <v>3294.08</v>
      </c>
      <c r="D27" s="345">
        <v>3719</v>
      </c>
      <c r="E27" s="353">
        <f t="shared" si="0"/>
        <v>1.1289950456576647</v>
      </c>
      <c r="F27" s="354"/>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c r="BK27" s="239"/>
      <c r="BL27" s="239"/>
      <c r="BM27" s="239"/>
      <c r="BN27" s="239"/>
      <c r="BO27" s="239"/>
      <c r="BP27" s="239"/>
      <c r="BQ27" s="239"/>
      <c r="BR27" s="239"/>
      <c r="BS27" s="239"/>
      <c r="BT27" s="239"/>
      <c r="BU27" s="239"/>
      <c r="BV27" s="239"/>
      <c r="BW27" s="239"/>
      <c r="BX27" s="239"/>
      <c r="BY27" s="239"/>
      <c r="BZ27" s="239"/>
      <c r="CA27" s="239"/>
      <c r="CB27" s="239"/>
      <c r="CC27" s="239"/>
      <c r="CD27" s="239"/>
      <c r="CE27" s="239"/>
      <c r="CF27" s="239"/>
      <c r="CG27" s="239"/>
      <c r="CH27" s="239"/>
      <c r="CI27" s="239"/>
      <c r="CJ27" s="239"/>
      <c r="CK27" s="239"/>
      <c r="CL27" s="239"/>
      <c r="CM27" s="239"/>
      <c r="CN27" s="239"/>
      <c r="CO27" s="239"/>
      <c r="CP27" s="239"/>
      <c r="CQ27" s="239"/>
      <c r="CR27" s="239"/>
      <c r="CS27" s="239"/>
      <c r="CT27" s="239"/>
      <c r="CU27" s="239"/>
      <c r="CV27" s="239"/>
      <c r="CW27" s="239"/>
      <c r="CX27" s="239"/>
      <c r="CY27" s="239"/>
      <c r="CZ27" s="239"/>
      <c r="DA27" s="239"/>
      <c r="DB27" s="239"/>
      <c r="DC27" s="239"/>
      <c r="DD27" s="239"/>
      <c r="DE27" s="239"/>
      <c r="DF27" s="239"/>
      <c r="DG27" s="239"/>
      <c r="DH27" s="239"/>
      <c r="DI27" s="239"/>
      <c r="DJ27" s="239"/>
      <c r="DK27" s="239"/>
      <c r="DL27" s="239"/>
      <c r="DM27" s="239"/>
      <c r="DN27" s="239"/>
      <c r="DO27" s="239"/>
      <c r="DP27" s="239"/>
      <c r="DQ27" s="239"/>
      <c r="DR27" s="239"/>
      <c r="DS27" s="239"/>
      <c r="DT27" s="239"/>
      <c r="DU27" s="239"/>
      <c r="DV27" s="239"/>
      <c r="DW27" s="239"/>
      <c r="DX27" s="239"/>
      <c r="DY27" s="239"/>
      <c r="DZ27" s="239"/>
      <c r="EA27" s="239"/>
      <c r="EB27" s="239"/>
      <c r="EC27" s="239"/>
      <c r="ED27" s="239"/>
      <c r="EE27" s="239"/>
      <c r="EF27" s="239"/>
      <c r="EG27" s="239"/>
      <c r="EH27" s="239"/>
      <c r="EI27" s="239"/>
      <c r="EJ27" s="239"/>
      <c r="EK27" s="239"/>
      <c r="EL27" s="239"/>
      <c r="EM27" s="239"/>
      <c r="EN27" s="239"/>
      <c r="EO27" s="239"/>
      <c r="EP27" s="239"/>
      <c r="EQ27" s="239"/>
      <c r="ER27" s="239"/>
      <c r="ES27" s="239"/>
      <c r="ET27" s="239"/>
      <c r="EU27" s="239"/>
      <c r="EV27" s="239"/>
      <c r="EW27" s="239"/>
      <c r="EX27" s="239"/>
      <c r="EY27" s="239"/>
      <c r="EZ27" s="239"/>
      <c r="FA27" s="239"/>
      <c r="FB27" s="239"/>
      <c r="FC27" s="239"/>
      <c r="FD27" s="239"/>
      <c r="FE27" s="239"/>
      <c r="FF27" s="239"/>
      <c r="FG27" s="239"/>
      <c r="FH27" s="239"/>
      <c r="FI27" s="239"/>
      <c r="FJ27" s="239"/>
      <c r="FK27" s="239"/>
      <c r="FL27" s="239"/>
      <c r="FM27" s="239"/>
      <c r="FN27" s="239"/>
      <c r="FO27" s="239"/>
      <c r="FP27" s="239"/>
      <c r="FQ27" s="239"/>
      <c r="FR27" s="239"/>
      <c r="FS27" s="239"/>
      <c r="FT27" s="239"/>
      <c r="FU27" s="239"/>
      <c r="FV27" s="239"/>
      <c r="FW27" s="239"/>
      <c r="FX27" s="239"/>
      <c r="FY27" s="239"/>
      <c r="FZ27" s="239"/>
      <c r="GA27" s="239"/>
      <c r="GB27" s="239"/>
      <c r="GC27" s="239"/>
      <c r="GD27" s="239"/>
      <c r="GE27" s="239"/>
      <c r="GF27" s="239"/>
      <c r="GG27" s="239"/>
      <c r="GH27" s="239"/>
      <c r="GI27" s="239"/>
      <c r="GJ27" s="239"/>
      <c r="GK27" s="239"/>
      <c r="GL27" s="239"/>
      <c r="GM27" s="239"/>
      <c r="GN27" s="239"/>
      <c r="GO27" s="239"/>
      <c r="GP27" s="239"/>
      <c r="GQ27" s="239"/>
      <c r="GR27" s="239"/>
      <c r="GS27" s="239"/>
      <c r="GT27" s="239"/>
      <c r="GU27" s="239"/>
      <c r="GV27" s="239"/>
      <c r="GW27" s="239"/>
      <c r="GX27" s="239"/>
      <c r="GY27" s="239"/>
      <c r="GZ27" s="239"/>
      <c r="HA27" s="239"/>
      <c r="HB27" s="239"/>
      <c r="HC27" s="239"/>
      <c r="HD27" s="239"/>
      <c r="HE27" s="239"/>
      <c r="HF27" s="239"/>
      <c r="HG27" s="239"/>
      <c r="HH27" s="239"/>
      <c r="HI27" s="239"/>
      <c r="HJ27" s="239"/>
      <c r="HK27" s="239"/>
      <c r="HL27" s="239"/>
      <c r="HM27" s="239"/>
      <c r="HN27" s="239"/>
      <c r="HO27" s="239"/>
      <c r="HP27" s="239"/>
      <c r="HQ27" s="239"/>
      <c r="HR27" s="239"/>
      <c r="HS27" s="239"/>
      <c r="HT27" s="239"/>
      <c r="HU27" s="239"/>
      <c r="HV27" s="239"/>
      <c r="HW27" s="239"/>
      <c r="HX27" s="239"/>
      <c r="HY27" s="239"/>
      <c r="HZ27" s="239"/>
      <c r="IA27" s="239"/>
      <c r="IB27" s="239"/>
      <c r="IC27" s="239"/>
      <c r="ID27" s="239"/>
      <c r="IE27" s="239"/>
      <c r="IF27" s="239"/>
      <c r="IG27" s="239"/>
      <c r="IH27" s="325"/>
      <c r="II27" s="325"/>
      <c r="IJ27" s="325"/>
      <c r="IK27" s="325"/>
      <c r="IL27" s="325"/>
      <c r="IM27" s="325"/>
      <c r="IN27" s="325"/>
      <c r="IO27" s="325"/>
      <c r="IP27" s="325"/>
      <c r="IQ27" s="325"/>
      <c r="IR27" s="325"/>
      <c r="IS27" s="325"/>
      <c r="IT27" s="325"/>
      <c r="IU27" s="325"/>
      <c r="IV27" s="325"/>
    </row>
    <row r="28" spans="1:256" s="321" customFormat="1" ht="30" customHeight="1">
      <c r="A28" s="337" t="s">
        <v>79</v>
      </c>
      <c r="B28" s="344">
        <v>3950.77</v>
      </c>
      <c r="C28" s="338">
        <f aca="true" t="shared" si="3" ref="C28:C36">B28</f>
        <v>3950.77</v>
      </c>
      <c r="D28" s="345">
        <v>2193</v>
      </c>
      <c r="E28" s="353">
        <f t="shared" si="0"/>
        <v>0.5550816676242859</v>
      </c>
      <c r="F28" s="354"/>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39"/>
      <c r="DH28" s="239"/>
      <c r="DI28" s="239"/>
      <c r="DJ28" s="239"/>
      <c r="DK28" s="239"/>
      <c r="DL28" s="239"/>
      <c r="DM28" s="239"/>
      <c r="DN28" s="239"/>
      <c r="DO28" s="239"/>
      <c r="DP28" s="239"/>
      <c r="DQ28" s="239"/>
      <c r="DR28" s="239"/>
      <c r="DS28" s="239"/>
      <c r="DT28" s="239"/>
      <c r="DU28" s="239"/>
      <c r="DV28" s="239"/>
      <c r="DW28" s="239"/>
      <c r="DX28" s="239"/>
      <c r="DY28" s="239"/>
      <c r="DZ28" s="239"/>
      <c r="EA28" s="239"/>
      <c r="EB28" s="239"/>
      <c r="EC28" s="239"/>
      <c r="ED28" s="239"/>
      <c r="EE28" s="239"/>
      <c r="EF28" s="239"/>
      <c r="EG28" s="239"/>
      <c r="EH28" s="239"/>
      <c r="EI28" s="239"/>
      <c r="EJ28" s="239"/>
      <c r="EK28" s="239"/>
      <c r="EL28" s="239"/>
      <c r="EM28" s="239"/>
      <c r="EN28" s="239"/>
      <c r="EO28" s="239"/>
      <c r="EP28" s="239"/>
      <c r="EQ28" s="239"/>
      <c r="ER28" s="239"/>
      <c r="ES28" s="239"/>
      <c r="ET28" s="239"/>
      <c r="EU28" s="239"/>
      <c r="EV28" s="239"/>
      <c r="EW28" s="239"/>
      <c r="EX28" s="239"/>
      <c r="EY28" s="239"/>
      <c r="EZ28" s="239"/>
      <c r="FA28" s="239"/>
      <c r="FB28" s="239"/>
      <c r="FC28" s="239"/>
      <c r="FD28" s="239"/>
      <c r="FE28" s="239"/>
      <c r="FF28" s="239"/>
      <c r="FG28" s="239"/>
      <c r="FH28" s="239"/>
      <c r="FI28" s="239"/>
      <c r="FJ28" s="239"/>
      <c r="FK28" s="239"/>
      <c r="FL28" s="239"/>
      <c r="FM28" s="239"/>
      <c r="FN28" s="239"/>
      <c r="FO28" s="239"/>
      <c r="FP28" s="239"/>
      <c r="FQ28" s="239"/>
      <c r="FR28" s="239"/>
      <c r="FS28" s="239"/>
      <c r="FT28" s="239"/>
      <c r="FU28" s="239"/>
      <c r="FV28" s="239"/>
      <c r="FW28" s="239"/>
      <c r="FX28" s="239"/>
      <c r="FY28" s="239"/>
      <c r="FZ28" s="239"/>
      <c r="GA28" s="239"/>
      <c r="GB28" s="239"/>
      <c r="GC28" s="239"/>
      <c r="GD28" s="239"/>
      <c r="GE28" s="239"/>
      <c r="GF28" s="239"/>
      <c r="GG28" s="239"/>
      <c r="GH28" s="239"/>
      <c r="GI28" s="239"/>
      <c r="GJ28" s="239"/>
      <c r="GK28" s="239"/>
      <c r="GL28" s="239"/>
      <c r="GM28" s="239"/>
      <c r="GN28" s="239"/>
      <c r="GO28" s="239"/>
      <c r="GP28" s="239"/>
      <c r="GQ28" s="239"/>
      <c r="GR28" s="239"/>
      <c r="GS28" s="239"/>
      <c r="GT28" s="239"/>
      <c r="GU28" s="239"/>
      <c r="GV28" s="239"/>
      <c r="GW28" s="239"/>
      <c r="GX28" s="239"/>
      <c r="GY28" s="239"/>
      <c r="GZ28" s="239"/>
      <c r="HA28" s="239"/>
      <c r="HB28" s="239"/>
      <c r="HC28" s="239"/>
      <c r="HD28" s="239"/>
      <c r="HE28" s="239"/>
      <c r="HF28" s="239"/>
      <c r="HG28" s="239"/>
      <c r="HH28" s="239"/>
      <c r="HI28" s="239"/>
      <c r="HJ28" s="239"/>
      <c r="HK28" s="239"/>
      <c r="HL28" s="239"/>
      <c r="HM28" s="239"/>
      <c r="HN28" s="239"/>
      <c r="HO28" s="239"/>
      <c r="HP28" s="239"/>
      <c r="HQ28" s="239"/>
      <c r="HR28" s="239"/>
      <c r="HS28" s="239"/>
      <c r="HT28" s="239"/>
      <c r="HU28" s="239"/>
      <c r="HV28" s="239"/>
      <c r="HW28" s="239"/>
      <c r="HX28" s="239"/>
      <c r="HY28" s="239"/>
      <c r="HZ28" s="239"/>
      <c r="IA28" s="239"/>
      <c r="IB28" s="239"/>
      <c r="IC28" s="239"/>
      <c r="ID28" s="239"/>
      <c r="IE28" s="239"/>
      <c r="IF28" s="239"/>
      <c r="IG28" s="239"/>
      <c r="IH28" s="325"/>
      <c r="II28" s="325"/>
      <c r="IJ28" s="325"/>
      <c r="IK28" s="325"/>
      <c r="IL28" s="325"/>
      <c r="IM28" s="325"/>
      <c r="IN28" s="325"/>
      <c r="IO28" s="325"/>
      <c r="IP28" s="325"/>
      <c r="IQ28" s="325"/>
      <c r="IR28" s="325"/>
      <c r="IS28" s="325"/>
      <c r="IT28" s="325"/>
      <c r="IU28" s="325"/>
      <c r="IV28" s="325"/>
    </row>
    <row r="29" spans="1:256" s="321" customFormat="1" ht="30" customHeight="1">
      <c r="A29" s="340" t="s">
        <v>80</v>
      </c>
      <c r="B29" s="344">
        <v>13092.26</v>
      </c>
      <c r="C29" s="338">
        <f t="shared" si="3"/>
        <v>13092.26</v>
      </c>
      <c r="D29" s="345">
        <v>13367</v>
      </c>
      <c r="E29" s="353">
        <f t="shared" si="0"/>
        <v>1.0209849178063986</v>
      </c>
      <c r="F29" s="354"/>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39"/>
      <c r="CL29" s="239"/>
      <c r="CM29" s="239"/>
      <c r="CN29" s="239"/>
      <c r="CO29" s="239"/>
      <c r="CP29" s="239"/>
      <c r="CQ29" s="239"/>
      <c r="CR29" s="239"/>
      <c r="CS29" s="239"/>
      <c r="CT29" s="239"/>
      <c r="CU29" s="239"/>
      <c r="CV29" s="239"/>
      <c r="CW29" s="239"/>
      <c r="CX29" s="239"/>
      <c r="CY29" s="239"/>
      <c r="CZ29" s="239"/>
      <c r="DA29" s="239"/>
      <c r="DB29" s="239"/>
      <c r="DC29" s="239"/>
      <c r="DD29" s="239"/>
      <c r="DE29" s="239"/>
      <c r="DF29" s="239"/>
      <c r="DG29" s="239"/>
      <c r="DH29" s="239"/>
      <c r="DI29" s="239"/>
      <c r="DJ29" s="239"/>
      <c r="DK29" s="239"/>
      <c r="DL29" s="239"/>
      <c r="DM29" s="239"/>
      <c r="DN29" s="239"/>
      <c r="DO29" s="239"/>
      <c r="DP29" s="239"/>
      <c r="DQ29" s="239"/>
      <c r="DR29" s="239"/>
      <c r="DS29" s="239"/>
      <c r="DT29" s="239"/>
      <c r="DU29" s="239"/>
      <c r="DV29" s="239"/>
      <c r="DW29" s="239"/>
      <c r="DX29" s="239"/>
      <c r="DY29" s="239"/>
      <c r="DZ29" s="239"/>
      <c r="EA29" s="239"/>
      <c r="EB29" s="239"/>
      <c r="EC29" s="239"/>
      <c r="ED29" s="239"/>
      <c r="EE29" s="239"/>
      <c r="EF29" s="239"/>
      <c r="EG29" s="239"/>
      <c r="EH29" s="239"/>
      <c r="EI29" s="239"/>
      <c r="EJ29" s="239"/>
      <c r="EK29" s="239"/>
      <c r="EL29" s="239"/>
      <c r="EM29" s="239"/>
      <c r="EN29" s="239"/>
      <c r="EO29" s="239"/>
      <c r="EP29" s="239"/>
      <c r="EQ29" s="239"/>
      <c r="ER29" s="239"/>
      <c r="ES29" s="239"/>
      <c r="ET29" s="239"/>
      <c r="EU29" s="239"/>
      <c r="EV29" s="239"/>
      <c r="EW29" s="239"/>
      <c r="EX29" s="239"/>
      <c r="EY29" s="239"/>
      <c r="EZ29" s="239"/>
      <c r="FA29" s="239"/>
      <c r="FB29" s="239"/>
      <c r="FC29" s="239"/>
      <c r="FD29" s="239"/>
      <c r="FE29" s="239"/>
      <c r="FF29" s="239"/>
      <c r="FG29" s="239"/>
      <c r="FH29" s="239"/>
      <c r="FI29" s="239"/>
      <c r="FJ29" s="239"/>
      <c r="FK29" s="239"/>
      <c r="FL29" s="239"/>
      <c r="FM29" s="239"/>
      <c r="FN29" s="239"/>
      <c r="FO29" s="239"/>
      <c r="FP29" s="239"/>
      <c r="FQ29" s="239"/>
      <c r="FR29" s="239"/>
      <c r="FS29" s="239"/>
      <c r="FT29" s="239"/>
      <c r="FU29" s="239"/>
      <c r="FV29" s="239"/>
      <c r="FW29" s="239"/>
      <c r="FX29" s="239"/>
      <c r="FY29" s="239"/>
      <c r="FZ29" s="239"/>
      <c r="GA29" s="239"/>
      <c r="GB29" s="239"/>
      <c r="GC29" s="239"/>
      <c r="GD29" s="239"/>
      <c r="GE29" s="239"/>
      <c r="GF29" s="239"/>
      <c r="GG29" s="239"/>
      <c r="GH29" s="239"/>
      <c r="GI29" s="239"/>
      <c r="GJ29" s="239"/>
      <c r="GK29" s="239"/>
      <c r="GL29" s="239"/>
      <c r="GM29" s="239"/>
      <c r="GN29" s="239"/>
      <c r="GO29" s="239"/>
      <c r="GP29" s="239"/>
      <c r="GQ29" s="239"/>
      <c r="GR29" s="239"/>
      <c r="GS29" s="239"/>
      <c r="GT29" s="239"/>
      <c r="GU29" s="239"/>
      <c r="GV29" s="239"/>
      <c r="GW29" s="239"/>
      <c r="GX29" s="239"/>
      <c r="GY29" s="239"/>
      <c r="GZ29" s="239"/>
      <c r="HA29" s="239"/>
      <c r="HB29" s="239"/>
      <c r="HC29" s="239"/>
      <c r="HD29" s="239"/>
      <c r="HE29" s="239"/>
      <c r="HF29" s="239"/>
      <c r="HG29" s="239"/>
      <c r="HH29" s="239"/>
      <c r="HI29" s="239"/>
      <c r="HJ29" s="239"/>
      <c r="HK29" s="239"/>
      <c r="HL29" s="239"/>
      <c r="HM29" s="239"/>
      <c r="HN29" s="239"/>
      <c r="HO29" s="239"/>
      <c r="HP29" s="239"/>
      <c r="HQ29" s="239"/>
      <c r="HR29" s="239"/>
      <c r="HS29" s="239"/>
      <c r="HT29" s="239"/>
      <c r="HU29" s="239"/>
      <c r="HV29" s="239"/>
      <c r="HW29" s="239"/>
      <c r="HX29" s="239"/>
      <c r="HY29" s="239"/>
      <c r="HZ29" s="239"/>
      <c r="IA29" s="239"/>
      <c r="IB29" s="239"/>
      <c r="IC29" s="239"/>
      <c r="ID29" s="239"/>
      <c r="IE29" s="239"/>
      <c r="IF29" s="239"/>
      <c r="IG29" s="239"/>
      <c r="IH29" s="325"/>
      <c r="II29" s="325"/>
      <c r="IJ29" s="325"/>
      <c r="IK29" s="325"/>
      <c r="IL29" s="325"/>
      <c r="IM29" s="325"/>
      <c r="IN29" s="325"/>
      <c r="IO29" s="325"/>
      <c r="IP29" s="325"/>
      <c r="IQ29" s="325"/>
      <c r="IR29" s="325"/>
      <c r="IS29" s="325"/>
      <c r="IT29" s="325"/>
      <c r="IU29" s="325"/>
      <c r="IV29" s="325"/>
    </row>
    <row r="30" spans="1:6" s="321" customFormat="1" ht="30" customHeight="1">
      <c r="A30" s="340" t="s">
        <v>95</v>
      </c>
      <c r="B30" s="344">
        <v>0</v>
      </c>
      <c r="C30" s="338">
        <f t="shared" si="3"/>
        <v>0</v>
      </c>
      <c r="D30" s="345"/>
      <c r="E30" s="353" t="str">
        <f t="shared" si="0"/>
        <v>-</v>
      </c>
      <c r="F30" s="354"/>
    </row>
    <row r="31" spans="1:6" s="321" customFormat="1" ht="30" customHeight="1">
      <c r="A31" s="340" t="s">
        <v>96</v>
      </c>
      <c r="B31" s="344">
        <v>0</v>
      </c>
      <c r="C31" s="338">
        <f t="shared" si="3"/>
        <v>0</v>
      </c>
      <c r="D31" s="345"/>
      <c r="E31" s="353" t="str">
        <f t="shared" si="0"/>
        <v>-</v>
      </c>
      <c r="F31" s="354"/>
    </row>
    <row r="32" spans="1:6" s="321" customFormat="1" ht="30" customHeight="1">
      <c r="A32" s="337" t="s">
        <v>97</v>
      </c>
      <c r="B32" s="344">
        <v>0</v>
      </c>
      <c r="C32" s="338">
        <f t="shared" si="3"/>
        <v>0</v>
      </c>
      <c r="D32" s="345"/>
      <c r="E32" s="353" t="str">
        <f t="shared" si="0"/>
        <v>-</v>
      </c>
      <c r="F32" s="354"/>
    </row>
    <row r="33" spans="1:256" s="321" customFormat="1" ht="30" customHeight="1">
      <c r="A33" s="337" t="s">
        <v>98</v>
      </c>
      <c r="B33" s="344">
        <v>209.4</v>
      </c>
      <c r="C33" s="338">
        <f t="shared" si="3"/>
        <v>209.4</v>
      </c>
      <c r="D33" s="345">
        <v>270</v>
      </c>
      <c r="E33" s="353">
        <f t="shared" si="0"/>
        <v>1.2893982808022921</v>
      </c>
      <c r="F33" s="355"/>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39"/>
      <c r="BU33" s="239"/>
      <c r="BV33" s="239"/>
      <c r="BW33" s="239"/>
      <c r="BX33" s="239"/>
      <c r="BY33" s="239"/>
      <c r="BZ33" s="239"/>
      <c r="CA33" s="239"/>
      <c r="CB33" s="239"/>
      <c r="CC33" s="239"/>
      <c r="CD33" s="239"/>
      <c r="CE33" s="239"/>
      <c r="CF33" s="239"/>
      <c r="CG33" s="239"/>
      <c r="CH33" s="239"/>
      <c r="CI33" s="239"/>
      <c r="CJ33" s="239"/>
      <c r="CK33" s="239"/>
      <c r="CL33" s="239"/>
      <c r="CM33" s="239"/>
      <c r="CN33" s="239"/>
      <c r="CO33" s="239"/>
      <c r="CP33" s="239"/>
      <c r="CQ33" s="239"/>
      <c r="CR33" s="239"/>
      <c r="CS33" s="239"/>
      <c r="CT33" s="239"/>
      <c r="CU33" s="239"/>
      <c r="CV33" s="239"/>
      <c r="CW33" s="239"/>
      <c r="CX33" s="239"/>
      <c r="CY33" s="239"/>
      <c r="CZ33" s="239"/>
      <c r="DA33" s="239"/>
      <c r="DB33" s="239"/>
      <c r="DC33" s="239"/>
      <c r="DD33" s="239"/>
      <c r="DE33" s="239"/>
      <c r="DF33" s="239"/>
      <c r="DG33" s="239"/>
      <c r="DH33" s="239"/>
      <c r="DI33" s="239"/>
      <c r="DJ33" s="239"/>
      <c r="DK33" s="239"/>
      <c r="DL33" s="239"/>
      <c r="DM33" s="239"/>
      <c r="DN33" s="239"/>
      <c r="DO33" s="239"/>
      <c r="DP33" s="239"/>
      <c r="DQ33" s="239"/>
      <c r="DR33" s="239"/>
      <c r="DS33" s="239"/>
      <c r="DT33" s="239"/>
      <c r="DU33" s="239"/>
      <c r="DV33" s="239"/>
      <c r="DW33" s="239"/>
      <c r="DX33" s="239"/>
      <c r="DY33" s="239"/>
      <c r="DZ33" s="239"/>
      <c r="EA33" s="239"/>
      <c r="EB33" s="239"/>
      <c r="EC33" s="239"/>
      <c r="ED33" s="239"/>
      <c r="EE33" s="239"/>
      <c r="EF33" s="239"/>
      <c r="EG33" s="239"/>
      <c r="EH33" s="239"/>
      <c r="EI33" s="239"/>
      <c r="EJ33" s="239"/>
      <c r="EK33" s="239"/>
      <c r="EL33" s="239"/>
      <c r="EM33" s="239"/>
      <c r="EN33" s="239"/>
      <c r="EO33" s="239"/>
      <c r="EP33" s="239"/>
      <c r="EQ33" s="239"/>
      <c r="ER33" s="239"/>
      <c r="ES33" s="239"/>
      <c r="ET33" s="239"/>
      <c r="EU33" s="239"/>
      <c r="EV33" s="239"/>
      <c r="EW33" s="239"/>
      <c r="EX33" s="239"/>
      <c r="EY33" s="239"/>
      <c r="EZ33" s="239"/>
      <c r="FA33" s="239"/>
      <c r="FB33" s="239"/>
      <c r="FC33" s="239"/>
      <c r="FD33" s="239"/>
      <c r="FE33" s="239"/>
      <c r="FF33" s="239"/>
      <c r="FG33" s="239"/>
      <c r="FH33" s="239"/>
      <c r="FI33" s="239"/>
      <c r="FJ33" s="239"/>
      <c r="FK33" s="239"/>
      <c r="FL33" s="239"/>
      <c r="FM33" s="239"/>
      <c r="FN33" s="239"/>
      <c r="FO33" s="239"/>
      <c r="FP33" s="239"/>
      <c r="FQ33" s="239"/>
      <c r="FR33" s="239"/>
      <c r="FS33" s="239"/>
      <c r="FT33" s="239"/>
      <c r="FU33" s="239"/>
      <c r="FV33" s="239"/>
      <c r="FW33" s="239"/>
      <c r="FX33" s="239"/>
      <c r="FY33" s="239"/>
      <c r="FZ33" s="239"/>
      <c r="GA33" s="239"/>
      <c r="GB33" s="239"/>
      <c r="GC33" s="239"/>
      <c r="GD33" s="239"/>
      <c r="GE33" s="239"/>
      <c r="GF33" s="239"/>
      <c r="GG33" s="239"/>
      <c r="GH33" s="239"/>
      <c r="GI33" s="239"/>
      <c r="GJ33" s="239"/>
      <c r="GK33" s="239"/>
      <c r="GL33" s="239"/>
      <c r="GM33" s="239"/>
      <c r="GN33" s="239"/>
      <c r="GO33" s="239"/>
      <c r="GP33" s="239"/>
      <c r="GQ33" s="239"/>
      <c r="GR33" s="239"/>
      <c r="GS33" s="239"/>
      <c r="GT33" s="239"/>
      <c r="GU33" s="239"/>
      <c r="GV33" s="239"/>
      <c r="GW33" s="239"/>
      <c r="GX33" s="239"/>
      <c r="GY33" s="239"/>
      <c r="GZ33" s="239"/>
      <c r="HA33" s="239"/>
      <c r="HB33" s="239"/>
      <c r="HC33" s="239"/>
      <c r="HD33" s="239"/>
      <c r="HE33" s="239"/>
      <c r="HF33" s="239"/>
      <c r="HG33" s="239"/>
      <c r="HH33" s="239"/>
      <c r="HI33" s="239"/>
      <c r="HJ33" s="239"/>
      <c r="HK33" s="239"/>
      <c r="HL33" s="239"/>
      <c r="HM33" s="239"/>
      <c r="HN33" s="239"/>
      <c r="HO33" s="239"/>
      <c r="HP33" s="239"/>
      <c r="HQ33" s="239"/>
      <c r="HR33" s="239"/>
      <c r="HS33" s="239"/>
      <c r="HT33" s="239"/>
      <c r="HU33" s="239"/>
      <c r="HV33" s="239"/>
      <c r="HW33" s="239"/>
      <c r="HX33" s="239"/>
      <c r="HY33" s="239"/>
      <c r="HZ33" s="239"/>
      <c r="IA33" s="239"/>
      <c r="IB33" s="239"/>
      <c r="IC33" s="239"/>
      <c r="ID33" s="239"/>
      <c r="IE33" s="239"/>
      <c r="IF33" s="239"/>
      <c r="IG33" s="239"/>
      <c r="IH33" s="325"/>
      <c r="II33" s="325"/>
      <c r="IJ33" s="325"/>
      <c r="IK33" s="325"/>
      <c r="IL33" s="325"/>
      <c r="IM33" s="325"/>
      <c r="IN33" s="325"/>
      <c r="IO33" s="325"/>
      <c r="IP33" s="325"/>
      <c r="IQ33" s="325"/>
      <c r="IR33" s="325"/>
      <c r="IS33" s="325"/>
      <c r="IT33" s="325"/>
      <c r="IU33" s="325"/>
      <c r="IV33" s="325"/>
    </row>
    <row r="34" spans="1:6" s="321" customFormat="1" ht="30" customHeight="1">
      <c r="A34" s="337" t="s">
        <v>99</v>
      </c>
      <c r="B34" s="344">
        <v>0</v>
      </c>
      <c r="C34" s="338">
        <f t="shared" si="3"/>
        <v>0</v>
      </c>
      <c r="D34" s="345"/>
      <c r="E34" s="353" t="str">
        <f t="shared" si="0"/>
        <v>-</v>
      </c>
      <c r="F34" s="354"/>
    </row>
    <row r="35" spans="1:6" s="321" customFormat="1" ht="30" customHeight="1">
      <c r="A35" s="340" t="s">
        <v>87</v>
      </c>
      <c r="B35" s="344">
        <v>0</v>
      </c>
      <c r="C35" s="338">
        <f t="shared" si="3"/>
        <v>0</v>
      </c>
      <c r="D35" s="345"/>
      <c r="E35" s="353" t="str">
        <f t="shared" si="0"/>
        <v>-</v>
      </c>
      <c r="F35" s="354"/>
    </row>
    <row r="36" spans="1:256" s="321" customFormat="1" ht="30" customHeight="1">
      <c r="A36" s="340" t="s">
        <v>100</v>
      </c>
      <c r="B36" s="344">
        <v>2008.26</v>
      </c>
      <c r="C36" s="338">
        <f t="shared" si="3"/>
        <v>2008.26</v>
      </c>
      <c r="D36" s="345">
        <v>2084</v>
      </c>
      <c r="E36" s="353">
        <f t="shared" si="0"/>
        <v>1.0377142401880235</v>
      </c>
      <c r="F36" s="355"/>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39"/>
      <c r="CN36" s="239"/>
      <c r="CO36" s="239"/>
      <c r="CP36" s="239"/>
      <c r="CQ36" s="239"/>
      <c r="CR36" s="239"/>
      <c r="CS36" s="239"/>
      <c r="CT36" s="239"/>
      <c r="CU36" s="239"/>
      <c r="CV36" s="239"/>
      <c r="CW36" s="239"/>
      <c r="CX36" s="239"/>
      <c r="CY36" s="239"/>
      <c r="CZ36" s="239"/>
      <c r="DA36" s="239"/>
      <c r="DB36" s="239"/>
      <c r="DC36" s="239"/>
      <c r="DD36" s="239"/>
      <c r="DE36" s="239"/>
      <c r="DF36" s="239"/>
      <c r="DG36" s="239"/>
      <c r="DH36" s="239"/>
      <c r="DI36" s="239"/>
      <c r="DJ36" s="239"/>
      <c r="DK36" s="239"/>
      <c r="DL36" s="239"/>
      <c r="DM36" s="239"/>
      <c r="DN36" s="239"/>
      <c r="DO36" s="239"/>
      <c r="DP36" s="239"/>
      <c r="DQ36" s="239"/>
      <c r="DR36" s="239"/>
      <c r="DS36" s="239"/>
      <c r="DT36" s="239"/>
      <c r="DU36" s="239"/>
      <c r="DV36" s="239"/>
      <c r="DW36" s="239"/>
      <c r="DX36" s="239"/>
      <c r="DY36" s="239"/>
      <c r="DZ36" s="239"/>
      <c r="EA36" s="239"/>
      <c r="EB36" s="239"/>
      <c r="EC36" s="239"/>
      <c r="ED36" s="239"/>
      <c r="EE36" s="239"/>
      <c r="EF36" s="239"/>
      <c r="EG36" s="239"/>
      <c r="EH36" s="239"/>
      <c r="EI36" s="239"/>
      <c r="EJ36" s="239"/>
      <c r="EK36" s="239"/>
      <c r="EL36" s="239"/>
      <c r="EM36" s="239"/>
      <c r="EN36" s="239"/>
      <c r="EO36" s="239"/>
      <c r="EP36" s="239"/>
      <c r="EQ36" s="239"/>
      <c r="ER36" s="239"/>
      <c r="ES36" s="239"/>
      <c r="ET36" s="239"/>
      <c r="EU36" s="239"/>
      <c r="EV36" s="239"/>
      <c r="EW36" s="239"/>
      <c r="EX36" s="239"/>
      <c r="EY36" s="239"/>
      <c r="EZ36" s="239"/>
      <c r="FA36" s="239"/>
      <c r="FB36" s="239"/>
      <c r="FC36" s="239"/>
      <c r="FD36" s="239"/>
      <c r="FE36" s="239"/>
      <c r="FF36" s="239"/>
      <c r="FG36" s="239"/>
      <c r="FH36" s="239"/>
      <c r="FI36" s="239"/>
      <c r="FJ36" s="239"/>
      <c r="FK36" s="239"/>
      <c r="FL36" s="239"/>
      <c r="FM36" s="239"/>
      <c r="FN36" s="239"/>
      <c r="FO36" s="239"/>
      <c r="FP36" s="239"/>
      <c r="FQ36" s="239"/>
      <c r="FR36" s="239"/>
      <c r="FS36" s="239"/>
      <c r="FT36" s="239"/>
      <c r="FU36" s="239"/>
      <c r="FV36" s="239"/>
      <c r="FW36" s="239"/>
      <c r="FX36" s="239"/>
      <c r="FY36" s="239"/>
      <c r="FZ36" s="239"/>
      <c r="GA36" s="239"/>
      <c r="GB36" s="239"/>
      <c r="GC36" s="239"/>
      <c r="GD36" s="239"/>
      <c r="GE36" s="239"/>
      <c r="GF36" s="239"/>
      <c r="GG36" s="239"/>
      <c r="GH36" s="239"/>
      <c r="GI36" s="239"/>
      <c r="GJ36" s="239"/>
      <c r="GK36" s="239"/>
      <c r="GL36" s="239"/>
      <c r="GM36" s="239"/>
      <c r="GN36" s="239"/>
      <c r="GO36" s="239"/>
      <c r="GP36" s="239"/>
      <c r="GQ36" s="239"/>
      <c r="GR36" s="239"/>
      <c r="GS36" s="239"/>
      <c r="GT36" s="239"/>
      <c r="GU36" s="239"/>
      <c r="GV36" s="239"/>
      <c r="GW36" s="239"/>
      <c r="GX36" s="239"/>
      <c r="GY36" s="239"/>
      <c r="GZ36" s="239"/>
      <c r="HA36" s="239"/>
      <c r="HB36" s="239"/>
      <c r="HC36" s="239"/>
      <c r="HD36" s="239"/>
      <c r="HE36" s="239"/>
      <c r="HF36" s="239"/>
      <c r="HG36" s="239"/>
      <c r="HH36" s="239"/>
      <c r="HI36" s="239"/>
      <c r="HJ36" s="239"/>
      <c r="HK36" s="239"/>
      <c r="HL36" s="239"/>
      <c r="HM36" s="239"/>
      <c r="HN36" s="239"/>
      <c r="HO36" s="239"/>
      <c r="HP36" s="239"/>
      <c r="HQ36" s="239"/>
      <c r="HR36" s="239"/>
      <c r="HS36" s="239"/>
      <c r="HT36" s="239"/>
      <c r="HU36" s="239"/>
      <c r="HV36" s="239"/>
      <c r="HW36" s="239"/>
      <c r="HX36" s="239"/>
      <c r="HY36" s="239"/>
      <c r="HZ36" s="239"/>
      <c r="IA36" s="239"/>
      <c r="IB36" s="239"/>
      <c r="IC36" s="239"/>
      <c r="ID36" s="239"/>
      <c r="IE36" s="239"/>
      <c r="IF36" s="239"/>
      <c r="IG36" s="239"/>
      <c r="IH36" s="325"/>
      <c r="II36" s="325"/>
      <c r="IJ36" s="325"/>
      <c r="IK36" s="325"/>
      <c r="IL36" s="325"/>
      <c r="IM36" s="325"/>
      <c r="IN36" s="325"/>
      <c r="IO36" s="325"/>
      <c r="IP36" s="325"/>
      <c r="IQ36" s="325"/>
      <c r="IR36" s="325"/>
      <c r="IS36" s="325"/>
      <c r="IT36" s="325"/>
      <c r="IU36" s="325"/>
      <c r="IV36" s="325"/>
    </row>
    <row r="37" spans="1:256" s="320" customFormat="1" ht="49.5" customHeight="1">
      <c r="A37" s="346" t="s">
        <v>101</v>
      </c>
      <c r="B37" s="342">
        <f>SUM(B38:B47)</f>
        <v>5961.07</v>
      </c>
      <c r="C37" s="342">
        <f>SUM(C38:C47)</f>
        <v>5961.07</v>
      </c>
      <c r="D37" s="343">
        <f>SUM(D38:D47)</f>
        <v>60405</v>
      </c>
      <c r="E37" s="349">
        <f t="shared" si="0"/>
        <v>10.133247890060007</v>
      </c>
      <c r="F37" s="352" t="s">
        <v>102</v>
      </c>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c r="BV37" s="351"/>
      <c r="BW37" s="351"/>
      <c r="BX37" s="351"/>
      <c r="BY37" s="351"/>
      <c r="BZ37" s="351"/>
      <c r="CA37" s="351"/>
      <c r="CB37" s="351"/>
      <c r="CC37" s="351"/>
      <c r="CD37" s="351"/>
      <c r="CE37" s="351"/>
      <c r="CF37" s="351"/>
      <c r="CG37" s="351"/>
      <c r="CH37" s="351"/>
      <c r="CI37" s="351"/>
      <c r="CJ37" s="351"/>
      <c r="CK37" s="351"/>
      <c r="CL37" s="351"/>
      <c r="CM37" s="351"/>
      <c r="CN37" s="351"/>
      <c r="CO37" s="351"/>
      <c r="CP37" s="351"/>
      <c r="CQ37" s="351"/>
      <c r="CR37" s="351"/>
      <c r="CS37" s="351"/>
      <c r="CT37" s="351"/>
      <c r="CU37" s="351"/>
      <c r="CV37" s="351"/>
      <c r="CW37" s="351"/>
      <c r="CX37" s="351"/>
      <c r="CY37" s="351"/>
      <c r="CZ37" s="351"/>
      <c r="DA37" s="351"/>
      <c r="DB37" s="351"/>
      <c r="DC37" s="351"/>
      <c r="DD37" s="351"/>
      <c r="DE37" s="351"/>
      <c r="DF37" s="351"/>
      <c r="DG37" s="351"/>
      <c r="DH37" s="351"/>
      <c r="DI37" s="351"/>
      <c r="DJ37" s="351"/>
      <c r="DK37" s="351"/>
      <c r="DL37" s="351"/>
      <c r="DM37" s="351"/>
      <c r="DN37" s="351"/>
      <c r="DO37" s="351"/>
      <c r="DP37" s="351"/>
      <c r="DQ37" s="351"/>
      <c r="DR37" s="351"/>
      <c r="DS37" s="351"/>
      <c r="DT37" s="351"/>
      <c r="DU37" s="351"/>
      <c r="DV37" s="351"/>
      <c r="DW37" s="351"/>
      <c r="DX37" s="351"/>
      <c r="DY37" s="351"/>
      <c r="DZ37" s="351"/>
      <c r="EA37" s="351"/>
      <c r="EB37" s="351"/>
      <c r="EC37" s="351"/>
      <c r="ED37" s="351"/>
      <c r="EE37" s="351"/>
      <c r="EF37" s="351"/>
      <c r="EG37" s="351"/>
      <c r="EH37" s="351"/>
      <c r="EI37" s="351"/>
      <c r="EJ37" s="351"/>
      <c r="EK37" s="351"/>
      <c r="EL37" s="351"/>
      <c r="EM37" s="351"/>
      <c r="EN37" s="351"/>
      <c r="EO37" s="351"/>
      <c r="EP37" s="351"/>
      <c r="EQ37" s="351"/>
      <c r="ER37" s="351"/>
      <c r="ES37" s="351"/>
      <c r="ET37" s="351"/>
      <c r="EU37" s="351"/>
      <c r="EV37" s="351"/>
      <c r="EW37" s="351"/>
      <c r="EX37" s="351"/>
      <c r="EY37" s="351"/>
      <c r="EZ37" s="351"/>
      <c r="FA37" s="351"/>
      <c r="FB37" s="351"/>
      <c r="FC37" s="351"/>
      <c r="FD37" s="351"/>
      <c r="FE37" s="351"/>
      <c r="FF37" s="351"/>
      <c r="FG37" s="351"/>
      <c r="FH37" s="351"/>
      <c r="FI37" s="351"/>
      <c r="FJ37" s="351"/>
      <c r="FK37" s="351"/>
      <c r="FL37" s="351"/>
      <c r="FM37" s="351"/>
      <c r="FN37" s="351"/>
      <c r="FO37" s="351"/>
      <c r="FP37" s="351"/>
      <c r="FQ37" s="351"/>
      <c r="FR37" s="351"/>
      <c r="FS37" s="351"/>
      <c r="FT37" s="351"/>
      <c r="FU37" s="351"/>
      <c r="FV37" s="351"/>
      <c r="FW37" s="351"/>
      <c r="FX37" s="351"/>
      <c r="FY37" s="351"/>
      <c r="FZ37" s="351"/>
      <c r="GA37" s="351"/>
      <c r="GB37" s="351"/>
      <c r="GC37" s="351"/>
      <c r="GD37" s="351"/>
      <c r="GE37" s="351"/>
      <c r="GF37" s="351"/>
      <c r="GG37" s="351"/>
      <c r="GH37" s="351"/>
      <c r="GI37" s="351"/>
      <c r="GJ37" s="351"/>
      <c r="GK37" s="351"/>
      <c r="GL37" s="351"/>
      <c r="GM37" s="351"/>
      <c r="GN37" s="351"/>
      <c r="GO37" s="351"/>
      <c r="GP37" s="351"/>
      <c r="GQ37" s="351"/>
      <c r="GR37" s="351"/>
      <c r="GS37" s="351"/>
      <c r="GT37" s="351"/>
      <c r="GU37" s="351"/>
      <c r="GV37" s="351"/>
      <c r="GW37" s="351"/>
      <c r="GX37" s="351"/>
      <c r="GY37" s="351"/>
      <c r="GZ37" s="351"/>
      <c r="HA37" s="351"/>
      <c r="HB37" s="351"/>
      <c r="HC37" s="351"/>
      <c r="HD37" s="351"/>
      <c r="HE37" s="351"/>
      <c r="HF37" s="351"/>
      <c r="HG37" s="351"/>
      <c r="HH37" s="351"/>
      <c r="HI37" s="351"/>
      <c r="HJ37" s="351"/>
      <c r="HK37" s="351"/>
      <c r="HL37" s="351"/>
      <c r="HM37" s="351"/>
      <c r="HN37" s="351"/>
      <c r="HO37" s="351"/>
      <c r="HP37" s="351"/>
      <c r="HQ37" s="351"/>
      <c r="HR37" s="351"/>
      <c r="HS37" s="351"/>
      <c r="HT37" s="351"/>
      <c r="HU37" s="351"/>
      <c r="HV37" s="351"/>
      <c r="HW37" s="351"/>
      <c r="HX37" s="351"/>
      <c r="HY37" s="351"/>
      <c r="HZ37" s="351"/>
      <c r="IA37" s="351"/>
      <c r="IB37" s="351"/>
      <c r="IC37" s="351"/>
      <c r="ID37" s="351"/>
      <c r="IE37" s="351"/>
      <c r="IF37" s="351"/>
      <c r="IG37" s="351"/>
      <c r="IH37" s="357"/>
      <c r="II37" s="357"/>
      <c r="IJ37" s="357"/>
      <c r="IK37" s="357"/>
      <c r="IL37" s="357"/>
      <c r="IM37" s="357"/>
      <c r="IN37" s="357"/>
      <c r="IO37" s="357"/>
      <c r="IP37" s="357"/>
      <c r="IQ37" s="357"/>
      <c r="IR37" s="357"/>
      <c r="IS37" s="357"/>
      <c r="IT37" s="357"/>
      <c r="IU37" s="357"/>
      <c r="IV37" s="357"/>
    </row>
    <row r="38" spans="1:256" s="321" customFormat="1" ht="30" customHeight="1">
      <c r="A38" s="337" t="s">
        <v>78</v>
      </c>
      <c r="B38" s="344">
        <v>1892.58</v>
      </c>
      <c r="C38" s="338">
        <f>B38</f>
        <v>1892.58</v>
      </c>
      <c r="D38" s="345">
        <v>1983</v>
      </c>
      <c r="E38" s="353">
        <f t="shared" si="0"/>
        <v>1.047776051738896</v>
      </c>
      <c r="F38" s="355"/>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39"/>
      <c r="DQ38" s="239"/>
      <c r="DR38" s="239"/>
      <c r="DS38" s="239"/>
      <c r="DT38" s="239"/>
      <c r="DU38" s="239"/>
      <c r="DV38" s="239"/>
      <c r="DW38" s="239"/>
      <c r="DX38" s="239"/>
      <c r="DY38" s="239"/>
      <c r="DZ38" s="239"/>
      <c r="EA38" s="239"/>
      <c r="EB38" s="239"/>
      <c r="EC38" s="239"/>
      <c r="ED38" s="239"/>
      <c r="EE38" s="239"/>
      <c r="EF38" s="239"/>
      <c r="EG38" s="239"/>
      <c r="EH38" s="239"/>
      <c r="EI38" s="239"/>
      <c r="EJ38" s="239"/>
      <c r="EK38" s="239"/>
      <c r="EL38" s="239"/>
      <c r="EM38" s="239"/>
      <c r="EN38" s="239"/>
      <c r="EO38" s="239"/>
      <c r="EP38" s="239"/>
      <c r="EQ38" s="239"/>
      <c r="ER38" s="239"/>
      <c r="ES38" s="239"/>
      <c r="ET38" s="239"/>
      <c r="EU38" s="239"/>
      <c r="EV38" s="239"/>
      <c r="EW38" s="239"/>
      <c r="EX38" s="239"/>
      <c r="EY38" s="239"/>
      <c r="EZ38" s="239"/>
      <c r="FA38" s="239"/>
      <c r="FB38" s="239"/>
      <c r="FC38" s="239"/>
      <c r="FD38" s="239"/>
      <c r="FE38" s="239"/>
      <c r="FF38" s="239"/>
      <c r="FG38" s="239"/>
      <c r="FH38" s="239"/>
      <c r="FI38" s="239"/>
      <c r="FJ38" s="239"/>
      <c r="FK38" s="239"/>
      <c r="FL38" s="239"/>
      <c r="FM38" s="239"/>
      <c r="FN38" s="239"/>
      <c r="FO38" s="239"/>
      <c r="FP38" s="239"/>
      <c r="FQ38" s="239"/>
      <c r="FR38" s="239"/>
      <c r="FS38" s="239"/>
      <c r="FT38" s="239"/>
      <c r="FU38" s="239"/>
      <c r="FV38" s="239"/>
      <c r="FW38" s="239"/>
      <c r="FX38" s="239"/>
      <c r="FY38" s="239"/>
      <c r="FZ38" s="239"/>
      <c r="GA38" s="239"/>
      <c r="GB38" s="239"/>
      <c r="GC38" s="239"/>
      <c r="GD38" s="239"/>
      <c r="GE38" s="239"/>
      <c r="GF38" s="239"/>
      <c r="GG38" s="239"/>
      <c r="GH38" s="239"/>
      <c r="GI38" s="239"/>
      <c r="GJ38" s="239"/>
      <c r="GK38" s="239"/>
      <c r="GL38" s="239"/>
      <c r="GM38" s="239"/>
      <c r="GN38" s="239"/>
      <c r="GO38" s="239"/>
      <c r="GP38" s="239"/>
      <c r="GQ38" s="239"/>
      <c r="GR38" s="239"/>
      <c r="GS38" s="239"/>
      <c r="GT38" s="239"/>
      <c r="GU38" s="239"/>
      <c r="GV38" s="239"/>
      <c r="GW38" s="239"/>
      <c r="GX38" s="239"/>
      <c r="GY38" s="239"/>
      <c r="GZ38" s="239"/>
      <c r="HA38" s="239"/>
      <c r="HB38" s="239"/>
      <c r="HC38" s="239"/>
      <c r="HD38" s="239"/>
      <c r="HE38" s="239"/>
      <c r="HF38" s="239"/>
      <c r="HG38" s="239"/>
      <c r="HH38" s="239"/>
      <c r="HI38" s="239"/>
      <c r="HJ38" s="239"/>
      <c r="HK38" s="239"/>
      <c r="HL38" s="239"/>
      <c r="HM38" s="239"/>
      <c r="HN38" s="239"/>
      <c r="HO38" s="239"/>
      <c r="HP38" s="239"/>
      <c r="HQ38" s="239"/>
      <c r="HR38" s="239"/>
      <c r="HS38" s="239"/>
      <c r="HT38" s="239"/>
      <c r="HU38" s="239"/>
      <c r="HV38" s="239"/>
      <c r="HW38" s="239"/>
      <c r="HX38" s="239"/>
      <c r="HY38" s="239"/>
      <c r="HZ38" s="239"/>
      <c r="IA38" s="239"/>
      <c r="IB38" s="239"/>
      <c r="IC38" s="239"/>
      <c r="ID38" s="239"/>
      <c r="IE38" s="239"/>
      <c r="IF38" s="239"/>
      <c r="IG38" s="239"/>
      <c r="IH38" s="325"/>
      <c r="II38" s="325"/>
      <c r="IJ38" s="325"/>
      <c r="IK38" s="325"/>
      <c r="IL38" s="325"/>
      <c r="IM38" s="325"/>
      <c r="IN38" s="325"/>
      <c r="IO38" s="325"/>
      <c r="IP38" s="325"/>
      <c r="IQ38" s="325"/>
      <c r="IR38" s="325"/>
      <c r="IS38" s="325"/>
      <c r="IT38" s="325"/>
      <c r="IU38" s="325"/>
      <c r="IV38" s="325"/>
    </row>
    <row r="39" spans="1:6" s="321" customFormat="1" ht="30" customHeight="1">
      <c r="A39" s="337" t="s">
        <v>79</v>
      </c>
      <c r="B39" s="344">
        <v>0</v>
      </c>
      <c r="C39" s="338">
        <f aca="true" t="shared" si="4" ref="C39:C47">B39</f>
        <v>0</v>
      </c>
      <c r="D39" s="345"/>
      <c r="E39" s="353" t="str">
        <f t="shared" si="0"/>
        <v>-</v>
      </c>
      <c r="F39" s="354"/>
    </row>
    <row r="40" spans="1:6" s="321" customFormat="1" ht="30" customHeight="1">
      <c r="A40" s="337" t="s">
        <v>80</v>
      </c>
      <c r="B40" s="344">
        <v>0</v>
      </c>
      <c r="C40" s="338">
        <f t="shared" si="4"/>
        <v>0</v>
      </c>
      <c r="D40" s="345"/>
      <c r="E40" s="353" t="str">
        <f t="shared" si="0"/>
        <v>-</v>
      </c>
      <c r="F40" s="354"/>
    </row>
    <row r="41" spans="1:6" s="321" customFormat="1" ht="30" customHeight="1">
      <c r="A41" s="340" t="s">
        <v>103</v>
      </c>
      <c r="B41" s="344">
        <v>0</v>
      </c>
      <c r="C41" s="338">
        <f t="shared" si="4"/>
        <v>0</v>
      </c>
      <c r="D41" s="345"/>
      <c r="E41" s="353" t="str">
        <f t="shared" si="0"/>
        <v>-</v>
      </c>
      <c r="F41" s="354"/>
    </row>
    <row r="42" spans="1:6" s="321" customFormat="1" ht="30" customHeight="1">
      <c r="A42" s="340" t="s">
        <v>104</v>
      </c>
      <c r="B42" s="344">
        <v>0</v>
      </c>
      <c r="C42" s="338">
        <f t="shared" si="4"/>
        <v>0</v>
      </c>
      <c r="D42" s="345"/>
      <c r="E42" s="353" t="str">
        <f t="shared" si="0"/>
        <v>-</v>
      </c>
      <c r="F42" s="354"/>
    </row>
    <row r="43" spans="1:256" s="321" customFormat="1" ht="30" customHeight="1">
      <c r="A43" s="340" t="s">
        <v>105</v>
      </c>
      <c r="B43" s="344">
        <v>248.59</v>
      </c>
      <c r="C43" s="338">
        <f t="shared" si="4"/>
        <v>248.59</v>
      </c>
      <c r="D43" s="345">
        <v>104</v>
      </c>
      <c r="E43" s="353">
        <f t="shared" si="0"/>
        <v>0.4183595478498733</v>
      </c>
      <c r="F43" s="354"/>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c r="CP43" s="239"/>
      <c r="CQ43" s="239"/>
      <c r="CR43" s="239"/>
      <c r="CS43" s="239"/>
      <c r="CT43" s="239"/>
      <c r="CU43" s="239"/>
      <c r="CV43" s="239"/>
      <c r="CW43" s="239"/>
      <c r="CX43" s="239"/>
      <c r="CY43" s="239"/>
      <c r="CZ43" s="239"/>
      <c r="DA43" s="239"/>
      <c r="DB43" s="239"/>
      <c r="DC43" s="239"/>
      <c r="DD43" s="239"/>
      <c r="DE43" s="239"/>
      <c r="DF43" s="239"/>
      <c r="DG43" s="239"/>
      <c r="DH43" s="239"/>
      <c r="DI43" s="239"/>
      <c r="DJ43" s="239"/>
      <c r="DK43" s="239"/>
      <c r="DL43" s="239"/>
      <c r="DM43" s="239"/>
      <c r="DN43" s="239"/>
      <c r="DO43" s="239"/>
      <c r="DP43" s="239"/>
      <c r="DQ43" s="239"/>
      <c r="DR43" s="239"/>
      <c r="DS43" s="239"/>
      <c r="DT43" s="239"/>
      <c r="DU43" s="239"/>
      <c r="DV43" s="239"/>
      <c r="DW43" s="239"/>
      <c r="DX43" s="239"/>
      <c r="DY43" s="239"/>
      <c r="DZ43" s="239"/>
      <c r="EA43" s="239"/>
      <c r="EB43" s="239"/>
      <c r="EC43" s="239"/>
      <c r="ED43" s="239"/>
      <c r="EE43" s="239"/>
      <c r="EF43" s="239"/>
      <c r="EG43" s="239"/>
      <c r="EH43" s="239"/>
      <c r="EI43" s="239"/>
      <c r="EJ43" s="239"/>
      <c r="EK43" s="239"/>
      <c r="EL43" s="239"/>
      <c r="EM43" s="239"/>
      <c r="EN43" s="239"/>
      <c r="EO43" s="239"/>
      <c r="EP43" s="239"/>
      <c r="EQ43" s="239"/>
      <c r="ER43" s="239"/>
      <c r="ES43" s="239"/>
      <c r="ET43" s="239"/>
      <c r="EU43" s="239"/>
      <c r="EV43" s="239"/>
      <c r="EW43" s="239"/>
      <c r="EX43" s="239"/>
      <c r="EY43" s="239"/>
      <c r="EZ43" s="239"/>
      <c r="FA43" s="239"/>
      <c r="FB43" s="239"/>
      <c r="FC43" s="239"/>
      <c r="FD43" s="239"/>
      <c r="FE43" s="239"/>
      <c r="FF43" s="239"/>
      <c r="FG43" s="239"/>
      <c r="FH43" s="239"/>
      <c r="FI43" s="239"/>
      <c r="FJ43" s="239"/>
      <c r="FK43" s="239"/>
      <c r="FL43" s="239"/>
      <c r="FM43" s="239"/>
      <c r="FN43" s="239"/>
      <c r="FO43" s="239"/>
      <c r="FP43" s="239"/>
      <c r="FQ43" s="239"/>
      <c r="FR43" s="239"/>
      <c r="FS43" s="239"/>
      <c r="FT43" s="239"/>
      <c r="FU43" s="239"/>
      <c r="FV43" s="239"/>
      <c r="FW43" s="239"/>
      <c r="FX43" s="239"/>
      <c r="FY43" s="239"/>
      <c r="FZ43" s="239"/>
      <c r="GA43" s="239"/>
      <c r="GB43" s="239"/>
      <c r="GC43" s="239"/>
      <c r="GD43" s="239"/>
      <c r="GE43" s="239"/>
      <c r="GF43" s="239"/>
      <c r="GG43" s="239"/>
      <c r="GH43" s="239"/>
      <c r="GI43" s="239"/>
      <c r="GJ43" s="239"/>
      <c r="GK43" s="239"/>
      <c r="GL43" s="239"/>
      <c r="GM43" s="239"/>
      <c r="GN43" s="239"/>
      <c r="GO43" s="239"/>
      <c r="GP43" s="239"/>
      <c r="GQ43" s="239"/>
      <c r="GR43" s="239"/>
      <c r="GS43" s="239"/>
      <c r="GT43" s="239"/>
      <c r="GU43" s="239"/>
      <c r="GV43" s="239"/>
      <c r="GW43" s="239"/>
      <c r="GX43" s="239"/>
      <c r="GY43" s="239"/>
      <c r="GZ43" s="239"/>
      <c r="HA43" s="239"/>
      <c r="HB43" s="239"/>
      <c r="HC43" s="239"/>
      <c r="HD43" s="239"/>
      <c r="HE43" s="239"/>
      <c r="HF43" s="239"/>
      <c r="HG43" s="239"/>
      <c r="HH43" s="239"/>
      <c r="HI43" s="239"/>
      <c r="HJ43" s="239"/>
      <c r="HK43" s="239"/>
      <c r="HL43" s="239"/>
      <c r="HM43" s="239"/>
      <c r="HN43" s="239"/>
      <c r="HO43" s="239"/>
      <c r="HP43" s="239"/>
      <c r="HQ43" s="239"/>
      <c r="HR43" s="239"/>
      <c r="HS43" s="239"/>
      <c r="HT43" s="239"/>
      <c r="HU43" s="239"/>
      <c r="HV43" s="239"/>
      <c r="HW43" s="239"/>
      <c r="HX43" s="239"/>
      <c r="HY43" s="239"/>
      <c r="HZ43" s="239"/>
      <c r="IA43" s="239"/>
      <c r="IB43" s="239"/>
      <c r="IC43" s="239"/>
      <c r="ID43" s="239"/>
      <c r="IE43" s="239"/>
      <c r="IF43" s="239"/>
      <c r="IG43" s="239"/>
      <c r="IH43" s="325"/>
      <c r="II43" s="325"/>
      <c r="IJ43" s="325"/>
      <c r="IK43" s="325"/>
      <c r="IL43" s="325"/>
      <c r="IM43" s="325"/>
      <c r="IN43" s="325"/>
      <c r="IO43" s="325"/>
      <c r="IP43" s="325"/>
      <c r="IQ43" s="325"/>
      <c r="IR43" s="325"/>
      <c r="IS43" s="325"/>
      <c r="IT43" s="325"/>
      <c r="IU43" s="325"/>
      <c r="IV43" s="325"/>
    </row>
    <row r="44" spans="1:6" s="321" customFormat="1" ht="30" customHeight="1">
      <c r="A44" s="337" t="s">
        <v>106</v>
      </c>
      <c r="B44" s="344">
        <v>0</v>
      </c>
      <c r="C44" s="338">
        <f t="shared" si="4"/>
        <v>0</v>
      </c>
      <c r="D44" s="345"/>
      <c r="E44" s="353" t="str">
        <f t="shared" si="0"/>
        <v>-</v>
      </c>
      <c r="F44" s="354"/>
    </row>
    <row r="45" spans="1:6" s="321" customFormat="1" ht="30" customHeight="1">
      <c r="A45" s="337" t="s">
        <v>107</v>
      </c>
      <c r="B45" s="344">
        <v>0</v>
      </c>
      <c r="C45" s="338">
        <f t="shared" si="4"/>
        <v>0</v>
      </c>
      <c r="D45" s="345"/>
      <c r="E45" s="353" t="str">
        <f t="shared" si="0"/>
        <v>-</v>
      </c>
      <c r="F45" s="354"/>
    </row>
    <row r="46" spans="1:6" s="321" customFormat="1" ht="30" customHeight="1">
      <c r="A46" s="337" t="s">
        <v>87</v>
      </c>
      <c r="B46" s="344">
        <v>0</v>
      </c>
      <c r="C46" s="338">
        <f t="shared" si="4"/>
        <v>0</v>
      </c>
      <c r="D46" s="345"/>
      <c r="E46" s="353" t="str">
        <f t="shared" si="0"/>
        <v>-</v>
      </c>
      <c r="F46" s="354"/>
    </row>
    <row r="47" spans="1:256" s="321" customFormat="1" ht="30" customHeight="1">
      <c r="A47" s="337" t="s">
        <v>108</v>
      </c>
      <c r="B47" s="344">
        <v>3819.9</v>
      </c>
      <c r="C47" s="338">
        <f t="shared" si="4"/>
        <v>3819.9</v>
      </c>
      <c r="D47" s="345">
        <v>58318</v>
      </c>
      <c r="E47" s="353">
        <f t="shared" si="0"/>
        <v>15.266891803450351</v>
      </c>
      <c r="F47" s="355"/>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39"/>
      <c r="CL47" s="239"/>
      <c r="CM47" s="239"/>
      <c r="CN47" s="239"/>
      <c r="CO47" s="239"/>
      <c r="CP47" s="239"/>
      <c r="CQ47" s="239"/>
      <c r="CR47" s="239"/>
      <c r="CS47" s="239"/>
      <c r="CT47" s="239"/>
      <c r="CU47" s="239"/>
      <c r="CV47" s="239"/>
      <c r="CW47" s="239"/>
      <c r="CX47" s="239"/>
      <c r="CY47" s="239"/>
      <c r="CZ47" s="239"/>
      <c r="DA47" s="239"/>
      <c r="DB47" s="239"/>
      <c r="DC47" s="239"/>
      <c r="DD47" s="239"/>
      <c r="DE47" s="239"/>
      <c r="DF47" s="239"/>
      <c r="DG47" s="239"/>
      <c r="DH47" s="239"/>
      <c r="DI47" s="239"/>
      <c r="DJ47" s="239"/>
      <c r="DK47" s="239"/>
      <c r="DL47" s="239"/>
      <c r="DM47" s="239"/>
      <c r="DN47" s="239"/>
      <c r="DO47" s="239"/>
      <c r="DP47" s="239"/>
      <c r="DQ47" s="239"/>
      <c r="DR47" s="239"/>
      <c r="DS47" s="239"/>
      <c r="DT47" s="239"/>
      <c r="DU47" s="239"/>
      <c r="DV47" s="239"/>
      <c r="DW47" s="239"/>
      <c r="DX47" s="239"/>
      <c r="DY47" s="239"/>
      <c r="DZ47" s="239"/>
      <c r="EA47" s="239"/>
      <c r="EB47" s="239"/>
      <c r="EC47" s="239"/>
      <c r="ED47" s="239"/>
      <c r="EE47" s="239"/>
      <c r="EF47" s="239"/>
      <c r="EG47" s="239"/>
      <c r="EH47" s="239"/>
      <c r="EI47" s="239"/>
      <c r="EJ47" s="239"/>
      <c r="EK47" s="239"/>
      <c r="EL47" s="239"/>
      <c r="EM47" s="239"/>
      <c r="EN47" s="239"/>
      <c r="EO47" s="239"/>
      <c r="EP47" s="239"/>
      <c r="EQ47" s="239"/>
      <c r="ER47" s="239"/>
      <c r="ES47" s="239"/>
      <c r="ET47" s="239"/>
      <c r="EU47" s="239"/>
      <c r="EV47" s="239"/>
      <c r="EW47" s="239"/>
      <c r="EX47" s="239"/>
      <c r="EY47" s="239"/>
      <c r="EZ47" s="239"/>
      <c r="FA47" s="239"/>
      <c r="FB47" s="239"/>
      <c r="FC47" s="239"/>
      <c r="FD47" s="239"/>
      <c r="FE47" s="239"/>
      <c r="FF47" s="239"/>
      <c r="FG47" s="239"/>
      <c r="FH47" s="239"/>
      <c r="FI47" s="239"/>
      <c r="FJ47" s="239"/>
      <c r="FK47" s="239"/>
      <c r="FL47" s="239"/>
      <c r="FM47" s="239"/>
      <c r="FN47" s="239"/>
      <c r="FO47" s="239"/>
      <c r="FP47" s="239"/>
      <c r="FQ47" s="239"/>
      <c r="FR47" s="239"/>
      <c r="FS47" s="239"/>
      <c r="FT47" s="239"/>
      <c r="FU47" s="239"/>
      <c r="FV47" s="239"/>
      <c r="FW47" s="239"/>
      <c r="FX47" s="239"/>
      <c r="FY47" s="239"/>
      <c r="FZ47" s="239"/>
      <c r="GA47" s="239"/>
      <c r="GB47" s="239"/>
      <c r="GC47" s="239"/>
      <c r="GD47" s="239"/>
      <c r="GE47" s="239"/>
      <c r="GF47" s="239"/>
      <c r="GG47" s="239"/>
      <c r="GH47" s="239"/>
      <c r="GI47" s="239"/>
      <c r="GJ47" s="239"/>
      <c r="GK47" s="239"/>
      <c r="GL47" s="239"/>
      <c r="GM47" s="239"/>
      <c r="GN47" s="239"/>
      <c r="GO47" s="239"/>
      <c r="GP47" s="239"/>
      <c r="GQ47" s="239"/>
      <c r="GR47" s="239"/>
      <c r="GS47" s="239"/>
      <c r="GT47" s="239"/>
      <c r="GU47" s="239"/>
      <c r="GV47" s="239"/>
      <c r="GW47" s="239"/>
      <c r="GX47" s="239"/>
      <c r="GY47" s="239"/>
      <c r="GZ47" s="239"/>
      <c r="HA47" s="239"/>
      <c r="HB47" s="239"/>
      <c r="HC47" s="239"/>
      <c r="HD47" s="239"/>
      <c r="HE47" s="239"/>
      <c r="HF47" s="239"/>
      <c r="HG47" s="239"/>
      <c r="HH47" s="239"/>
      <c r="HI47" s="239"/>
      <c r="HJ47" s="239"/>
      <c r="HK47" s="239"/>
      <c r="HL47" s="239"/>
      <c r="HM47" s="239"/>
      <c r="HN47" s="239"/>
      <c r="HO47" s="239"/>
      <c r="HP47" s="239"/>
      <c r="HQ47" s="239"/>
      <c r="HR47" s="239"/>
      <c r="HS47" s="239"/>
      <c r="HT47" s="239"/>
      <c r="HU47" s="239"/>
      <c r="HV47" s="239"/>
      <c r="HW47" s="239"/>
      <c r="HX47" s="239"/>
      <c r="HY47" s="239"/>
      <c r="HZ47" s="239"/>
      <c r="IA47" s="239"/>
      <c r="IB47" s="239"/>
      <c r="IC47" s="239"/>
      <c r="ID47" s="239"/>
      <c r="IE47" s="239"/>
      <c r="IF47" s="239"/>
      <c r="IG47" s="239"/>
      <c r="IH47" s="325"/>
      <c r="II47" s="325"/>
      <c r="IJ47" s="325"/>
      <c r="IK47" s="325"/>
      <c r="IL47" s="325"/>
      <c r="IM47" s="325"/>
      <c r="IN47" s="325"/>
      <c r="IO47" s="325"/>
      <c r="IP47" s="325"/>
      <c r="IQ47" s="325"/>
      <c r="IR47" s="325"/>
      <c r="IS47" s="325"/>
      <c r="IT47" s="325"/>
      <c r="IU47" s="325"/>
      <c r="IV47" s="325"/>
    </row>
    <row r="48" spans="1:256" s="321" customFormat="1" ht="30" customHeight="1">
      <c r="A48" s="336" t="s">
        <v>109</v>
      </c>
      <c r="B48" s="342">
        <f>SUM(B49:B58)</f>
        <v>269.5</v>
      </c>
      <c r="C48" s="342">
        <f>SUM(C49:C58)</f>
        <v>269.5</v>
      </c>
      <c r="D48" s="343">
        <f>SUM(D49:D58)</f>
        <v>270</v>
      </c>
      <c r="E48" s="353">
        <f t="shared" si="0"/>
        <v>1.0018552875695732</v>
      </c>
      <c r="F48" s="354"/>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39"/>
      <c r="DH48" s="239"/>
      <c r="DI48" s="239"/>
      <c r="DJ48" s="239"/>
      <c r="DK48" s="239"/>
      <c r="DL48" s="239"/>
      <c r="DM48" s="239"/>
      <c r="DN48" s="239"/>
      <c r="DO48" s="239"/>
      <c r="DP48" s="239"/>
      <c r="DQ48" s="239"/>
      <c r="DR48" s="239"/>
      <c r="DS48" s="239"/>
      <c r="DT48" s="239"/>
      <c r="DU48" s="239"/>
      <c r="DV48" s="239"/>
      <c r="DW48" s="239"/>
      <c r="DX48" s="239"/>
      <c r="DY48" s="239"/>
      <c r="DZ48" s="239"/>
      <c r="EA48" s="239"/>
      <c r="EB48" s="239"/>
      <c r="EC48" s="239"/>
      <c r="ED48" s="239"/>
      <c r="EE48" s="239"/>
      <c r="EF48" s="239"/>
      <c r="EG48" s="239"/>
      <c r="EH48" s="239"/>
      <c r="EI48" s="239"/>
      <c r="EJ48" s="239"/>
      <c r="EK48" s="239"/>
      <c r="EL48" s="239"/>
      <c r="EM48" s="239"/>
      <c r="EN48" s="239"/>
      <c r="EO48" s="239"/>
      <c r="EP48" s="239"/>
      <c r="EQ48" s="239"/>
      <c r="ER48" s="239"/>
      <c r="ES48" s="239"/>
      <c r="ET48" s="239"/>
      <c r="EU48" s="239"/>
      <c r="EV48" s="239"/>
      <c r="EW48" s="239"/>
      <c r="EX48" s="239"/>
      <c r="EY48" s="239"/>
      <c r="EZ48" s="239"/>
      <c r="FA48" s="239"/>
      <c r="FB48" s="239"/>
      <c r="FC48" s="239"/>
      <c r="FD48" s="239"/>
      <c r="FE48" s="239"/>
      <c r="FF48" s="239"/>
      <c r="FG48" s="239"/>
      <c r="FH48" s="239"/>
      <c r="FI48" s="239"/>
      <c r="FJ48" s="239"/>
      <c r="FK48" s="239"/>
      <c r="FL48" s="239"/>
      <c r="FM48" s="239"/>
      <c r="FN48" s="239"/>
      <c r="FO48" s="239"/>
      <c r="FP48" s="239"/>
      <c r="FQ48" s="239"/>
      <c r="FR48" s="239"/>
      <c r="FS48" s="239"/>
      <c r="FT48" s="239"/>
      <c r="FU48" s="239"/>
      <c r="FV48" s="239"/>
      <c r="FW48" s="239"/>
      <c r="FX48" s="239"/>
      <c r="FY48" s="239"/>
      <c r="FZ48" s="239"/>
      <c r="GA48" s="239"/>
      <c r="GB48" s="239"/>
      <c r="GC48" s="239"/>
      <c r="GD48" s="239"/>
      <c r="GE48" s="239"/>
      <c r="GF48" s="239"/>
      <c r="GG48" s="239"/>
      <c r="GH48" s="239"/>
      <c r="GI48" s="239"/>
      <c r="GJ48" s="239"/>
      <c r="GK48" s="239"/>
      <c r="GL48" s="239"/>
      <c r="GM48" s="239"/>
      <c r="GN48" s="239"/>
      <c r="GO48" s="239"/>
      <c r="GP48" s="239"/>
      <c r="GQ48" s="239"/>
      <c r="GR48" s="239"/>
      <c r="GS48" s="239"/>
      <c r="GT48" s="239"/>
      <c r="GU48" s="239"/>
      <c r="GV48" s="239"/>
      <c r="GW48" s="239"/>
      <c r="GX48" s="239"/>
      <c r="GY48" s="239"/>
      <c r="GZ48" s="239"/>
      <c r="HA48" s="239"/>
      <c r="HB48" s="239"/>
      <c r="HC48" s="239"/>
      <c r="HD48" s="239"/>
      <c r="HE48" s="239"/>
      <c r="HF48" s="239"/>
      <c r="HG48" s="239"/>
      <c r="HH48" s="239"/>
      <c r="HI48" s="239"/>
      <c r="HJ48" s="239"/>
      <c r="HK48" s="239"/>
      <c r="HL48" s="239"/>
      <c r="HM48" s="239"/>
      <c r="HN48" s="239"/>
      <c r="HO48" s="239"/>
      <c r="HP48" s="239"/>
      <c r="HQ48" s="239"/>
      <c r="HR48" s="239"/>
      <c r="HS48" s="239"/>
      <c r="HT48" s="239"/>
      <c r="HU48" s="239"/>
      <c r="HV48" s="239"/>
      <c r="HW48" s="239"/>
      <c r="HX48" s="239"/>
      <c r="HY48" s="239"/>
      <c r="HZ48" s="239"/>
      <c r="IA48" s="239"/>
      <c r="IB48" s="239"/>
      <c r="IC48" s="239"/>
      <c r="ID48" s="239"/>
      <c r="IE48" s="239"/>
      <c r="IF48" s="239"/>
      <c r="IG48" s="239"/>
      <c r="IH48" s="325"/>
      <c r="II48" s="325"/>
      <c r="IJ48" s="325"/>
      <c r="IK48" s="325"/>
      <c r="IL48" s="325"/>
      <c r="IM48" s="325"/>
      <c r="IN48" s="325"/>
      <c r="IO48" s="325"/>
      <c r="IP48" s="325"/>
      <c r="IQ48" s="325"/>
      <c r="IR48" s="325"/>
      <c r="IS48" s="325"/>
      <c r="IT48" s="325"/>
      <c r="IU48" s="325"/>
      <c r="IV48" s="325"/>
    </row>
    <row r="49" spans="1:6" s="321" customFormat="1" ht="30" customHeight="1">
      <c r="A49" s="340" t="s">
        <v>78</v>
      </c>
      <c r="B49" s="344">
        <v>0</v>
      </c>
      <c r="C49" s="338">
        <f>B49</f>
        <v>0</v>
      </c>
      <c r="D49" s="345"/>
      <c r="E49" s="353" t="str">
        <f t="shared" si="0"/>
        <v>-</v>
      </c>
      <c r="F49" s="354"/>
    </row>
    <row r="50" spans="1:6" s="321" customFormat="1" ht="30" customHeight="1">
      <c r="A50" s="340" t="s">
        <v>79</v>
      </c>
      <c r="B50" s="344">
        <v>0</v>
      </c>
      <c r="C50" s="338">
        <f aca="true" t="shared" si="5" ref="C50:C58">B50</f>
        <v>0</v>
      </c>
      <c r="D50" s="345"/>
      <c r="E50" s="353" t="str">
        <f t="shared" si="0"/>
        <v>-</v>
      </c>
      <c r="F50" s="354"/>
    </row>
    <row r="51" spans="1:6" s="321" customFormat="1" ht="30" customHeight="1">
      <c r="A51" s="340" t="s">
        <v>80</v>
      </c>
      <c r="B51" s="344">
        <v>0</v>
      </c>
      <c r="C51" s="338">
        <f t="shared" si="5"/>
        <v>0</v>
      </c>
      <c r="D51" s="345"/>
      <c r="E51" s="353" t="str">
        <f t="shared" si="0"/>
        <v>-</v>
      </c>
      <c r="F51" s="354"/>
    </row>
    <row r="52" spans="1:6" s="321" customFormat="1" ht="30" customHeight="1">
      <c r="A52" s="341" t="s">
        <v>110</v>
      </c>
      <c r="B52" s="344">
        <v>0</v>
      </c>
      <c r="C52" s="338">
        <f t="shared" si="5"/>
        <v>0</v>
      </c>
      <c r="D52" s="345"/>
      <c r="E52" s="353" t="str">
        <f t="shared" si="0"/>
        <v>-</v>
      </c>
      <c r="F52" s="354"/>
    </row>
    <row r="53" spans="1:256" s="321" customFormat="1" ht="30" customHeight="1">
      <c r="A53" s="337" t="s">
        <v>111</v>
      </c>
      <c r="B53" s="344">
        <v>10</v>
      </c>
      <c r="C53" s="338">
        <f t="shared" si="5"/>
        <v>10</v>
      </c>
      <c r="D53" s="345">
        <v>10</v>
      </c>
      <c r="E53" s="353">
        <f t="shared" si="0"/>
        <v>1</v>
      </c>
      <c r="F53" s="354"/>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39"/>
      <c r="BX53" s="239"/>
      <c r="BY53" s="239"/>
      <c r="BZ53" s="239"/>
      <c r="CA53" s="239"/>
      <c r="CB53" s="239"/>
      <c r="CC53" s="239"/>
      <c r="CD53" s="239"/>
      <c r="CE53" s="239"/>
      <c r="CF53" s="239"/>
      <c r="CG53" s="239"/>
      <c r="CH53" s="239"/>
      <c r="CI53" s="239"/>
      <c r="CJ53" s="239"/>
      <c r="CK53" s="239"/>
      <c r="CL53" s="239"/>
      <c r="CM53" s="239"/>
      <c r="CN53" s="239"/>
      <c r="CO53" s="239"/>
      <c r="CP53" s="239"/>
      <c r="CQ53" s="239"/>
      <c r="CR53" s="239"/>
      <c r="CS53" s="239"/>
      <c r="CT53" s="239"/>
      <c r="CU53" s="239"/>
      <c r="CV53" s="239"/>
      <c r="CW53" s="239"/>
      <c r="CX53" s="239"/>
      <c r="CY53" s="239"/>
      <c r="CZ53" s="239"/>
      <c r="DA53" s="239"/>
      <c r="DB53" s="239"/>
      <c r="DC53" s="239"/>
      <c r="DD53" s="239"/>
      <c r="DE53" s="239"/>
      <c r="DF53" s="239"/>
      <c r="DG53" s="239"/>
      <c r="DH53" s="239"/>
      <c r="DI53" s="239"/>
      <c r="DJ53" s="239"/>
      <c r="DK53" s="239"/>
      <c r="DL53" s="239"/>
      <c r="DM53" s="239"/>
      <c r="DN53" s="239"/>
      <c r="DO53" s="239"/>
      <c r="DP53" s="239"/>
      <c r="DQ53" s="239"/>
      <c r="DR53" s="239"/>
      <c r="DS53" s="239"/>
      <c r="DT53" s="239"/>
      <c r="DU53" s="239"/>
      <c r="DV53" s="239"/>
      <c r="DW53" s="239"/>
      <c r="DX53" s="239"/>
      <c r="DY53" s="239"/>
      <c r="DZ53" s="239"/>
      <c r="EA53" s="239"/>
      <c r="EB53" s="239"/>
      <c r="EC53" s="239"/>
      <c r="ED53" s="239"/>
      <c r="EE53" s="239"/>
      <c r="EF53" s="239"/>
      <c r="EG53" s="239"/>
      <c r="EH53" s="239"/>
      <c r="EI53" s="239"/>
      <c r="EJ53" s="239"/>
      <c r="EK53" s="239"/>
      <c r="EL53" s="239"/>
      <c r="EM53" s="239"/>
      <c r="EN53" s="239"/>
      <c r="EO53" s="239"/>
      <c r="EP53" s="239"/>
      <c r="EQ53" s="239"/>
      <c r="ER53" s="239"/>
      <c r="ES53" s="239"/>
      <c r="ET53" s="239"/>
      <c r="EU53" s="239"/>
      <c r="EV53" s="239"/>
      <c r="EW53" s="239"/>
      <c r="EX53" s="239"/>
      <c r="EY53" s="239"/>
      <c r="EZ53" s="239"/>
      <c r="FA53" s="239"/>
      <c r="FB53" s="239"/>
      <c r="FC53" s="239"/>
      <c r="FD53" s="239"/>
      <c r="FE53" s="239"/>
      <c r="FF53" s="239"/>
      <c r="FG53" s="239"/>
      <c r="FH53" s="239"/>
      <c r="FI53" s="239"/>
      <c r="FJ53" s="239"/>
      <c r="FK53" s="239"/>
      <c r="FL53" s="239"/>
      <c r="FM53" s="239"/>
      <c r="FN53" s="239"/>
      <c r="FO53" s="239"/>
      <c r="FP53" s="239"/>
      <c r="FQ53" s="239"/>
      <c r="FR53" s="239"/>
      <c r="FS53" s="239"/>
      <c r="FT53" s="239"/>
      <c r="FU53" s="239"/>
      <c r="FV53" s="239"/>
      <c r="FW53" s="239"/>
      <c r="FX53" s="239"/>
      <c r="FY53" s="239"/>
      <c r="FZ53" s="239"/>
      <c r="GA53" s="239"/>
      <c r="GB53" s="239"/>
      <c r="GC53" s="239"/>
      <c r="GD53" s="239"/>
      <c r="GE53" s="239"/>
      <c r="GF53" s="239"/>
      <c r="GG53" s="239"/>
      <c r="GH53" s="239"/>
      <c r="GI53" s="239"/>
      <c r="GJ53" s="239"/>
      <c r="GK53" s="239"/>
      <c r="GL53" s="239"/>
      <c r="GM53" s="239"/>
      <c r="GN53" s="239"/>
      <c r="GO53" s="239"/>
      <c r="GP53" s="239"/>
      <c r="GQ53" s="239"/>
      <c r="GR53" s="239"/>
      <c r="GS53" s="239"/>
      <c r="GT53" s="239"/>
      <c r="GU53" s="239"/>
      <c r="GV53" s="239"/>
      <c r="GW53" s="239"/>
      <c r="GX53" s="239"/>
      <c r="GY53" s="239"/>
      <c r="GZ53" s="239"/>
      <c r="HA53" s="239"/>
      <c r="HB53" s="239"/>
      <c r="HC53" s="239"/>
      <c r="HD53" s="239"/>
      <c r="HE53" s="239"/>
      <c r="HF53" s="239"/>
      <c r="HG53" s="239"/>
      <c r="HH53" s="239"/>
      <c r="HI53" s="239"/>
      <c r="HJ53" s="239"/>
      <c r="HK53" s="239"/>
      <c r="HL53" s="239"/>
      <c r="HM53" s="239"/>
      <c r="HN53" s="239"/>
      <c r="HO53" s="239"/>
      <c r="HP53" s="239"/>
      <c r="HQ53" s="239"/>
      <c r="HR53" s="239"/>
      <c r="HS53" s="239"/>
      <c r="HT53" s="239"/>
      <c r="HU53" s="239"/>
      <c r="HV53" s="239"/>
      <c r="HW53" s="239"/>
      <c r="HX53" s="239"/>
      <c r="HY53" s="239"/>
      <c r="HZ53" s="239"/>
      <c r="IA53" s="239"/>
      <c r="IB53" s="239"/>
      <c r="IC53" s="239"/>
      <c r="ID53" s="239"/>
      <c r="IE53" s="239"/>
      <c r="IF53" s="239"/>
      <c r="IG53" s="239"/>
      <c r="IH53" s="325"/>
      <c r="II53" s="325"/>
      <c r="IJ53" s="325"/>
      <c r="IK53" s="325"/>
      <c r="IL53" s="325"/>
      <c r="IM53" s="325"/>
      <c r="IN53" s="325"/>
      <c r="IO53" s="325"/>
      <c r="IP53" s="325"/>
      <c r="IQ53" s="325"/>
      <c r="IR53" s="325"/>
      <c r="IS53" s="325"/>
      <c r="IT53" s="325"/>
      <c r="IU53" s="325"/>
      <c r="IV53" s="325"/>
    </row>
    <row r="54" spans="1:6" s="321" customFormat="1" ht="30" customHeight="1">
      <c r="A54" s="337" t="s">
        <v>112</v>
      </c>
      <c r="B54" s="344">
        <v>0</v>
      </c>
      <c r="C54" s="338">
        <f t="shared" si="5"/>
        <v>0</v>
      </c>
      <c r="D54" s="345"/>
      <c r="E54" s="353" t="str">
        <f t="shared" si="0"/>
        <v>-</v>
      </c>
      <c r="F54" s="354"/>
    </row>
    <row r="55" spans="1:256" s="321" customFormat="1" ht="30" customHeight="1">
      <c r="A55" s="337" t="s">
        <v>113</v>
      </c>
      <c r="B55" s="344">
        <v>70</v>
      </c>
      <c r="C55" s="338">
        <f t="shared" si="5"/>
        <v>70</v>
      </c>
      <c r="D55" s="345">
        <v>70</v>
      </c>
      <c r="E55" s="353">
        <f t="shared" si="0"/>
        <v>1</v>
      </c>
      <c r="F55" s="354"/>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239"/>
      <c r="BW55" s="239"/>
      <c r="BX55" s="239"/>
      <c r="BY55" s="239"/>
      <c r="BZ55" s="239"/>
      <c r="CA55" s="239"/>
      <c r="CB55" s="239"/>
      <c r="CC55" s="239"/>
      <c r="CD55" s="239"/>
      <c r="CE55" s="239"/>
      <c r="CF55" s="239"/>
      <c r="CG55" s="239"/>
      <c r="CH55" s="239"/>
      <c r="CI55" s="239"/>
      <c r="CJ55" s="239"/>
      <c r="CK55" s="239"/>
      <c r="CL55" s="239"/>
      <c r="CM55" s="239"/>
      <c r="CN55" s="239"/>
      <c r="CO55" s="239"/>
      <c r="CP55" s="239"/>
      <c r="CQ55" s="239"/>
      <c r="CR55" s="239"/>
      <c r="CS55" s="239"/>
      <c r="CT55" s="239"/>
      <c r="CU55" s="239"/>
      <c r="CV55" s="239"/>
      <c r="CW55" s="239"/>
      <c r="CX55" s="239"/>
      <c r="CY55" s="239"/>
      <c r="CZ55" s="239"/>
      <c r="DA55" s="239"/>
      <c r="DB55" s="239"/>
      <c r="DC55" s="239"/>
      <c r="DD55" s="239"/>
      <c r="DE55" s="239"/>
      <c r="DF55" s="239"/>
      <c r="DG55" s="239"/>
      <c r="DH55" s="239"/>
      <c r="DI55" s="239"/>
      <c r="DJ55" s="239"/>
      <c r="DK55" s="239"/>
      <c r="DL55" s="239"/>
      <c r="DM55" s="239"/>
      <c r="DN55" s="239"/>
      <c r="DO55" s="239"/>
      <c r="DP55" s="239"/>
      <c r="DQ55" s="239"/>
      <c r="DR55" s="239"/>
      <c r="DS55" s="239"/>
      <c r="DT55" s="239"/>
      <c r="DU55" s="239"/>
      <c r="DV55" s="239"/>
      <c r="DW55" s="239"/>
      <c r="DX55" s="239"/>
      <c r="DY55" s="239"/>
      <c r="DZ55" s="239"/>
      <c r="EA55" s="239"/>
      <c r="EB55" s="239"/>
      <c r="EC55" s="239"/>
      <c r="ED55" s="239"/>
      <c r="EE55" s="239"/>
      <c r="EF55" s="239"/>
      <c r="EG55" s="239"/>
      <c r="EH55" s="239"/>
      <c r="EI55" s="239"/>
      <c r="EJ55" s="239"/>
      <c r="EK55" s="239"/>
      <c r="EL55" s="239"/>
      <c r="EM55" s="239"/>
      <c r="EN55" s="239"/>
      <c r="EO55" s="239"/>
      <c r="EP55" s="239"/>
      <c r="EQ55" s="239"/>
      <c r="ER55" s="239"/>
      <c r="ES55" s="239"/>
      <c r="ET55" s="239"/>
      <c r="EU55" s="239"/>
      <c r="EV55" s="239"/>
      <c r="EW55" s="239"/>
      <c r="EX55" s="239"/>
      <c r="EY55" s="239"/>
      <c r="EZ55" s="239"/>
      <c r="FA55" s="239"/>
      <c r="FB55" s="239"/>
      <c r="FC55" s="239"/>
      <c r="FD55" s="239"/>
      <c r="FE55" s="239"/>
      <c r="FF55" s="239"/>
      <c r="FG55" s="239"/>
      <c r="FH55" s="239"/>
      <c r="FI55" s="239"/>
      <c r="FJ55" s="239"/>
      <c r="FK55" s="239"/>
      <c r="FL55" s="239"/>
      <c r="FM55" s="239"/>
      <c r="FN55" s="239"/>
      <c r="FO55" s="239"/>
      <c r="FP55" s="239"/>
      <c r="FQ55" s="239"/>
      <c r="FR55" s="239"/>
      <c r="FS55" s="239"/>
      <c r="FT55" s="239"/>
      <c r="FU55" s="239"/>
      <c r="FV55" s="239"/>
      <c r="FW55" s="239"/>
      <c r="FX55" s="239"/>
      <c r="FY55" s="239"/>
      <c r="FZ55" s="239"/>
      <c r="GA55" s="239"/>
      <c r="GB55" s="239"/>
      <c r="GC55" s="239"/>
      <c r="GD55" s="239"/>
      <c r="GE55" s="239"/>
      <c r="GF55" s="239"/>
      <c r="GG55" s="239"/>
      <c r="GH55" s="239"/>
      <c r="GI55" s="239"/>
      <c r="GJ55" s="239"/>
      <c r="GK55" s="239"/>
      <c r="GL55" s="239"/>
      <c r="GM55" s="239"/>
      <c r="GN55" s="239"/>
      <c r="GO55" s="239"/>
      <c r="GP55" s="239"/>
      <c r="GQ55" s="239"/>
      <c r="GR55" s="239"/>
      <c r="GS55" s="239"/>
      <c r="GT55" s="239"/>
      <c r="GU55" s="239"/>
      <c r="GV55" s="239"/>
      <c r="GW55" s="239"/>
      <c r="GX55" s="239"/>
      <c r="GY55" s="239"/>
      <c r="GZ55" s="239"/>
      <c r="HA55" s="239"/>
      <c r="HB55" s="239"/>
      <c r="HC55" s="239"/>
      <c r="HD55" s="239"/>
      <c r="HE55" s="239"/>
      <c r="HF55" s="239"/>
      <c r="HG55" s="239"/>
      <c r="HH55" s="239"/>
      <c r="HI55" s="239"/>
      <c r="HJ55" s="239"/>
      <c r="HK55" s="239"/>
      <c r="HL55" s="239"/>
      <c r="HM55" s="239"/>
      <c r="HN55" s="239"/>
      <c r="HO55" s="239"/>
      <c r="HP55" s="239"/>
      <c r="HQ55" s="239"/>
      <c r="HR55" s="239"/>
      <c r="HS55" s="239"/>
      <c r="HT55" s="239"/>
      <c r="HU55" s="239"/>
      <c r="HV55" s="239"/>
      <c r="HW55" s="239"/>
      <c r="HX55" s="239"/>
      <c r="HY55" s="239"/>
      <c r="HZ55" s="239"/>
      <c r="IA55" s="239"/>
      <c r="IB55" s="239"/>
      <c r="IC55" s="239"/>
      <c r="ID55" s="239"/>
      <c r="IE55" s="239"/>
      <c r="IF55" s="239"/>
      <c r="IG55" s="239"/>
      <c r="IH55" s="325"/>
      <c r="II55" s="325"/>
      <c r="IJ55" s="325"/>
      <c r="IK55" s="325"/>
      <c r="IL55" s="325"/>
      <c r="IM55" s="325"/>
      <c r="IN55" s="325"/>
      <c r="IO55" s="325"/>
      <c r="IP55" s="325"/>
      <c r="IQ55" s="325"/>
      <c r="IR55" s="325"/>
      <c r="IS55" s="325"/>
      <c r="IT55" s="325"/>
      <c r="IU55" s="325"/>
      <c r="IV55" s="325"/>
    </row>
    <row r="56" spans="1:256" s="321" customFormat="1" ht="30" customHeight="1">
      <c r="A56" s="340" t="s">
        <v>114</v>
      </c>
      <c r="B56" s="344">
        <v>189.5</v>
      </c>
      <c r="C56" s="338">
        <f t="shared" si="5"/>
        <v>189.5</v>
      </c>
      <c r="D56" s="345">
        <v>190</v>
      </c>
      <c r="E56" s="353">
        <f t="shared" si="0"/>
        <v>1.0026385224274406</v>
      </c>
      <c r="F56" s="354"/>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239"/>
      <c r="BW56" s="239"/>
      <c r="BX56" s="239"/>
      <c r="BY56" s="239"/>
      <c r="BZ56" s="239"/>
      <c r="CA56" s="239"/>
      <c r="CB56" s="239"/>
      <c r="CC56" s="239"/>
      <c r="CD56" s="239"/>
      <c r="CE56" s="239"/>
      <c r="CF56" s="239"/>
      <c r="CG56" s="239"/>
      <c r="CH56" s="239"/>
      <c r="CI56" s="239"/>
      <c r="CJ56" s="239"/>
      <c r="CK56" s="239"/>
      <c r="CL56" s="239"/>
      <c r="CM56" s="239"/>
      <c r="CN56" s="239"/>
      <c r="CO56" s="239"/>
      <c r="CP56" s="239"/>
      <c r="CQ56" s="239"/>
      <c r="CR56" s="239"/>
      <c r="CS56" s="239"/>
      <c r="CT56" s="239"/>
      <c r="CU56" s="239"/>
      <c r="CV56" s="239"/>
      <c r="CW56" s="239"/>
      <c r="CX56" s="239"/>
      <c r="CY56" s="239"/>
      <c r="CZ56" s="239"/>
      <c r="DA56" s="239"/>
      <c r="DB56" s="239"/>
      <c r="DC56" s="239"/>
      <c r="DD56" s="239"/>
      <c r="DE56" s="239"/>
      <c r="DF56" s="239"/>
      <c r="DG56" s="239"/>
      <c r="DH56" s="239"/>
      <c r="DI56" s="239"/>
      <c r="DJ56" s="239"/>
      <c r="DK56" s="239"/>
      <c r="DL56" s="239"/>
      <c r="DM56" s="239"/>
      <c r="DN56" s="239"/>
      <c r="DO56" s="239"/>
      <c r="DP56" s="239"/>
      <c r="DQ56" s="239"/>
      <c r="DR56" s="239"/>
      <c r="DS56" s="239"/>
      <c r="DT56" s="239"/>
      <c r="DU56" s="239"/>
      <c r="DV56" s="239"/>
      <c r="DW56" s="239"/>
      <c r="DX56" s="239"/>
      <c r="DY56" s="239"/>
      <c r="DZ56" s="239"/>
      <c r="EA56" s="239"/>
      <c r="EB56" s="239"/>
      <c r="EC56" s="239"/>
      <c r="ED56" s="239"/>
      <c r="EE56" s="239"/>
      <c r="EF56" s="239"/>
      <c r="EG56" s="239"/>
      <c r="EH56" s="239"/>
      <c r="EI56" s="239"/>
      <c r="EJ56" s="239"/>
      <c r="EK56" s="239"/>
      <c r="EL56" s="239"/>
      <c r="EM56" s="239"/>
      <c r="EN56" s="239"/>
      <c r="EO56" s="239"/>
      <c r="EP56" s="239"/>
      <c r="EQ56" s="239"/>
      <c r="ER56" s="239"/>
      <c r="ES56" s="239"/>
      <c r="ET56" s="239"/>
      <c r="EU56" s="239"/>
      <c r="EV56" s="239"/>
      <c r="EW56" s="239"/>
      <c r="EX56" s="239"/>
      <c r="EY56" s="239"/>
      <c r="EZ56" s="239"/>
      <c r="FA56" s="239"/>
      <c r="FB56" s="239"/>
      <c r="FC56" s="239"/>
      <c r="FD56" s="239"/>
      <c r="FE56" s="239"/>
      <c r="FF56" s="239"/>
      <c r="FG56" s="239"/>
      <c r="FH56" s="239"/>
      <c r="FI56" s="239"/>
      <c r="FJ56" s="239"/>
      <c r="FK56" s="239"/>
      <c r="FL56" s="239"/>
      <c r="FM56" s="239"/>
      <c r="FN56" s="239"/>
      <c r="FO56" s="239"/>
      <c r="FP56" s="239"/>
      <c r="FQ56" s="239"/>
      <c r="FR56" s="239"/>
      <c r="FS56" s="239"/>
      <c r="FT56" s="239"/>
      <c r="FU56" s="239"/>
      <c r="FV56" s="239"/>
      <c r="FW56" s="239"/>
      <c r="FX56" s="239"/>
      <c r="FY56" s="239"/>
      <c r="FZ56" s="239"/>
      <c r="GA56" s="239"/>
      <c r="GB56" s="239"/>
      <c r="GC56" s="239"/>
      <c r="GD56" s="239"/>
      <c r="GE56" s="239"/>
      <c r="GF56" s="239"/>
      <c r="GG56" s="239"/>
      <c r="GH56" s="239"/>
      <c r="GI56" s="239"/>
      <c r="GJ56" s="239"/>
      <c r="GK56" s="239"/>
      <c r="GL56" s="239"/>
      <c r="GM56" s="239"/>
      <c r="GN56" s="239"/>
      <c r="GO56" s="239"/>
      <c r="GP56" s="239"/>
      <c r="GQ56" s="239"/>
      <c r="GR56" s="239"/>
      <c r="GS56" s="239"/>
      <c r="GT56" s="239"/>
      <c r="GU56" s="239"/>
      <c r="GV56" s="239"/>
      <c r="GW56" s="239"/>
      <c r="GX56" s="239"/>
      <c r="GY56" s="239"/>
      <c r="GZ56" s="239"/>
      <c r="HA56" s="239"/>
      <c r="HB56" s="239"/>
      <c r="HC56" s="239"/>
      <c r="HD56" s="239"/>
      <c r="HE56" s="239"/>
      <c r="HF56" s="239"/>
      <c r="HG56" s="239"/>
      <c r="HH56" s="239"/>
      <c r="HI56" s="239"/>
      <c r="HJ56" s="239"/>
      <c r="HK56" s="239"/>
      <c r="HL56" s="239"/>
      <c r="HM56" s="239"/>
      <c r="HN56" s="239"/>
      <c r="HO56" s="239"/>
      <c r="HP56" s="239"/>
      <c r="HQ56" s="239"/>
      <c r="HR56" s="239"/>
      <c r="HS56" s="239"/>
      <c r="HT56" s="239"/>
      <c r="HU56" s="239"/>
      <c r="HV56" s="239"/>
      <c r="HW56" s="239"/>
      <c r="HX56" s="239"/>
      <c r="HY56" s="239"/>
      <c r="HZ56" s="239"/>
      <c r="IA56" s="239"/>
      <c r="IB56" s="239"/>
      <c r="IC56" s="239"/>
      <c r="ID56" s="239"/>
      <c r="IE56" s="239"/>
      <c r="IF56" s="239"/>
      <c r="IG56" s="239"/>
      <c r="IH56" s="325"/>
      <c r="II56" s="325"/>
      <c r="IJ56" s="325"/>
      <c r="IK56" s="325"/>
      <c r="IL56" s="325"/>
      <c r="IM56" s="325"/>
      <c r="IN56" s="325"/>
      <c r="IO56" s="325"/>
      <c r="IP56" s="325"/>
      <c r="IQ56" s="325"/>
      <c r="IR56" s="325"/>
      <c r="IS56" s="325"/>
      <c r="IT56" s="325"/>
      <c r="IU56" s="325"/>
      <c r="IV56" s="325"/>
    </row>
    <row r="57" spans="1:6" s="321" customFormat="1" ht="30" customHeight="1">
      <c r="A57" s="340" t="s">
        <v>87</v>
      </c>
      <c r="B57" s="344">
        <v>0</v>
      </c>
      <c r="C57" s="338">
        <f t="shared" si="5"/>
        <v>0</v>
      </c>
      <c r="D57" s="345"/>
      <c r="E57" s="353" t="str">
        <f t="shared" si="0"/>
        <v>-</v>
      </c>
      <c r="F57" s="354"/>
    </row>
    <row r="58" spans="1:6" s="321" customFormat="1" ht="30" customHeight="1">
      <c r="A58" s="340" t="s">
        <v>115</v>
      </c>
      <c r="B58" s="344">
        <v>0</v>
      </c>
      <c r="C58" s="338">
        <f t="shared" si="5"/>
        <v>0</v>
      </c>
      <c r="D58" s="345"/>
      <c r="E58" s="353" t="str">
        <f t="shared" si="0"/>
        <v>-</v>
      </c>
      <c r="F58" s="354"/>
    </row>
    <row r="59" spans="1:256" s="321" customFormat="1" ht="55.5" customHeight="1">
      <c r="A59" s="336" t="s">
        <v>116</v>
      </c>
      <c r="B59" s="342">
        <f>SUM(B60:B69)</f>
        <v>2751.88</v>
      </c>
      <c r="C59" s="342">
        <f>SUM(C60:C69)</f>
        <v>2751.88</v>
      </c>
      <c r="D59" s="343">
        <f>SUM(D60:D69)</f>
        <v>1828</v>
      </c>
      <c r="E59" s="349">
        <f t="shared" si="0"/>
        <v>0.6642731514455572</v>
      </c>
      <c r="F59" s="356" t="s">
        <v>117</v>
      </c>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239"/>
      <c r="DW59" s="239"/>
      <c r="DX59" s="239"/>
      <c r="DY59" s="239"/>
      <c r="DZ59" s="239"/>
      <c r="EA59" s="239"/>
      <c r="EB59" s="239"/>
      <c r="EC59" s="239"/>
      <c r="ED59" s="239"/>
      <c r="EE59" s="239"/>
      <c r="EF59" s="239"/>
      <c r="EG59" s="239"/>
      <c r="EH59" s="239"/>
      <c r="EI59" s="239"/>
      <c r="EJ59" s="239"/>
      <c r="EK59" s="239"/>
      <c r="EL59" s="239"/>
      <c r="EM59" s="239"/>
      <c r="EN59" s="239"/>
      <c r="EO59" s="239"/>
      <c r="EP59" s="239"/>
      <c r="EQ59" s="239"/>
      <c r="ER59" s="239"/>
      <c r="ES59" s="239"/>
      <c r="ET59" s="239"/>
      <c r="EU59" s="239"/>
      <c r="EV59" s="239"/>
      <c r="EW59" s="239"/>
      <c r="EX59" s="239"/>
      <c r="EY59" s="239"/>
      <c r="EZ59" s="239"/>
      <c r="FA59" s="239"/>
      <c r="FB59" s="239"/>
      <c r="FC59" s="239"/>
      <c r="FD59" s="239"/>
      <c r="FE59" s="239"/>
      <c r="FF59" s="239"/>
      <c r="FG59" s="239"/>
      <c r="FH59" s="239"/>
      <c r="FI59" s="239"/>
      <c r="FJ59" s="239"/>
      <c r="FK59" s="239"/>
      <c r="FL59" s="239"/>
      <c r="FM59" s="239"/>
      <c r="FN59" s="239"/>
      <c r="FO59" s="239"/>
      <c r="FP59" s="239"/>
      <c r="FQ59" s="239"/>
      <c r="FR59" s="239"/>
      <c r="FS59" s="239"/>
      <c r="FT59" s="239"/>
      <c r="FU59" s="239"/>
      <c r="FV59" s="239"/>
      <c r="FW59" s="239"/>
      <c r="FX59" s="239"/>
      <c r="FY59" s="239"/>
      <c r="FZ59" s="239"/>
      <c r="GA59" s="239"/>
      <c r="GB59" s="239"/>
      <c r="GC59" s="239"/>
      <c r="GD59" s="239"/>
      <c r="GE59" s="239"/>
      <c r="GF59" s="239"/>
      <c r="GG59" s="239"/>
      <c r="GH59" s="239"/>
      <c r="GI59" s="239"/>
      <c r="GJ59" s="239"/>
      <c r="GK59" s="239"/>
      <c r="GL59" s="239"/>
      <c r="GM59" s="239"/>
      <c r="GN59" s="239"/>
      <c r="GO59" s="239"/>
      <c r="GP59" s="239"/>
      <c r="GQ59" s="239"/>
      <c r="GR59" s="239"/>
      <c r="GS59" s="239"/>
      <c r="GT59" s="239"/>
      <c r="GU59" s="239"/>
      <c r="GV59" s="239"/>
      <c r="GW59" s="239"/>
      <c r="GX59" s="239"/>
      <c r="GY59" s="239"/>
      <c r="GZ59" s="239"/>
      <c r="HA59" s="239"/>
      <c r="HB59" s="239"/>
      <c r="HC59" s="239"/>
      <c r="HD59" s="239"/>
      <c r="HE59" s="239"/>
      <c r="HF59" s="239"/>
      <c r="HG59" s="239"/>
      <c r="HH59" s="239"/>
      <c r="HI59" s="239"/>
      <c r="HJ59" s="239"/>
      <c r="HK59" s="239"/>
      <c r="HL59" s="239"/>
      <c r="HM59" s="239"/>
      <c r="HN59" s="239"/>
      <c r="HO59" s="239"/>
      <c r="HP59" s="239"/>
      <c r="HQ59" s="239"/>
      <c r="HR59" s="239"/>
      <c r="HS59" s="239"/>
      <c r="HT59" s="239"/>
      <c r="HU59" s="239"/>
      <c r="HV59" s="239"/>
      <c r="HW59" s="239"/>
      <c r="HX59" s="239"/>
      <c r="HY59" s="239"/>
      <c r="HZ59" s="239"/>
      <c r="IA59" s="239"/>
      <c r="IB59" s="239"/>
      <c r="IC59" s="239"/>
      <c r="ID59" s="239"/>
      <c r="IE59" s="239"/>
      <c r="IF59" s="239"/>
      <c r="IG59" s="239"/>
      <c r="IH59" s="325"/>
      <c r="II59" s="325"/>
      <c r="IJ59" s="325"/>
      <c r="IK59" s="325"/>
      <c r="IL59" s="325"/>
      <c r="IM59" s="325"/>
      <c r="IN59" s="325"/>
      <c r="IO59" s="325"/>
      <c r="IP59" s="325"/>
      <c r="IQ59" s="325"/>
      <c r="IR59" s="325"/>
      <c r="IS59" s="325"/>
      <c r="IT59" s="325"/>
      <c r="IU59" s="325"/>
      <c r="IV59" s="325"/>
    </row>
    <row r="60" spans="1:6" s="321" customFormat="1" ht="30" customHeight="1">
      <c r="A60" s="337" t="s">
        <v>78</v>
      </c>
      <c r="B60" s="344">
        <v>0</v>
      </c>
      <c r="C60" s="338">
        <f>B60</f>
        <v>0</v>
      </c>
      <c r="D60" s="345">
        <v>2</v>
      </c>
      <c r="E60" s="353" t="str">
        <f t="shared" si="0"/>
        <v>-</v>
      </c>
      <c r="F60" s="354"/>
    </row>
    <row r="61" spans="1:256" s="321" customFormat="1" ht="30" customHeight="1">
      <c r="A61" s="337" t="s">
        <v>79</v>
      </c>
      <c r="B61" s="344">
        <v>1743.38</v>
      </c>
      <c r="C61" s="338">
        <f aca="true" t="shared" si="6" ref="C61:C69">B61</f>
        <v>1743.38</v>
      </c>
      <c r="D61" s="345">
        <v>663</v>
      </c>
      <c r="E61" s="353">
        <f t="shared" si="0"/>
        <v>0.38029574734137134</v>
      </c>
      <c r="F61" s="354"/>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39"/>
      <c r="BY61" s="239"/>
      <c r="BZ61" s="239"/>
      <c r="CA61" s="239"/>
      <c r="CB61" s="239"/>
      <c r="CC61" s="239"/>
      <c r="CD61" s="239"/>
      <c r="CE61" s="239"/>
      <c r="CF61" s="239"/>
      <c r="CG61" s="239"/>
      <c r="CH61" s="239"/>
      <c r="CI61" s="239"/>
      <c r="CJ61" s="239"/>
      <c r="CK61" s="239"/>
      <c r="CL61" s="239"/>
      <c r="CM61" s="239"/>
      <c r="CN61" s="239"/>
      <c r="CO61" s="239"/>
      <c r="CP61" s="239"/>
      <c r="CQ61" s="239"/>
      <c r="CR61" s="239"/>
      <c r="CS61" s="239"/>
      <c r="CT61" s="239"/>
      <c r="CU61" s="239"/>
      <c r="CV61" s="239"/>
      <c r="CW61" s="239"/>
      <c r="CX61" s="239"/>
      <c r="CY61" s="239"/>
      <c r="CZ61" s="239"/>
      <c r="DA61" s="239"/>
      <c r="DB61" s="239"/>
      <c r="DC61" s="239"/>
      <c r="DD61" s="239"/>
      <c r="DE61" s="239"/>
      <c r="DF61" s="239"/>
      <c r="DG61" s="239"/>
      <c r="DH61" s="239"/>
      <c r="DI61" s="239"/>
      <c r="DJ61" s="239"/>
      <c r="DK61" s="239"/>
      <c r="DL61" s="239"/>
      <c r="DM61" s="239"/>
      <c r="DN61" s="239"/>
      <c r="DO61" s="239"/>
      <c r="DP61" s="239"/>
      <c r="DQ61" s="239"/>
      <c r="DR61" s="239"/>
      <c r="DS61" s="239"/>
      <c r="DT61" s="239"/>
      <c r="DU61" s="239"/>
      <c r="DV61" s="239"/>
      <c r="DW61" s="239"/>
      <c r="DX61" s="239"/>
      <c r="DY61" s="239"/>
      <c r="DZ61" s="239"/>
      <c r="EA61" s="239"/>
      <c r="EB61" s="239"/>
      <c r="EC61" s="239"/>
      <c r="ED61" s="239"/>
      <c r="EE61" s="239"/>
      <c r="EF61" s="239"/>
      <c r="EG61" s="239"/>
      <c r="EH61" s="239"/>
      <c r="EI61" s="239"/>
      <c r="EJ61" s="239"/>
      <c r="EK61" s="239"/>
      <c r="EL61" s="239"/>
      <c r="EM61" s="239"/>
      <c r="EN61" s="239"/>
      <c r="EO61" s="239"/>
      <c r="EP61" s="239"/>
      <c r="EQ61" s="239"/>
      <c r="ER61" s="239"/>
      <c r="ES61" s="239"/>
      <c r="ET61" s="239"/>
      <c r="EU61" s="239"/>
      <c r="EV61" s="239"/>
      <c r="EW61" s="239"/>
      <c r="EX61" s="239"/>
      <c r="EY61" s="239"/>
      <c r="EZ61" s="239"/>
      <c r="FA61" s="239"/>
      <c r="FB61" s="239"/>
      <c r="FC61" s="239"/>
      <c r="FD61" s="239"/>
      <c r="FE61" s="239"/>
      <c r="FF61" s="239"/>
      <c r="FG61" s="239"/>
      <c r="FH61" s="239"/>
      <c r="FI61" s="239"/>
      <c r="FJ61" s="239"/>
      <c r="FK61" s="239"/>
      <c r="FL61" s="239"/>
      <c r="FM61" s="239"/>
      <c r="FN61" s="239"/>
      <c r="FO61" s="239"/>
      <c r="FP61" s="239"/>
      <c r="FQ61" s="239"/>
      <c r="FR61" s="239"/>
      <c r="FS61" s="239"/>
      <c r="FT61" s="239"/>
      <c r="FU61" s="239"/>
      <c r="FV61" s="239"/>
      <c r="FW61" s="239"/>
      <c r="FX61" s="239"/>
      <c r="FY61" s="239"/>
      <c r="FZ61" s="239"/>
      <c r="GA61" s="239"/>
      <c r="GB61" s="239"/>
      <c r="GC61" s="239"/>
      <c r="GD61" s="239"/>
      <c r="GE61" s="239"/>
      <c r="GF61" s="239"/>
      <c r="GG61" s="239"/>
      <c r="GH61" s="239"/>
      <c r="GI61" s="239"/>
      <c r="GJ61" s="239"/>
      <c r="GK61" s="239"/>
      <c r="GL61" s="239"/>
      <c r="GM61" s="239"/>
      <c r="GN61" s="239"/>
      <c r="GO61" s="239"/>
      <c r="GP61" s="239"/>
      <c r="GQ61" s="239"/>
      <c r="GR61" s="239"/>
      <c r="GS61" s="239"/>
      <c r="GT61" s="239"/>
      <c r="GU61" s="239"/>
      <c r="GV61" s="239"/>
      <c r="GW61" s="239"/>
      <c r="GX61" s="239"/>
      <c r="GY61" s="239"/>
      <c r="GZ61" s="239"/>
      <c r="HA61" s="239"/>
      <c r="HB61" s="239"/>
      <c r="HC61" s="239"/>
      <c r="HD61" s="239"/>
      <c r="HE61" s="239"/>
      <c r="HF61" s="239"/>
      <c r="HG61" s="239"/>
      <c r="HH61" s="239"/>
      <c r="HI61" s="239"/>
      <c r="HJ61" s="239"/>
      <c r="HK61" s="239"/>
      <c r="HL61" s="239"/>
      <c r="HM61" s="239"/>
      <c r="HN61" s="239"/>
      <c r="HO61" s="239"/>
      <c r="HP61" s="239"/>
      <c r="HQ61" s="239"/>
      <c r="HR61" s="239"/>
      <c r="HS61" s="239"/>
      <c r="HT61" s="239"/>
      <c r="HU61" s="239"/>
      <c r="HV61" s="239"/>
      <c r="HW61" s="239"/>
      <c r="HX61" s="239"/>
      <c r="HY61" s="239"/>
      <c r="HZ61" s="239"/>
      <c r="IA61" s="239"/>
      <c r="IB61" s="239"/>
      <c r="IC61" s="239"/>
      <c r="ID61" s="239"/>
      <c r="IE61" s="239"/>
      <c r="IF61" s="239"/>
      <c r="IG61" s="239"/>
      <c r="IH61" s="325"/>
      <c r="II61" s="325"/>
      <c r="IJ61" s="325"/>
      <c r="IK61" s="325"/>
      <c r="IL61" s="325"/>
      <c r="IM61" s="325"/>
      <c r="IN61" s="325"/>
      <c r="IO61" s="325"/>
      <c r="IP61" s="325"/>
      <c r="IQ61" s="325"/>
      <c r="IR61" s="325"/>
      <c r="IS61" s="325"/>
      <c r="IT61" s="325"/>
      <c r="IU61" s="325"/>
      <c r="IV61" s="325"/>
    </row>
    <row r="62" spans="1:6" s="321" customFormat="1" ht="30" customHeight="1">
      <c r="A62" s="340" t="s">
        <v>80</v>
      </c>
      <c r="B62" s="344">
        <v>0</v>
      </c>
      <c r="C62" s="338">
        <f t="shared" si="6"/>
        <v>0</v>
      </c>
      <c r="D62" s="345"/>
      <c r="E62" s="353" t="str">
        <f t="shared" si="0"/>
        <v>-</v>
      </c>
      <c r="F62" s="354"/>
    </row>
    <row r="63" spans="1:256" s="321" customFormat="1" ht="30" customHeight="1">
      <c r="A63" s="341" t="s">
        <v>118</v>
      </c>
      <c r="B63" s="344">
        <v>8</v>
      </c>
      <c r="C63" s="338">
        <f t="shared" si="6"/>
        <v>8</v>
      </c>
      <c r="D63" s="345">
        <v>7</v>
      </c>
      <c r="E63" s="353">
        <f t="shared" si="0"/>
        <v>0.875</v>
      </c>
      <c r="F63" s="354"/>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c r="BL63" s="239"/>
      <c r="BM63" s="239"/>
      <c r="BN63" s="239"/>
      <c r="BO63" s="239"/>
      <c r="BP63" s="239"/>
      <c r="BQ63" s="239"/>
      <c r="BR63" s="239"/>
      <c r="BS63" s="239"/>
      <c r="BT63" s="239"/>
      <c r="BU63" s="239"/>
      <c r="BV63" s="239"/>
      <c r="BW63" s="239"/>
      <c r="BX63" s="239"/>
      <c r="BY63" s="239"/>
      <c r="BZ63" s="239"/>
      <c r="CA63" s="239"/>
      <c r="CB63" s="239"/>
      <c r="CC63" s="239"/>
      <c r="CD63" s="239"/>
      <c r="CE63" s="239"/>
      <c r="CF63" s="239"/>
      <c r="CG63" s="239"/>
      <c r="CH63" s="239"/>
      <c r="CI63" s="239"/>
      <c r="CJ63" s="239"/>
      <c r="CK63" s="239"/>
      <c r="CL63" s="239"/>
      <c r="CM63" s="239"/>
      <c r="CN63" s="239"/>
      <c r="CO63" s="239"/>
      <c r="CP63" s="239"/>
      <c r="CQ63" s="239"/>
      <c r="CR63" s="239"/>
      <c r="CS63" s="239"/>
      <c r="CT63" s="239"/>
      <c r="CU63" s="239"/>
      <c r="CV63" s="239"/>
      <c r="CW63" s="239"/>
      <c r="CX63" s="239"/>
      <c r="CY63" s="239"/>
      <c r="CZ63" s="239"/>
      <c r="DA63" s="239"/>
      <c r="DB63" s="239"/>
      <c r="DC63" s="239"/>
      <c r="DD63" s="239"/>
      <c r="DE63" s="239"/>
      <c r="DF63" s="239"/>
      <c r="DG63" s="239"/>
      <c r="DH63" s="239"/>
      <c r="DI63" s="239"/>
      <c r="DJ63" s="239"/>
      <c r="DK63" s="239"/>
      <c r="DL63" s="239"/>
      <c r="DM63" s="239"/>
      <c r="DN63" s="239"/>
      <c r="DO63" s="239"/>
      <c r="DP63" s="239"/>
      <c r="DQ63" s="239"/>
      <c r="DR63" s="239"/>
      <c r="DS63" s="239"/>
      <c r="DT63" s="239"/>
      <c r="DU63" s="239"/>
      <c r="DV63" s="239"/>
      <c r="DW63" s="239"/>
      <c r="DX63" s="239"/>
      <c r="DY63" s="239"/>
      <c r="DZ63" s="239"/>
      <c r="EA63" s="239"/>
      <c r="EB63" s="239"/>
      <c r="EC63" s="239"/>
      <c r="ED63" s="239"/>
      <c r="EE63" s="239"/>
      <c r="EF63" s="239"/>
      <c r="EG63" s="239"/>
      <c r="EH63" s="239"/>
      <c r="EI63" s="239"/>
      <c r="EJ63" s="239"/>
      <c r="EK63" s="239"/>
      <c r="EL63" s="239"/>
      <c r="EM63" s="239"/>
      <c r="EN63" s="239"/>
      <c r="EO63" s="239"/>
      <c r="EP63" s="239"/>
      <c r="EQ63" s="239"/>
      <c r="ER63" s="239"/>
      <c r="ES63" s="239"/>
      <c r="ET63" s="239"/>
      <c r="EU63" s="239"/>
      <c r="EV63" s="239"/>
      <c r="EW63" s="239"/>
      <c r="EX63" s="239"/>
      <c r="EY63" s="239"/>
      <c r="EZ63" s="239"/>
      <c r="FA63" s="239"/>
      <c r="FB63" s="239"/>
      <c r="FC63" s="239"/>
      <c r="FD63" s="239"/>
      <c r="FE63" s="239"/>
      <c r="FF63" s="239"/>
      <c r="FG63" s="239"/>
      <c r="FH63" s="239"/>
      <c r="FI63" s="239"/>
      <c r="FJ63" s="239"/>
      <c r="FK63" s="239"/>
      <c r="FL63" s="239"/>
      <c r="FM63" s="239"/>
      <c r="FN63" s="239"/>
      <c r="FO63" s="239"/>
      <c r="FP63" s="239"/>
      <c r="FQ63" s="239"/>
      <c r="FR63" s="239"/>
      <c r="FS63" s="239"/>
      <c r="FT63" s="239"/>
      <c r="FU63" s="239"/>
      <c r="FV63" s="239"/>
      <c r="FW63" s="239"/>
      <c r="FX63" s="239"/>
      <c r="FY63" s="239"/>
      <c r="FZ63" s="239"/>
      <c r="GA63" s="239"/>
      <c r="GB63" s="239"/>
      <c r="GC63" s="239"/>
      <c r="GD63" s="239"/>
      <c r="GE63" s="239"/>
      <c r="GF63" s="239"/>
      <c r="GG63" s="239"/>
      <c r="GH63" s="239"/>
      <c r="GI63" s="239"/>
      <c r="GJ63" s="239"/>
      <c r="GK63" s="239"/>
      <c r="GL63" s="239"/>
      <c r="GM63" s="239"/>
      <c r="GN63" s="239"/>
      <c r="GO63" s="239"/>
      <c r="GP63" s="239"/>
      <c r="GQ63" s="239"/>
      <c r="GR63" s="239"/>
      <c r="GS63" s="239"/>
      <c r="GT63" s="239"/>
      <c r="GU63" s="239"/>
      <c r="GV63" s="239"/>
      <c r="GW63" s="239"/>
      <c r="GX63" s="239"/>
      <c r="GY63" s="239"/>
      <c r="GZ63" s="239"/>
      <c r="HA63" s="239"/>
      <c r="HB63" s="239"/>
      <c r="HC63" s="239"/>
      <c r="HD63" s="239"/>
      <c r="HE63" s="239"/>
      <c r="HF63" s="239"/>
      <c r="HG63" s="239"/>
      <c r="HH63" s="239"/>
      <c r="HI63" s="239"/>
      <c r="HJ63" s="239"/>
      <c r="HK63" s="239"/>
      <c r="HL63" s="239"/>
      <c r="HM63" s="239"/>
      <c r="HN63" s="239"/>
      <c r="HO63" s="239"/>
      <c r="HP63" s="239"/>
      <c r="HQ63" s="239"/>
      <c r="HR63" s="239"/>
      <c r="HS63" s="239"/>
      <c r="HT63" s="239"/>
      <c r="HU63" s="239"/>
      <c r="HV63" s="239"/>
      <c r="HW63" s="239"/>
      <c r="HX63" s="239"/>
      <c r="HY63" s="239"/>
      <c r="HZ63" s="239"/>
      <c r="IA63" s="239"/>
      <c r="IB63" s="239"/>
      <c r="IC63" s="239"/>
      <c r="ID63" s="239"/>
      <c r="IE63" s="239"/>
      <c r="IF63" s="239"/>
      <c r="IG63" s="239"/>
      <c r="IH63" s="325"/>
      <c r="II63" s="325"/>
      <c r="IJ63" s="325"/>
      <c r="IK63" s="325"/>
      <c r="IL63" s="325"/>
      <c r="IM63" s="325"/>
      <c r="IN63" s="325"/>
      <c r="IO63" s="325"/>
      <c r="IP63" s="325"/>
      <c r="IQ63" s="325"/>
      <c r="IR63" s="325"/>
      <c r="IS63" s="325"/>
      <c r="IT63" s="325"/>
      <c r="IU63" s="325"/>
      <c r="IV63" s="325"/>
    </row>
    <row r="64" spans="1:256" s="321" customFormat="1" ht="30" customHeight="1">
      <c r="A64" s="341" t="s">
        <v>119</v>
      </c>
      <c r="B64" s="344">
        <v>338.4</v>
      </c>
      <c r="C64" s="338">
        <f t="shared" si="6"/>
        <v>338.4</v>
      </c>
      <c r="D64" s="345">
        <v>338</v>
      </c>
      <c r="E64" s="353">
        <f t="shared" si="0"/>
        <v>0.9988179669030733</v>
      </c>
      <c r="F64" s="355"/>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9"/>
      <c r="BR64" s="239"/>
      <c r="BS64" s="239"/>
      <c r="BT64" s="239"/>
      <c r="BU64" s="239"/>
      <c r="BV64" s="239"/>
      <c r="BW64" s="239"/>
      <c r="BX64" s="239"/>
      <c r="BY64" s="239"/>
      <c r="BZ64" s="239"/>
      <c r="CA64" s="239"/>
      <c r="CB64" s="239"/>
      <c r="CC64" s="239"/>
      <c r="CD64" s="239"/>
      <c r="CE64" s="239"/>
      <c r="CF64" s="239"/>
      <c r="CG64" s="239"/>
      <c r="CH64" s="239"/>
      <c r="CI64" s="239"/>
      <c r="CJ64" s="239"/>
      <c r="CK64" s="239"/>
      <c r="CL64" s="239"/>
      <c r="CM64" s="239"/>
      <c r="CN64" s="239"/>
      <c r="CO64" s="239"/>
      <c r="CP64" s="239"/>
      <c r="CQ64" s="239"/>
      <c r="CR64" s="239"/>
      <c r="CS64" s="239"/>
      <c r="CT64" s="239"/>
      <c r="CU64" s="239"/>
      <c r="CV64" s="239"/>
      <c r="CW64" s="239"/>
      <c r="CX64" s="239"/>
      <c r="CY64" s="239"/>
      <c r="CZ64" s="239"/>
      <c r="DA64" s="239"/>
      <c r="DB64" s="239"/>
      <c r="DC64" s="239"/>
      <c r="DD64" s="239"/>
      <c r="DE64" s="239"/>
      <c r="DF64" s="239"/>
      <c r="DG64" s="239"/>
      <c r="DH64" s="239"/>
      <c r="DI64" s="239"/>
      <c r="DJ64" s="239"/>
      <c r="DK64" s="239"/>
      <c r="DL64" s="239"/>
      <c r="DM64" s="239"/>
      <c r="DN64" s="239"/>
      <c r="DO64" s="239"/>
      <c r="DP64" s="239"/>
      <c r="DQ64" s="239"/>
      <c r="DR64" s="239"/>
      <c r="DS64" s="239"/>
      <c r="DT64" s="239"/>
      <c r="DU64" s="239"/>
      <c r="DV64" s="239"/>
      <c r="DW64" s="239"/>
      <c r="DX64" s="239"/>
      <c r="DY64" s="239"/>
      <c r="DZ64" s="239"/>
      <c r="EA64" s="239"/>
      <c r="EB64" s="239"/>
      <c r="EC64" s="239"/>
      <c r="ED64" s="239"/>
      <c r="EE64" s="239"/>
      <c r="EF64" s="239"/>
      <c r="EG64" s="239"/>
      <c r="EH64" s="239"/>
      <c r="EI64" s="239"/>
      <c r="EJ64" s="239"/>
      <c r="EK64" s="239"/>
      <c r="EL64" s="239"/>
      <c r="EM64" s="239"/>
      <c r="EN64" s="239"/>
      <c r="EO64" s="239"/>
      <c r="EP64" s="239"/>
      <c r="EQ64" s="239"/>
      <c r="ER64" s="239"/>
      <c r="ES64" s="239"/>
      <c r="ET64" s="239"/>
      <c r="EU64" s="239"/>
      <c r="EV64" s="239"/>
      <c r="EW64" s="239"/>
      <c r="EX64" s="239"/>
      <c r="EY64" s="239"/>
      <c r="EZ64" s="239"/>
      <c r="FA64" s="239"/>
      <c r="FB64" s="239"/>
      <c r="FC64" s="239"/>
      <c r="FD64" s="239"/>
      <c r="FE64" s="239"/>
      <c r="FF64" s="239"/>
      <c r="FG64" s="239"/>
      <c r="FH64" s="239"/>
      <c r="FI64" s="239"/>
      <c r="FJ64" s="239"/>
      <c r="FK64" s="239"/>
      <c r="FL64" s="239"/>
      <c r="FM64" s="239"/>
      <c r="FN64" s="239"/>
      <c r="FO64" s="239"/>
      <c r="FP64" s="239"/>
      <c r="FQ64" s="239"/>
      <c r="FR64" s="239"/>
      <c r="FS64" s="239"/>
      <c r="FT64" s="239"/>
      <c r="FU64" s="239"/>
      <c r="FV64" s="239"/>
      <c r="FW64" s="239"/>
      <c r="FX64" s="239"/>
      <c r="FY64" s="239"/>
      <c r="FZ64" s="239"/>
      <c r="GA64" s="239"/>
      <c r="GB64" s="239"/>
      <c r="GC64" s="239"/>
      <c r="GD64" s="239"/>
      <c r="GE64" s="239"/>
      <c r="GF64" s="239"/>
      <c r="GG64" s="239"/>
      <c r="GH64" s="239"/>
      <c r="GI64" s="239"/>
      <c r="GJ64" s="239"/>
      <c r="GK64" s="239"/>
      <c r="GL64" s="239"/>
      <c r="GM64" s="239"/>
      <c r="GN64" s="239"/>
      <c r="GO64" s="239"/>
      <c r="GP64" s="239"/>
      <c r="GQ64" s="239"/>
      <c r="GR64" s="239"/>
      <c r="GS64" s="239"/>
      <c r="GT64" s="239"/>
      <c r="GU64" s="239"/>
      <c r="GV64" s="239"/>
      <c r="GW64" s="239"/>
      <c r="GX64" s="239"/>
      <c r="GY64" s="239"/>
      <c r="GZ64" s="239"/>
      <c r="HA64" s="239"/>
      <c r="HB64" s="239"/>
      <c r="HC64" s="239"/>
      <c r="HD64" s="239"/>
      <c r="HE64" s="239"/>
      <c r="HF64" s="239"/>
      <c r="HG64" s="239"/>
      <c r="HH64" s="239"/>
      <c r="HI64" s="239"/>
      <c r="HJ64" s="239"/>
      <c r="HK64" s="239"/>
      <c r="HL64" s="239"/>
      <c r="HM64" s="239"/>
      <c r="HN64" s="239"/>
      <c r="HO64" s="239"/>
      <c r="HP64" s="239"/>
      <c r="HQ64" s="239"/>
      <c r="HR64" s="239"/>
      <c r="HS64" s="239"/>
      <c r="HT64" s="239"/>
      <c r="HU64" s="239"/>
      <c r="HV64" s="239"/>
      <c r="HW64" s="239"/>
      <c r="HX64" s="239"/>
      <c r="HY64" s="239"/>
      <c r="HZ64" s="239"/>
      <c r="IA64" s="239"/>
      <c r="IB64" s="239"/>
      <c r="IC64" s="239"/>
      <c r="ID64" s="239"/>
      <c r="IE64" s="239"/>
      <c r="IF64" s="239"/>
      <c r="IG64" s="239"/>
      <c r="IH64" s="325"/>
      <c r="II64" s="325"/>
      <c r="IJ64" s="325"/>
      <c r="IK64" s="325"/>
      <c r="IL64" s="325"/>
      <c r="IM64" s="325"/>
      <c r="IN64" s="325"/>
      <c r="IO64" s="325"/>
      <c r="IP64" s="325"/>
      <c r="IQ64" s="325"/>
      <c r="IR64" s="325"/>
      <c r="IS64" s="325"/>
      <c r="IT64" s="325"/>
      <c r="IU64" s="325"/>
      <c r="IV64" s="325"/>
    </row>
    <row r="65" spans="1:6" s="321" customFormat="1" ht="30" customHeight="1">
      <c r="A65" s="341" t="s">
        <v>120</v>
      </c>
      <c r="B65" s="344">
        <v>0</v>
      </c>
      <c r="C65" s="338">
        <f t="shared" si="6"/>
        <v>0</v>
      </c>
      <c r="D65" s="345"/>
      <c r="E65" s="353" t="str">
        <f t="shared" si="0"/>
        <v>-</v>
      </c>
      <c r="F65" s="354"/>
    </row>
    <row r="66" spans="1:6" s="321" customFormat="1" ht="30" customHeight="1">
      <c r="A66" s="341" t="s">
        <v>121</v>
      </c>
      <c r="B66" s="344">
        <v>0</v>
      </c>
      <c r="C66" s="338">
        <f t="shared" si="6"/>
        <v>0</v>
      </c>
      <c r="D66" s="345"/>
      <c r="E66" s="353" t="str">
        <f t="shared" si="0"/>
        <v>-</v>
      </c>
      <c r="F66" s="354"/>
    </row>
    <row r="67" spans="1:6" s="321" customFormat="1" ht="30" customHeight="1">
      <c r="A67" s="341" t="s">
        <v>122</v>
      </c>
      <c r="B67" s="344">
        <v>0</v>
      </c>
      <c r="C67" s="338">
        <f t="shared" si="6"/>
        <v>0</v>
      </c>
      <c r="D67" s="345"/>
      <c r="E67" s="353" t="str">
        <f t="shared" si="0"/>
        <v>-</v>
      </c>
      <c r="F67" s="354"/>
    </row>
    <row r="68" spans="1:6" s="321" customFormat="1" ht="30" customHeight="1">
      <c r="A68" s="337" t="s">
        <v>87</v>
      </c>
      <c r="B68" s="344">
        <v>0</v>
      </c>
      <c r="C68" s="338">
        <f t="shared" si="6"/>
        <v>0</v>
      </c>
      <c r="D68" s="345"/>
      <c r="E68" s="353" t="str">
        <f t="shared" si="0"/>
        <v>-</v>
      </c>
      <c r="F68" s="354"/>
    </row>
    <row r="69" spans="1:256" s="321" customFormat="1" ht="30" customHeight="1">
      <c r="A69" s="340" t="s">
        <v>123</v>
      </c>
      <c r="B69" s="344">
        <v>662.1</v>
      </c>
      <c r="C69" s="338">
        <f t="shared" si="6"/>
        <v>662.1</v>
      </c>
      <c r="D69" s="345">
        <v>818</v>
      </c>
      <c r="E69" s="353">
        <f t="shared" si="0"/>
        <v>1.235462921008911</v>
      </c>
      <c r="F69" s="354"/>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c r="BW69" s="239"/>
      <c r="BX69" s="239"/>
      <c r="BY69" s="239"/>
      <c r="BZ69" s="239"/>
      <c r="CA69" s="239"/>
      <c r="CB69" s="239"/>
      <c r="CC69" s="239"/>
      <c r="CD69" s="239"/>
      <c r="CE69" s="239"/>
      <c r="CF69" s="239"/>
      <c r="CG69" s="239"/>
      <c r="CH69" s="239"/>
      <c r="CI69" s="239"/>
      <c r="CJ69" s="239"/>
      <c r="CK69" s="239"/>
      <c r="CL69" s="239"/>
      <c r="CM69" s="239"/>
      <c r="CN69" s="239"/>
      <c r="CO69" s="239"/>
      <c r="CP69" s="239"/>
      <c r="CQ69" s="239"/>
      <c r="CR69" s="239"/>
      <c r="CS69" s="239"/>
      <c r="CT69" s="239"/>
      <c r="CU69" s="239"/>
      <c r="CV69" s="239"/>
      <c r="CW69" s="239"/>
      <c r="CX69" s="239"/>
      <c r="CY69" s="239"/>
      <c r="CZ69" s="239"/>
      <c r="DA69" s="239"/>
      <c r="DB69" s="239"/>
      <c r="DC69" s="239"/>
      <c r="DD69" s="239"/>
      <c r="DE69" s="239"/>
      <c r="DF69" s="239"/>
      <c r="DG69" s="239"/>
      <c r="DH69" s="239"/>
      <c r="DI69" s="239"/>
      <c r="DJ69" s="239"/>
      <c r="DK69" s="239"/>
      <c r="DL69" s="239"/>
      <c r="DM69" s="239"/>
      <c r="DN69" s="239"/>
      <c r="DO69" s="239"/>
      <c r="DP69" s="239"/>
      <c r="DQ69" s="239"/>
      <c r="DR69" s="239"/>
      <c r="DS69" s="239"/>
      <c r="DT69" s="239"/>
      <c r="DU69" s="239"/>
      <c r="DV69" s="239"/>
      <c r="DW69" s="239"/>
      <c r="DX69" s="239"/>
      <c r="DY69" s="239"/>
      <c r="DZ69" s="239"/>
      <c r="EA69" s="239"/>
      <c r="EB69" s="239"/>
      <c r="EC69" s="239"/>
      <c r="ED69" s="239"/>
      <c r="EE69" s="239"/>
      <c r="EF69" s="239"/>
      <c r="EG69" s="239"/>
      <c r="EH69" s="239"/>
      <c r="EI69" s="239"/>
      <c r="EJ69" s="239"/>
      <c r="EK69" s="239"/>
      <c r="EL69" s="239"/>
      <c r="EM69" s="239"/>
      <c r="EN69" s="239"/>
      <c r="EO69" s="239"/>
      <c r="EP69" s="239"/>
      <c r="EQ69" s="239"/>
      <c r="ER69" s="239"/>
      <c r="ES69" s="239"/>
      <c r="ET69" s="239"/>
      <c r="EU69" s="239"/>
      <c r="EV69" s="239"/>
      <c r="EW69" s="239"/>
      <c r="EX69" s="239"/>
      <c r="EY69" s="239"/>
      <c r="EZ69" s="239"/>
      <c r="FA69" s="239"/>
      <c r="FB69" s="239"/>
      <c r="FC69" s="239"/>
      <c r="FD69" s="239"/>
      <c r="FE69" s="239"/>
      <c r="FF69" s="239"/>
      <c r="FG69" s="239"/>
      <c r="FH69" s="239"/>
      <c r="FI69" s="239"/>
      <c r="FJ69" s="239"/>
      <c r="FK69" s="239"/>
      <c r="FL69" s="239"/>
      <c r="FM69" s="239"/>
      <c r="FN69" s="239"/>
      <c r="FO69" s="239"/>
      <c r="FP69" s="239"/>
      <c r="FQ69" s="239"/>
      <c r="FR69" s="239"/>
      <c r="FS69" s="239"/>
      <c r="FT69" s="239"/>
      <c r="FU69" s="239"/>
      <c r="FV69" s="239"/>
      <c r="FW69" s="239"/>
      <c r="FX69" s="239"/>
      <c r="FY69" s="239"/>
      <c r="FZ69" s="239"/>
      <c r="GA69" s="239"/>
      <c r="GB69" s="239"/>
      <c r="GC69" s="239"/>
      <c r="GD69" s="239"/>
      <c r="GE69" s="239"/>
      <c r="GF69" s="239"/>
      <c r="GG69" s="239"/>
      <c r="GH69" s="239"/>
      <c r="GI69" s="239"/>
      <c r="GJ69" s="239"/>
      <c r="GK69" s="239"/>
      <c r="GL69" s="239"/>
      <c r="GM69" s="239"/>
      <c r="GN69" s="239"/>
      <c r="GO69" s="239"/>
      <c r="GP69" s="239"/>
      <c r="GQ69" s="239"/>
      <c r="GR69" s="239"/>
      <c r="GS69" s="239"/>
      <c r="GT69" s="239"/>
      <c r="GU69" s="239"/>
      <c r="GV69" s="239"/>
      <c r="GW69" s="239"/>
      <c r="GX69" s="239"/>
      <c r="GY69" s="239"/>
      <c r="GZ69" s="239"/>
      <c r="HA69" s="239"/>
      <c r="HB69" s="239"/>
      <c r="HC69" s="239"/>
      <c r="HD69" s="239"/>
      <c r="HE69" s="239"/>
      <c r="HF69" s="239"/>
      <c r="HG69" s="239"/>
      <c r="HH69" s="239"/>
      <c r="HI69" s="239"/>
      <c r="HJ69" s="239"/>
      <c r="HK69" s="239"/>
      <c r="HL69" s="239"/>
      <c r="HM69" s="239"/>
      <c r="HN69" s="239"/>
      <c r="HO69" s="239"/>
      <c r="HP69" s="239"/>
      <c r="HQ69" s="239"/>
      <c r="HR69" s="239"/>
      <c r="HS69" s="239"/>
      <c r="HT69" s="239"/>
      <c r="HU69" s="239"/>
      <c r="HV69" s="239"/>
      <c r="HW69" s="239"/>
      <c r="HX69" s="239"/>
      <c r="HY69" s="239"/>
      <c r="HZ69" s="239"/>
      <c r="IA69" s="239"/>
      <c r="IB69" s="239"/>
      <c r="IC69" s="239"/>
      <c r="ID69" s="239"/>
      <c r="IE69" s="239"/>
      <c r="IF69" s="239"/>
      <c r="IG69" s="239"/>
      <c r="IH69" s="325"/>
      <c r="II69" s="325"/>
      <c r="IJ69" s="325"/>
      <c r="IK69" s="325"/>
      <c r="IL69" s="325"/>
      <c r="IM69" s="325"/>
      <c r="IN69" s="325"/>
      <c r="IO69" s="325"/>
      <c r="IP69" s="325"/>
      <c r="IQ69" s="325"/>
      <c r="IR69" s="325"/>
      <c r="IS69" s="325"/>
      <c r="IT69" s="325"/>
      <c r="IU69" s="325"/>
      <c r="IV69" s="325"/>
    </row>
    <row r="70" spans="1:6" s="321" customFormat="1" ht="30" customHeight="1">
      <c r="A70" s="346" t="s">
        <v>124</v>
      </c>
      <c r="B70" s="342">
        <f>SUM(B71:B77)</f>
        <v>0</v>
      </c>
      <c r="C70" s="342">
        <f>SUM(C71:C77)</f>
        <v>0</v>
      </c>
      <c r="D70" s="343">
        <f>SUM(D71:D77)</f>
        <v>0</v>
      </c>
      <c r="E70" s="353" t="str">
        <f>_xlfn.IFERROR(D70/B70,"-")</f>
        <v>-</v>
      </c>
      <c r="F70" s="354"/>
    </row>
    <row r="71" spans="1:6" s="321" customFormat="1" ht="30" customHeight="1">
      <c r="A71" s="340" t="s">
        <v>78</v>
      </c>
      <c r="B71" s="344">
        <v>0</v>
      </c>
      <c r="C71" s="338">
        <f aca="true" t="shared" si="7" ref="C71:C77">B71</f>
        <v>0</v>
      </c>
      <c r="D71" s="345"/>
      <c r="E71" s="353" t="str">
        <f>_xlfn.IFERROR(D71/B71,"-")</f>
        <v>-</v>
      </c>
      <c r="F71" s="354"/>
    </row>
    <row r="72" spans="1:6" s="321" customFormat="1" ht="30" customHeight="1">
      <c r="A72" s="337" t="s">
        <v>79</v>
      </c>
      <c r="B72" s="344">
        <v>0</v>
      </c>
      <c r="C72" s="338">
        <f t="shared" si="7"/>
        <v>0</v>
      </c>
      <c r="D72" s="345"/>
      <c r="E72" s="353" t="str">
        <f>_xlfn.IFERROR(D72/B72,"-")</f>
        <v>-</v>
      </c>
      <c r="F72" s="354"/>
    </row>
    <row r="73" spans="1:6" s="321" customFormat="1" ht="30" customHeight="1">
      <c r="A73" s="337" t="s">
        <v>80</v>
      </c>
      <c r="B73" s="344">
        <v>0</v>
      </c>
      <c r="C73" s="338">
        <f t="shared" si="7"/>
        <v>0</v>
      </c>
      <c r="D73" s="345"/>
      <c r="E73" s="353" t="str">
        <f>_xlfn.IFERROR(D73/B73,"-")</f>
        <v>-</v>
      </c>
      <c r="F73" s="354"/>
    </row>
    <row r="74" spans="1:6" s="321" customFormat="1" ht="30" customHeight="1">
      <c r="A74" s="337" t="s">
        <v>121</v>
      </c>
      <c r="B74" s="344">
        <v>0</v>
      </c>
      <c r="C74" s="338">
        <f t="shared" si="7"/>
        <v>0</v>
      </c>
      <c r="D74" s="345"/>
      <c r="E74" s="353" t="str">
        <f>_xlfn.IFERROR(D74/B74,"-")</f>
        <v>-</v>
      </c>
      <c r="F74" s="354"/>
    </row>
    <row r="75" spans="1:6" s="321" customFormat="1" ht="30" customHeight="1">
      <c r="A75" s="337" t="s">
        <v>125</v>
      </c>
      <c r="B75" s="344">
        <v>0</v>
      </c>
      <c r="C75" s="338">
        <f t="shared" si="7"/>
        <v>0</v>
      </c>
      <c r="D75" s="345"/>
      <c r="E75" s="353"/>
      <c r="F75" s="354"/>
    </row>
    <row r="76" spans="1:6" s="321" customFormat="1" ht="30" customHeight="1">
      <c r="A76" s="337" t="s">
        <v>87</v>
      </c>
      <c r="B76" s="344">
        <v>0</v>
      </c>
      <c r="C76" s="338">
        <f t="shared" si="7"/>
        <v>0</v>
      </c>
      <c r="D76" s="345"/>
      <c r="E76" s="353" t="str">
        <f aca="true" t="shared" si="8" ref="E76:E127">_xlfn.IFERROR(D76/B76,"-")</f>
        <v>-</v>
      </c>
      <c r="F76" s="354"/>
    </row>
    <row r="77" spans="1:6" s="321" customFormat="1" ht="30" customHeight="1">
      <c r="A77" s="337" t="s">
        <v>126</v>
      </c>
      <c r="B77" s="344">
        <v>0</v>
      </c>
      <c r="C77" s="338">
        <f t="shared" si="7"/>
        <v>0</v>
      </c>
      <c r="D77" s="345"/>
      <c r="E77" s="353" t="str">
        <f t="shared" si="8"/>
        <v>-</v>
      </c>
      <c r="F77" s="354"/>
    </row>
    <row r="78" spans="1:256" s="321" customFormat="1" ht="30" customHeight="1">
      <c r="A78" s="346" t="s">
        <v>127</v>
      </c>
      <c r="B78" s="342">
        <f>SUM(B79:B86)</f>
        <v>58.5</v>
      </c>
      <c r="C78" s="342">
        <f>SUM(C79:C86)</f>
        <v>58.5</v>
      </c>
      <c r="D78" s="343">
        <f>SUM(D79:D86)</f>
        <v>59</v>
      </c>
      <c r="E78" s="353">
        <f t="shared" si="8"/>
        <v>1.0085470085470085</v>
      </c>
      <c r="F78" s="354"/>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239"/>
      <c r="AP78" s="239"/>
      <c r="AQ78" s="239"/>
      <c r="AR78" s="239"/>
      <c r="AS78" s="239"/>
      <c r="AT78" s="239"/>
      <c r="AU78" s="239"/>
      <c r="AV78" s="239"/>
      <c r="AW78" s="239"/>
      <c r="AX78" s="239"/>
      <c r="AY78" s="239"/>
      <c r="AZ78" s="239"/>
      <c r="BA78" s="239"/>
      <c r="BB78" s="239"/>
      <c r="BC78" s="239"/>
      <c r="BD78" s="239"/>
      <c r="BE78" s="239"/>
      <c r="BF78" s="239"/>
      <c r="BG78" s="239"/>
      <c r="BH78" s="239"/>
      <c r="BI78" s="239"/>
      <c r="BJ78" s="239"/>
      <c r="BK78" s="239"/>
      <c r="BL78" s="239"/>
      <c r="BM78" s="239"/>
      <c r="BN78" s="239"/>
      <c r="BO78" s="239"/>
      <c r="BP78" s="239"/>
      <c r="BQ78" s="239"/>
      <c r="BR78" s="239"/>
      <c r="BS78" s="239"/>
      <c r="BT78" s="239"/>
      <c r="BU78" s="239"/>
      <c r="BV78" s="239"/>
      <c r="BW78" s="239"/>
      <c r="BX78" s="239"/>
      <c r="BY78" s="239"/>
      <c r="BZ78" s="239"/>
      <c r="CA78" s="239"/>
      <c r="CB78" s="239"/>
      <c r="CC78" s="239"/>
      <c r="CD78" s="239"/>
      <c r="CE78" s="239"/>
      <c r="CF78" s="239"/>
      <c r="CG78" s="239"/>
      <c r="CH78" s="239"/>
      <c r="CI78" s="239"/>
      <c r="CJ78" s="239"/>
      <c r="CK78" s="239"/>
      <c r="CL78" s="239"/>
      <c r="CM78" s="239"/>
      <c r="CN78" s="239"/>
      <c r="CO78" s="239"/>
      <c r="CP78" s="239"/>
      <c r="CQ78" s="239"/>
      <c r="CR78" s="239"/>
      <c r="CS78" s="239"/>
      <c r="CT78" s="239"/>
      <c r="CU78" s="239"/>
      <c r="CV78" s="239"/>
      <c r="CW78" s="239"/>
      <c r="CX78" s="239"/>
      <c r="CY78" s="239"/>
      <c r="CZ78" s="239"/>
      <c r="DA78" s="239"/>
      <c r="DB78" s="239"/>
      <c r="DC78" s="239"/>
      <c r="DD78" s="239"/>
      <c r="DE78" s="239"/>
      <c r="DF78" s="239"/>
      <c r="DG78" s="239"/>
      <c r="DH78" s="239"/>
      <c r="DI78" s="239"/>
      <c r="DJ78" s="239"/>
      <c r="DK78" s="239"/>
      <c r="DL78" s="239"/>
      <c r="DM78" s="239"/>
      <c r="DN78" s="239"/>
      <c r="DO78" s="239"/>
      <c r="DP78" s="239"/>
      <c r="DQ78" s="239"/>
      <c r="DR78" s="239"/>
      <c r="DS78" s="239"/>
      <c r="DT78" s="239"/>
      <c r="DU78" s="239"/>
      <c r="DV78" s="239"/>
      <c r="DW78" s="239"/>
      <c r="DX78" s="239"/>
      <c r="DY78" s="239"/>
      <c r="DZ78" s="239"/>
      <c r="EA78" s="239"/>
      <c r="EB78" s="239"/>
      <c r="EC78" s="239"/>
      <c r="ED78" s="239"/>
      <c r="EE78" s="239"/>
      <c r="EF78" s="239"/>
      <c r="EG78" s="239"/>
      <c r="EH78" s="239"/>
      <c r="EI78" s="239"/>
      <c r="EJ78" s="239"/>
      <c r="EK78" s="239"/>
      <c r="EL78" s="239"/>
      <c r="EM78" s="239"/>
      <c r="EN78" s="239"/>
      <c r="EO78" s="239"/>
      <c r="EP78" s="239"/>
      <c r="EQ78" s="239"/>
      <c r="ER78" s="239"/>
      <c r="ES78" s="239"/>
      <c r="ET78" s="239"/>
      <c r="EU78" s="239"/>
      <c r="EV78" s="239"/>
      <c r="EW78" s="239"/>
      <c r="EX78" s="239"/>
      <c r="EY78" s="239"/>
      <c r="EZ78" s="239"/>
      <c r="FA78" s="239"/>
      <c r="FB78" s="239"/>
      <c r="FC78" s="239"/>
      <c r="FD78" s="239"/>
      <c r="FE78" s="239"/>
      <c r="FF78" s="239"/>
      <c r="FG78" s="239"/>
      <c r="FH78" s="239"/>
      <c r="FI78" s="239"/>
      <c r="FJ78" s="239"/>
      <c r="FK78" s="239"/>
      <c r="FL78" s="239"/>
      <c r="FM78" s="239"/>
      <c r="FN78" s="239"/>
      <c r="FO78" s="239"/>
      <c r="FP78" s="239"/>
      <c r="FQ78" s="239"/>
      <c r="FR78" s="239"/>
      <c r="FS78" s="239"/>
      <c r="FT78" s="239"/>
      <c r="FU78" s="239"/>
      <c r="FV78" s="239"/>
      <c r="FW78" s="239"/>
      <c r="FX78" s="239"/>
      <c r="FY78" s="239"/>
      <c r="FZ78" s="239"/>
      <c r="GA78" s="239"/>
      <c r="GB78" s="239"/>
      <c r="GC78" s="239"/>
      <c r="GD78" s="239"/>
      <c r="GE78" s="239"/>
      <c r="GF78" s="239"/>
      <c r="GG78" s="239"/>
      <c r="GH78" s="239"/>
      <c r="GI78" s="239"/>
      <c r="GJ78" s="239"/>
      <c r="GK78" s="239"/>
      <c r="GL78" s="239"/>
      <c r="GM78" s="239"/>
      <c r="GN78" s="239"/>
      <c r="GO78" s="239"/>
      <c r="GP78" s="239"/>
      <c r="GQ78" s="239"/>
      <c r="GR78" s="239"/>
      <c r="GS78" s="239"/>
      <c r="GT78" s="239"/>
      <c r="GU78" s="239"/>
      <c r="GV78" s="239"/>
      <c r="GW78" s="239"/>
      <c r="GX78" s="239"/>
      <c r="GY78" s="239"/>
      <c r="GZ78" s="239"/>
      <c r="HA78" s="239"/>
      <c r="HB78" s="239"/>
      <c r="HC78" s="239"/>
      <c r="HD78" s="239"/>
      <c r="HE78" s="239"/>
      <c r="HF78" s="239"/>
      <c r="HG78" s="239"/>
      <c r="HH78" s="239"/>
      <c r="HI78" s="239"/>
      <c r="HJ78" s="239"/>
      <c r="HK78" s="239"/>
      <c r="HL78" s="239"/>
      <c r="HM78" s="239"/>
      <c r="HN78" s="239"/>
      <c r="HO78" s="239"/>
      <c r="HP78" s="239"/>
      <c r="HQ78" s="239"/>
      <c r="HR78" s="239"/>
      <c r="HS78" s="239"/>
      <c r="HT78" s="239"/>
      <c r="HU78" s="239"/>
      <c r="HV78" s="239"/>
      <c r="HW78" s="239"/>
      <c r="HX78" s="239"/>
      <c r="HY78" s="239"/>
      <c r="HZ78" s="239"/>
      <c r="IA78" s="239"/>
      <c r="IB78" s="239"/>
      <c r="IC78" s="239"/>
      <c r="ID78" s="239"/>
      <c r="IE78" s="239"/>
      <c r="IF78" s="239"/>
      <c r="IG78" s="239"/>
      <c r="IH78" s="325"/>
      <c r="II78" s="325"/>
      <c r="IJ78" s="325"/>
      <c r="IK78" s="325"/>
      <c r="IL78" s="325"/>
      <c r="IM78" s="325"/>
      <c r="IN78" s="325"/>
      <c r="IO78" s="325"/>
      <c r="IP78" s="325"/>
      <c r="IQ78" s="325"/>
      <c r="IR78" s="325"/>
      <c r="IS78" s="325"/>
      <c r="IT78" s="325"/>
      <c r="IU78" s="325"/>
      <c r="IV78" s="325"/>
    </row>
    <row r="79" spans="1:6" s="321" customFormat="1" ht="30" customHeight="1">
      <c r="A79" s="340" t="s">
        <v>78</v>
      </c>
      <c r="B79" s="344">
        <v>0</v>
      </c>
      <c r="C79" s="338">
        <f>B79</f>
        <v>0</v>
      </c>
      <c r="D79" s="345"/>
      <c r="E79" s="353" t="str">
        <f t="shared" si="8"/>
        <v>-</v>
      </c>
      <c r="F79" s="354"/>
    </row>
    <row r="80" spans="1:6" s="321" customFormat="1" ht="30" customHeight="1">
      <c r="A80" s="340" t="s">
        <v>79</v>
      </c>
      <c r="B80" s="344">
        <v>0</v>
      </c>
      <c r="C80" s="338">
        <f aca="true" t="shared" si="9" ref="C80:C86">B80</f>
        <v>0</v>
      </c>
      <c r="D80" s="345"/>
      <c r="E80" s="353" t="str">
        <f t="shared" si="8"/>
        <v>-</v>
      </c>
      <c r="F80" s="354"/>
    </row>
    <row r="81" spans="1:6" s="321" customFormat="1" ht="30" customHeight="1">
      <c r="A81" s="337" t="s">
        <v>80</v>
      </c>
      <c r="B81" s="344">
        <v>0</v>
      </c>
      <c r="C81" s="338">
        <f t="shared" si="9"/>
        <v>0</v>
      </c>
      <c r="D81" s="345"/>
      <c r="E81" s="353" t="str">
        <f t="shared" si="8"/>
        <v>-</v>
      </c>
      <c r="F81" s="354"/>
    </row>
    <row r="82" spans="1:6" s="321" customFormat="1" ht="30" customHeight="1">
      <c r="A82" s="337" t="s">
        <v>128</v>
      </c>
      <c r="B82" s="344">
        <v>0</v>
      </c>
      <c r="C82" s="338">
        <f t="shared" si="9"/>
        <v>0</v>
      </c>
      <c r="D82" s="345"/>
      <c r="E82" s="353" t="str">
        <f t="shared" si="8"/>
        <v>-</v>
      </c>
      <c r="F82" s="354"/>
    </row>
    <row r="83" spans="1:6" s="321" customFormat="1" ht="30" customHeight="1">
      <c r="A83" s="337" t="s">
        <v>129</v>
      </c>
      <c r="B83" s="344">
        <v>0</v>
      </c>
      <c r="C83" s="338">
        <f t="shared" si="9"/>
        <v>0</v>
      </c>
      <c r="D83" s="345"/>
      <c r="E83" s="353" t="str">
        <f t="shared" si="8"/>
        <v>-</v>
      </c>
      <c r="F83" s="354"/>
    </row>
    <row r="84" spans="1:6" s="321" customFormat="1" ht="30" customHeight="1">
      <c r="A84" s="340" t="s">
        <v>121</v>
      </c>
      <c r="B84" s="344">
        <v>0</v>
      </c>
      <c r="C84" s="338">
        <f t="shared" si="9"/>
        <v>0</v>
      </c>
      <c r="D84" s="345"/>
      <c r="E84" s="353" t="str">
        <f t="shared" si="8"/>
        <v>-</v>
      </c>
      <c r="F84" s="354"/>
    </row>
    <row r="85" spans="1:6" s="321" customFormat="1" ht="30" customHeight="1">
      <c r="A85" s="340" t="s">
        <v>87</v>
      </c>
      <c r="B85" s="344">
        <v>0</v>
      </c>
      <c r="C85" s="338">
        <f t="shared" si="9"/>
        <v>0</v>
      </c>
      <c r="D85" s="345"/>
      <c r="E85" s="353" t="str">
        <f t="shared" si="8"/>
        <v>-</v>
      </c>
      <c r="F85" s="354"/>
    </row>
    <row r="86" spans="1:256" s="321" customFormat="1" ht="30" customHeight="1">
      <c r="A86" s="340" t="s">
        <v>130</v>
      </c>
      <c r="B86" s="344">
        <v>58.5</v>
      </c>
      <c r="C86" s="338">
        <f t="shared" si="9"/>
        <v>58.5</v>
      </c>
      <c r="D86" s="345">
        <v>59</v>
      </c>
      <c r="E86" s="353">
        <f t="shared" si="8"/>
        <v>1.0085470085470085</v>
      </c>
      <c r="F86" s="354"/>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239"/>
      <c r="AN86" s="239"/>
      <c r="AO86" s="239"/>
      <c r="AP86" s="239"/>
      <c r="AQ86" s="239"/>
      <c r="AR86" s="239"/>
      <c r="AS86" s="239"/>
      <c r="AT86" s="239"/>
      <c r="AU86" s="239"/>
      <c r="AV86" s="239"/>
      <c r="AW86" s="239"/>
      <c r="AX86" s="239"/>
      <c r="AY86" s="239"/>
      <c r="AZ86" s="239"/>
      <c r="BA86" s="239"/>
      <c r="BB86" s="239"/>
      <c r="BC86" s="239"/>
      <c r="BD86" s="239"/>
      <c r="BE86" s="239"/>
      <c r="BF86" s="239"/>
      <c r="BG86" s="239"/>
      <c r="BH86" s="239"/>
      <c r="BI86" s="239"/>
      <c r="BJ86" s="239"/>
      <c r="BK86" s="239"/>
      <c r="BL86" s="239"/>
      <c r="BM86" s="239"/>
      <c r="BN86" s="239"/>
      <c r="BO86" s="239"/>
      <c r="BP86" s="239"/>
      <c r="BQ86" s="239"/>
      <c r="BR86" s="239"/>
      <c r="BS86" s="239"/>
      <c r="BT86" s="239"/>
      <c r="BU86" s="239"/>
      <c r="BV86" s="239"/>
      <c r="BW86" s="239"/>
      <c r="BX86" s="239"/>
      <c r="BY86" s="239"/>
      <c r="BZ86" s="239"/>
      <c r="CA86" s="239"/>
      <c r="CB86" s="239"/>
      <c r="CC86" s="239"/>
      <c r="CD86" s="239"/>
      <c r="CE86" s="239"/>
      <c r="CF86" s="239"/>
      <c r="CG86" s="239"/>
      <c r="CH86" s="239"/>
      <c r="CI86" s="239"/>
      <c r="CJ86" s="239"/>
      <c r="CK86" s="239"/>
      <c r="CL86" s="239"/>
      <c r="CM86" s="239"/>
      <c r="CN86" s="239"/>
      <c r="CO86" s="239"/>
      <c r="CP86" s="239"/>
      <c r="CQ86" s="239"/>
      <c r="CR86" s="239"/>
      <c r="CS86" s="239"/>
      <c r="CT86" s="239"/>
      <c r="CU86" s="239"/>
      <c r="CV86" s="239"/>
      <c r="CW86" s="239"/>
      <c r="CX86" s="239"/>
      <c r="CY86" s="239"/>
      <c r="CZ86" s="239"/>
      <c r="DA86" s="239"/>
      <c r="DB86" s="239"/>
      <c r="DC86" s="239"/>
      <c r="DD86" s="239"/>
      <c r="DE86" s="239"/>
      <c r="DF86" s="239"/>
      <c r="DG86" s="239"/>
      <c r="DH86" s="239"/>
      <c r="DI86" s="239"/>
      <c r="DJ86" s="239"/>
      <c r="DK86" s="239"/>
      <c r="DL86" s="239"/>
      <c r="DM86" s="239"/>
      <c r="DN86" s="239"/>
      <c r="DO86" s="239"/>
      <c r="DP86" s="239"/>
      <c r="DQ86" s="239"/>
      <c r="DR86" s="239"/>
      <c r="DS86" s="239"/>
      <c r="DT86" s="239"/>
      <c r="DU86" s="239"/>
      <c r="DV86" s="239"/>
      <c r="DW86" s="239"/>
      <c r="DX86" s="239"/>
      <c r="DY86" s="239"/>
      <c r="DZ86" s="239"/>
      <c r="EA86" s="239"/>
      <c r="EB86" s="239"/>
      <c r="EC86" s="239"/>
      <c r="ED86" s="239"/>
      <c r="EE86" s="239"/>
      <c r="EF86" s="239"/>
      <c r="EG86" s="239"/>
      <c r="EH86" s="239"/>
      <c r="EI86" s="239"/>
      <c r="EJ86" s="239"/>
      <c r="EK86" s="239"/>
      <c r="EL86" s="239"/>
      <c r="EM86" s="239"/>
      <c r="EN86" s="239"/>
      <c r="EO86" s="239"/>
      <c r="EP86" s="239"/>
      <c r="EQ86" s="239"/>
      <c r="ER86" s="239"/>
      <c r="ES86" s="239"/>
      <c r="ET86" s="239"/>
      <c r="EU86" s="239"/>
      <c r="EV86" s="239"/>
      <c r="EW86" s="239"/>
      <c r="EX86" s="239"/>
      <c r="EY86" s="239"/>
      <c r="EZ86" s="239"/>
      <c r="FA86" s="239"/>
      <c r="FB86" s="239"/>
      <c r="FC86" s="239"/>
      <c r="FD86" s="239"/>
      <c r="FE86" s="239"/>
      <c r="FF86" s="239"/>
      <c r="FG86" s="239"/>
      <c r="FH86" s="239"/>
      <c r="FI86" s="239"/>
      <c r="FJ86" s="239"/>
      <c r="FK86" s="239"/>
      <c r="FL86" s="239"/>
      <c r="FM86" s="239"/>
      <c r="FN86" s="239"/>
      <c r="FO86" s="239"/>
      <c r="FP86" s="239"/>
      <c r="FQ86" s="239"/>
      <c r="FR86" s="239"/>
      <c r="FS86" s="239"/>
      <c r="FT86" s="239"/>
      <c r="FU86" s="239"/>
      <c r="FV86" s="239"/>
      <c r="FW86" s="239"/>
      <c r="FX86" s="239"/>
      <c r="FY86" s="239"/>
      <c r="FZ86" s="239"/>
      <c r="GA86" s="239"/>
      <c r="GB86" s="239"/>
      <c r="GC86" s="239"/>
      <c r="GD86" s="239"/>
      <c r="GE86" s="239"/>
      <c r="GF86" s="239"/>
      <c r="GG86" s="239"/>
      <c r="GH86" s="239"/>
      <c r="GI86" s="239"/>
      <c r="GJ86" s="239"/>
      <c r="GK86" s="239"/>
      <c r="GL86" s="239"/>
      <c r="GM86" s="239"/>
      <c r="GN86" s="239"/>
      <c r="GO86" s="239"/>
      <c r="GP86" s="239"/>
      <c r="GQ86" s="239"/>
      <c r="GR86" s="239"/>
      <c r="GS86" s="239"/>
      <c r="GT86" s="239"/>
      <c r="GU86" s="239"/>
      <c r="GV86" s="239"/>
      <c r="GW86" s="239"/>
      <c r="GX86" s="239"/>
      <c r="GY86" s="239"/>
      <c r="GZ86" s="239"/>
      <c r="HA86" s="239"/>
      <c r="HB86" s="239"/>
      <c r="HC86" s="239"/>
      <c r="HD86" s="239"/>
      <c r="HE86" s="239"/>
      <c r="HF86" s="239"/>
      <c r="HG86" s="239"/>
      <c r="HH86" s="239"/>
      <c r="HI86" s="239"/>
      <c r="HJ86" s="239"/>
      <c r="HK86" s="239"/>
      <c r="HL86" s="239"/>
      <c r="HM86" s="239"/>
      <c r="HN86" s="239"/>
      <c r="HO86" s="239"/>
      <c r="HP86" s="239"/>
      <c r="HQ86" s="239"/>
      <c r="HR86" s="239"/>
      <c r="HS86" s="239"/>
      <c r="HT86" s="239"/>
      <c r="HU86" s="239"/>
      <c r="HV86" s="239"/>
      <c r="HW86" s="239"/>
      <c r="HX86" s="239"/>
      <c r="HY86" s="239"/>
      <c r="HZ86" s="239"/>
      <c r="IA86" s="239"/>
      <c r="IB86" s="239"/>
      <c r="IC86" s="239"/>
      <c r="ID86" s="239"/>
      <c r="IE86" s="239"/>
      <c r="IF86" s="239"/>
      <c r="IG86" s="239"/>
      <c r="IH86" s="325"/>
      <c r="II86" s="325"/>
      <c r="IJ86" s="325"/>
      <c r="IK86" s="325"/>
      <c r="IL86" s="325"/>
      <c r="IM86" s="325"/>
      <c r="IN86" s="325"/>
      <c r="IO86" s="325"/>
      <c r="IP86" s="325"/>
      <c r="IQ86" s="325"/>
      <c r="IR86" s="325"/>
      <c r="IS86" s="325"/>
      <c r="IT86" s="325"/>
      <c r="IU86" s="325"/>
      <c r="IV86" s="325"/>
    </row>
    <row r="87" spans="1:6" s="321" customFormat="1" ht="30" customHeight="1">
      <c r="A87" s="346" t="s">
        <v>131</v>
      </c>
      <c r="B87" s="342">
        <f>SUM(B88:B99)</f>
        <v>0</v>
      </c>
      <c r="C87" s="342">
        <f>SUM(C88:C99)</f>
        <v>0</v>
      </c>
      <c r="D87" s="343">
        <f>SUM(D88:D99)</f>
        <v>0</v>
      </c>
      <c r="E87" s="353" t="str">
        <f t="shared" si="8"/>
        <v>-</v>
      </c>
      <c r="F87" s="354"/>
    </row>
    <row r="88" spans="1:6" s="321" customFormat="1" ht="30" customHeight="1">
      <c r="A88" s="341" t="s">
        <v>78</v>
      </c>
      <c r="B88" s="344">
        <v>0</v>
      </c>
      <c r="C88" s="338">
        <f>B88</f>
        <v>0</v>
      </c>
      <c r="D88" s="345"/>
      <c r="E88" s="353" t="str">
        <f t="shared" si="8"/>
        <v>-</v>
      </c>
      <c r="F88" s="354"/>
    </row>
    <row r="89" spans="1:6" s="321" customFormat="1" ht="30" customHeight="1">
      <c r="A89" s="337" t="s">
        <v>79</v>
      </c>
      <c r="B89" s="344">
        <v>0</v>
      </c>
      <c r="C89" s="338">
        <f aca="true" t="shared" si="10" ref="C89:C99">B89</f>
        <v>0</v>
      </c>
      <c r="D89" s="345"/>
      <c r="E89" s="353" t="str">
        <f t="shared" si="8"/>
        <v>-</v>
      </c>
      <c r="F89" s="354"/>
    </row>
    <row r="90" spans="1:6" s="321" customFormat="1" ht="30" customHeight="1">
      <c r="A90" s="337" t="s">
        <v>80</v>
      </c>
      <c r="B90" s="344">
        <v>0</v>
      </c>
      <c r="C90" s="338">
        <f t="shared" si="10"/>
        <v>0</v>
      </c>
      <c r="D90" s="345"/>
      <c r="E90" s="353" t="str">
        <f t="shared" si="8"/>
        <v>-</v>
      </c>
      <c r="F90" s="354"/>
    </row>
    <row r="91" spans="1:6" s="321" customFormat="1" ht="30" customHeight="1">
      <c r="A91" s="340" t="s">
        <v>132</v>
      </c>
      <c r="B91" s="344">
        <v>0</v>
      </c>
      <c r="C91" s="338">
        <f t="shared" si="10"/>
        <v>0</v>
      </c>
      <c r="D91" s="345"/>
      <c r="E91" s="353" t="str">
        <f t="shared" si="8"/>
        <v>-</v>
      </c>
      <c r="F91" s="354"/>
    </row>
    <row r="92" spans="1:6" s="321" customFormat="1" ht="30" customHeight="1">
      <c r="A92" s="340" t="s">
        <v>133</v>
      </c>
      <c r="B92" s="344">
        <v>0</v>
      </c>
      <c r="C92" s="338">
        <f t="shared" si="10"/>
        <v>0</v>
      </c>
      <c r="D92" s="345"/>
      <c r="E92" s="353" t="str">
        <f t="shared" si="8"/>
        <v>-</v>
      </c>
      <c r="F92" s="354"/>
    </row>
    <row r="93" spans="1:6" s="321" customFormat="1" ht="30" customHeight="1">
      <c r="A93" s="340" t="s">
        <v>121</v>
      </c>
      <c r="B93" s="344">
        <v>0</v>
      </c>
      <c r="C93" s="338">
        <f t="shared" si="10"/>
        <v>0</v>
      </c>
      <c r="D93" s="345"/>
      <c r="E93" s="353" t="str">
        <f t="shared" si="8"/>
        <v>-</v>
      </c>
      <c r="F93" s="354"/>
    </row>
    <row r="94" spans="1:6" s="321" customFormat="1" ht="30" customHeight="1">
      <c r="A94" s="337" t="s">
        <v>134</v>
      </c>
      <c r="B94" s="344">
        <v>0</v>
      </c>
      <c r="C94" s="338">
        <f t="shared" si="10"/>
        <v>0</v>
      </c>
      <c r="D94" s="345"/>
      <c r="E94" s="353" t="str">
        <f t="shared" si="8"/>
        <v>-</v>
      </c>
      <c r="F94" s="354"/>
    </row>
    <row r="95" spans="1:6" s="321" customFormat="1" ht="30" customHeight="1">
      <c r="A95" s="337" t="s">
        <v>135</v>
      </c>
      <c r="B95" s="344">
        <v>0</v>
      </c>
      <c r="C95" s="338">
        <f t="shared" si="10"/>
        <v>0</v>
      </c>
      <c r="D95" s="345"/>
      <c r="E95" s="353" t="str">
        <f t="shared" si="8"/>
        <v>-</v>
      </c>
      <c r="F95" s="354"/>
    </row>
    <row r="96" spans="1:6" s="321" customFormat="1" ht="30" customHeight="1">
      <c r="A96" s="337" t="s">
        <v>136</v>
      </c>
      <c r="B96" s="344">
        <v>0</v>
      </c>
      <c r="C96" s="338">
        <f t="shared" si="10"/>
        <v>0</v>
      </c>
      <c r="D96" s="345"/>
      <c r="E96" s="353" t="str">
        <f t="shared" si="8"/>
        <v>-</v>
      </c>
      <c r="F96" s="354"/>
    </row>
    <row r="97" spans="1:6" s="321" customFormat="1" ht="30" customHeight="1">
      <c r="A97" s="340" t="s">
        <v>137</v>
      </c>
      <c r="B97" s="344">
        <v>0</v>
      </c>
      <c r="C97" s="338">
        <f t="shared" si="10"/>
        <v>0</v>
      </c>
      <c r="D97" s="345"/>
      <c r="E97" s="353" t="str">
        <f t="shared" si="8"/>
        <v>-</v>
      </c>
      <c r="F97" s="354"/>
    </row>
    <row r="98" spans="1:6" s="321" customFormat="1" ht="30" customHeight="1">
      <c r="A98" s="340" t="s">
        <v>87</v>
      </c>
      <c r="B98" s="344">
        <v>0</v>
      </c>
      <c r="C98" s="338">
        <f t="shared" si="10"/>
        <v>0</v>
      </c>
      <c r="D98" s="345"/>
      <c r="E98" s="353" t="str">
        <f t="shared" si="8"/>
        <v>-</v>
      </c>
      <c r="F98" s="354"/>
    </row>
    <row r="99" spans="1:6" s="321" customFormat="1" ht="30" customHeight="1">
      <c r="A99" s="340" t="s">
        <v>138</v>
      </c>
      <c r="B99" s="344">
        <v>0</v>
      </c>
      <c r="C99" s="338">
        <f t="shared" si="10"/>
        <v>0</v>
      </c>
      <c r="D99" s="345"/>
      <c r="E99" s="353" t="str">
        <f t="shared" si="8"/>
        <v>-</v>
      </c>
      <c r="F99" s="354"/>
    </row>
    <row r="100" spans="1:256" s="321" customFormat="1" ht="30" customHeight="1">
      <c r="A100" s="346" t="s">
        <v>139</v>
      </c>
      <c r="B100" s="342">
        <f>SUM(B101:B108)</f>
        <v>2161.885929</v>
      </c>
      <c r="C100" s="342">
        <f>SUM(C101:C108)</f>
        <v>2161.885929</v>
      </c>
      <c r="D100" s="343">
        <f>SUM(D101:D108)</f>
        <v>1864</v>
      </c>
      <c r="E100" s="353">
        <f t="shared" si="8"/>
        <v>0.862210154104759</v>
      </c>
      <c r="F100" s="354"/>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39"/>
      <c r="BA100" s="239"/>
      <c r="BB100" s="239"/>
      <c r="BC100" s="239"/>
      <c r="BD100" s="239"/>
      <c r="BE100" s="239"/>
      <c r="BF100" s="239"/>
      <c r="BG100" s="239"/>
      <c r="BH100" s="239"/>
      <c r="BI100" s="239"/>
      <c r="BJ100" s="239"/>
      <c r="BK100" s="239"/>
      <c r="BL100" s="239"/>
      <c r="BM100" s="239"/>
      <c r="BN100" s="239"/>
      <c r="BO100" s="239"/>
      <c r="BP100" s="239"/>
      <c r="BQ100" s="239"/>
      <c r="BR100" s="239"/>
      <c r="BS100" s="239"/>
      <c r="BT100" s="239"/>
      <c r="BU100" s="239"/>
      <c r="BV100" s="239"/>
      <c r="BW100" s="239"/>
      <c r="BX100" s="239"/>
      <c r="BY100" s="239"/>
      <c r="BZ100" s="239"/>
      <c r="CA100" s="239"/>
      <c r="CB100" s="239"/>
      <c r="CC100" s="239"/>
      <c r="CD100" s="239"/>
      <c r="CE100" s="239"/>
      <c r="CF100" s="239"/>
      <c r="CG100" s="239"/>
      <c r="CH100" s="239"/>
      <c r="CI100" s="239"/>
      <c r="CJ100" s="239"/>
      <c r="CK100" s="239"/>
      <c r="CL100" s="239"/>
      <c r="CM100" s="239"/>
      <c r="CN100" s="239"/>
      <c r="CO100" s="239"/>
      <c r="CP100" s="239"/>
      <c r="CQ100" s="239"/>
      <c r="CR100" s="239"/>
      <c r="CS100" s="239"/>
      <c r="CT100" s="239"/>
      <c r="CU100" s="239"/>
      <c r="CV100" s="239"/>
      <c r="CW100" s="239"/>
      <c r="CX100" s="239"/>
      <c r="CY100" s="239"/>
      <c r="CZ100" s="239"/>
      <c r="DA100" s="239"/>
      <c r="DB100" s="239"/>
      <c r="DC100" s="239"/>
      <c r="DD100" s="239"/>
      <c r="DE100" s="239"/>
      <c r="DF100" s="239"/>
      <c r="DG100" s="239"/>
      <c r="DH100" s="239"/>
      <c r="DI100" s="239"/>
      <c r="DJ100" s="239"/>
      <c r="DK100" s="239"/>
      <c r="DL100" s="239"/>
      <c r="DM100" s="239"/>
      <c r="DN100" s="239"/>
      <c r="DO100" s="239"/>
      <c r="DP100" s="239"/>
      <c r="DQ100" s="239"/>
      <c r="DR100" s="239"/>
      <c r="DS100" s="239"/>
      <c r="DT100" s="239"/>
      <c r="DU100" s="239"/>
      <c r="DV100" s="239"/>
      <c r="DW100" s="239"/>
      <c r="DX100" s="239"/>
      <c r="DY100" s="239"/>
      <c r="DZ100" s="239"/>
      <c r="EA100" s="239"/>
      <c r="EB100" s="239"/>
      <c r="EC100" s="239"/>
      <c r="ED100" s="239"/>
      <c r="EE100" s="239"/>
      <c r="EF100" s="239"/>
      <c r="EG100" s="239"/>
      <c r="EH100" s="239"/>
      <c r="EI100" s="239"/>
      <c r="EJ100" s="239"/>
      <c r="EK100" s="239"/>
      <c r="EL100" s="239"/>
      <c r="EM100" s="239"/>
      <c r="EN100" s="239"/>
      <c r="EO100" s="239"/>
      <c r="EP100" s="239"/>
      <c r="EQ100" s="239"/>
      <c r="ER100" s="239"/>
      <c r="ES100" s="239"/>
      <c r="ET100" s="239"/>
      <c r="EU100" s="239"/>
      <c r="EV100" s="239"/>
      <c r="EW100" s="239"/>
      <c r="EX100" s="239"/>
      <c r="EY100" s="239"/>
      <c r="EZ100" s="239"/>
      <c r="FA100" s="239"/>
      <c r="FB100" s="239"/>
      <c r="FC100" s="239"/>
      <c r="FD100" s="239"/>
      <c r="FE100" s="239"/>
      <c r="FF100" s="239"/>
      <c r="FG100" s="239"/>
      <c r="FH100" s="239"/>
      <c r="FI100" s="239"/>
      <c r="FJ100" s="239"/>
      <c r="FK100" s="239"/>
      <c r="FL100" s="239"/>
      <c r="FM100" s="239"/>
      <c r="FN100" s="239"/>
      <c r="FO100" s="239"/>
      <c r="FP100" s="239"/>
      <c r="FQ100" s="239"/>
      <c r="FR100" s="239"/>
      <c r="FS100" s="239"/>
      <c r="FT100" s="239"/>
      <c r="FU100" s="239"/>
      <c r="FV100" s="239"/>
      <c r="FW100" s="239"/>
      <c r="FX100" s="239"/>
      <c r="FY100" s="239"/>
      <c r="FZ100" s="239"/>
      <c r="GA100" s="239"/>
      <c r="GB100" s="239"/>
      <c r="GC100" s="239"/>
      <c r="GD100" s="239"/>
      <c r="GE100" s="239"/>
      <c r="GF100" s="239"/>
      <c r="GG100" s="239"/>
      <c r="GH100" s="239"/>
      <c r="GI100" s="239"/>
      <c r="GJ100" s="239"/>
      <c r="GK100" s="239"/>
      <c r="GL100" s="239"/>
      <c r="GM100" s="239"/>
      <c r="GN100" s="239"/>
      <c r="GO100" s="239"/>
      <c r="GP100" s="239"/>
      <c r="GQ100" s="239"/>
      <c r="GR100" s="239"/>
      <c r="GS100" s="239"/>
      <c r="GT100" s="239"/>
      <c r="GU100" s="239"/>
      <c r="GV100" s="239"/>
      <c r="GW100" s="239"/>
      <c r="GX100" s="239"/>
      <c r="GY100" s="239"/>
      <c r="GZ100" s="239"/>
      <c r="HA100" s="239"/>
      <c r="HB100" s="239"/>
      <c r="HC100" s="239"/>
      <c r="HD100" s="239"/>
      <c r="HE100" s="239"/>
      <c r="HF100" s="239"/>
      <c r="HG100" s="239"/>
      <c r="HH100" s="239"/>
      <c r="HI100" s="239"/>
      <c r="HJ100" s="239"/>
      <c r="HK100" s="239"/>
      <c r="HL100" s="239"/>
      <c r="HM100" s="239"/>
      <c r="HN100" s="239"/>
      <c r="HO100" s="239"/>
      <c r="HP100" s="239"/>
      <c r="HQ100" s="239"/>
      <c r="HR100" s="239"/>
      <c r="HS100" s="239"/>
      <c r="HT100" s="239"/>
      <c r="HU100" s="239"/>
      <c r="HV100" s="239"/>
      <c r="HW100" s="239"/>
      <c r="HX100" s="239"/>
      <c r="HY100" s="239"/>
      <c r="HZ100" s="239"/>
      <c r="IA100" s="239"/>
      <c r="IB100" s="239"/>
      <c r="IC100" s="239"/>
      <c r="ID100" s="239"/>
      <c r="IE100" s="239"/>
      <c r="IF100" s="239"/>
      <c r="IG100" s="239"/>
      <c r="IH100" s="325"/>
      <c r="II100" s="325"/>
      <c r="IJ100" s="325"/>
      <c r="IK100" s="325"/>
      <c r="IL100" s="325"/>
      <c r="IM100" s="325"/>
      <c r="IN100" s="325"/>
      <c r="IO100" s="325"/>
      <c r="IP100" s="325"/>
      <c r="IQ100" s="325"/>
      <c r="IR100" s="325"/>
      <c r="IS100" s="325"/>
      <c r="IT100" s="325"/>
      <c r="IU100" s="325"/>
      <c r="IV100" s="325"/>
    </row>
    <row r="101" spans="1:256" s="321" customFormat="1" ht="30" customHeight="1">
      <c r="A101" s="340" t="s">
        <v>78</v>
      </c>
      <c r="B101" s="344">
        <v>952.465929</v>
      </c>
      <c r="C101" s="338">
        <f aca="true" t="shared" si="11" ref="C101:C108">B101</f>
        <v>952.465929</v>
      </c>
      <c r="D101" s="345">
        <v>1153</v>
      </c>
      <c r="E101" s="353">
        <f t="shared" si="8"/>
        <v>1.2105419888463014</v>
      </c>
      <c r="F101" s="354"/>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39"/>
      <c r="BA101" s="239"/>
      <c r="BB101" s="239"/>
      <c r="BC101" s="239"/>
      <c r="BD101" s="239"/>
      <c r="BE101" s="239"/>
      <c r="BF101" s="239"/>
      <c r="BG101" s="239"/>
      <c r="BH101" s="239"/>
      <c r="BI101" s="239"/>
      <c r="BJ101" s="239"/>
      <c r="BK101" s="239"/>
      <c r="BL101" s="239"/>
      <c r="BM101" s="239"/>
      <c r="BN101" s="239"/>
      <c r="BO101" s="239"/>
      <c r="BP101" s="239"/>
      <c r="BQ101" s="239"/>
      <c r="BR101" s="239"/>
      <c r="BS101" s="239"/>
      <c r="BT101" s="239"/>
      <c r="BU101" s="239"/>
      <c r="BV101" s="239"/>
      <c r="BW101" s="239"/>
      <c r="BX101" s="239"/>
      <c r="BY101" s="239"/>
      <c r="BZ101" s="239"/>
      <c r="CA101" s="239"/>
      <c r="CB101" s="239"/>
      <c r="CC101" s="239"/>
      <c r="CD101" s="239"/>
      <c r="CE101" s="239"/>
      <c r="CF101" s="239"/>
      <c r="CG101" s="239"/>
      <c r="CH101" s="239"/>
      <c r="CI101" s="239"/>
      <c r="CJ101" s="239"/>
      <c r="CK101" s="239"/>
      <c r="CL101" s="239"/>
      <c r="CM101" s="239"/>
      <c r="CN101" s="239"/>
      <c r="CO101" s="239"/>
      <c r="CP101" s="239"/>
      <c r="CQ101" s="239"/>
      <c r="CR101" s="239"/>
      <c r="CS101" s="239"/>
      <c r="CT101" s="239"/>
      <c r="CU101" s="239"/>
      <c r="CV101" s="239"/>
      <c r="CW101" s="239"/>
      <c r="CX101" s="239"/>
      <c r="CY101" s="239"/>
      <c r="CZ101" s="239"/>
      <c r="DA101" s="239"/>
      <c r="DB101" s="239"/>
      <c r="DC101" s="239"/>
      <c r="DD101" s="239"/>
      <c r="DE101" s="239"/>
      <c r="DF101" s="239"/>
      <c r="DG101" s="239"/>
      <c r="DH101" s="239"/>
      <c r="DI101" s="239"/>
      <c r="DJ101" s="239"/>
      <c r="DK101" s="239"/>
      <c r="DL101" s="239"/>
      <c r="DM101" s="239"/>
      <c r="DN101" s="239"/>
      <c r="DO101" s="239"/>
      <c r="DP101" s="239"/>
      <c r="DQ101" s="239"/>
      <c r="DR101" s="239"/>
      <c r="DS101" s="239"/>
      <c r="DT101" s="239"/>
      <c r="DU101" s="239"/>
      <c r="DV101" s="239"/>
      <c r="DW101" s="239"/>
      <c r="DX101" s="239"/>
      <c r="DY101" s="239"/>
      <c r="DZ101" s="239"/>
      <c r="EA101" s="239"/>
      <c r="EB101" s="239"/>
      <c r="EC101" s="239"/>
      <c r="ED101" s="239"/>
      <c r="EE101" s="239"/>
      <c r="EF101" s="239"/>
      <c r="EG101" s="239"/>
      <c r="EH101" s="239"/>
      <c r="EI101" s="239"/>
      <c r="EJ101" s="239"/>
      <c r="EK101" s="239"/>
      <c r="EL101" s="239"/>
      <c r="EM101" s="239"/>
      <c r="EN101" s="239"/>
      <c r="EO101" s="239"/>
      <c r="EP101" s="239"/>
      <c r="EQ101" s="239"/>
      <c r="ER101" s="239"/>
      <c r="ES101" s="239"/>
      <c r="ET101" s="239"/>
      <c r="EU101" s="239"/>
      <c r="EV101" s="239"/>
      <c r="EW101" s="239"/>
      <c r="EX101" s="239"/>
      <c r="EY101" s="239"/>
      <c r="EZ101" s="239"/>
      <c r="FA101" s="239"/>
      <c r="FB101" s="239"/>
      <c r="FC101" s="239"/>
      <c r="FD101" s="239"/>
      <c r="FE101" s="239"/>
      <c r="FF101" s="239"/>
      <c r="FG101" s="239"/>
      <c r="FH101" s="239"/>
      <c r="FI101" s="239"/>
      <c r="FJ101" s="239"/>
      <c r="FK101" s="239"/>
      <c r="FL101" s="239"/>
      <c r="FM101" s="239"/>
      <c r="FN101" s="239"/>
      <c r="FO101" s="239"/>
      <c r="FP101" s="239"/>
      <c r="FQ101" s="239"/>
      <c r="FR101" s="239"/>
      <c r="FS101" s="239"/>
      <c r="FT101" s="239"/>
      <c r="FU101" s="239"/>
      <c r="FV101" s="239"/>
      <c r="FW101" s="239"/>
      <c r="FX101" s="239"/>
      <c r="FY101" s="239"/>
      <c r="FZ101" s="239"/>
      <c r="GA101" s="239"/>
      <c r="GB101" s="239"/>
      <c r="GC101" s="239"/>
      <c r="GD101" s="239"/>
      <c r="GE101" s="239"/>
      <c r="GF101" s="239"/>
      <c r="GG101" s="239"/>
      <c r="GH101" s="239"/>
      <c r="GI101" s="239"/>
      <c r="GJ101" s="239"/>
      <c r="GK101" s="239"/>
      <c r="GL101" s="239"/>
      <c r="GM101" s="239"/>
      <c r="GN101" s="239"/>
      <c r="GO101" s="239"/>
      <c r="GP101" s="239"/>
      <c r="GQ101" s="239"/>
      <c r="GR101" s="239"/>
      <c r="GS101" s="239"/>
      <c r="GT101" s="239"/>
      <c r="GU101" s="239"/>
      <c r="GV101" s="239"/>
      <c r="GW101" s="239"/>
      <c r="GX101" s="239"/>
      <c r="GY101" s="239"/>
      <c r="GZ101" s="239"/>
      <c r="HA101" s="239"/>
      <c r="HB101" s="239"/>
      <c r="HC101" s="239"/>
      <c r="HD101" s="239"/>
      <c r="HE101" s="239"/>
      <c r="HF101" s="239"/>
      <c r="HG101" s="239"/>
      <c r="HH101" s="239"/>
      <c r="HI101" s="239"/>
      <c r="HJ101" s="239"/>
      <c r="HK101" s="239"/>
      <c r="HL101" s="239"/>
      <c r="HM101" s="239"/>
      <c r="HN101" s="239"/>
      <c r="HO101" s="239"/>
      <c r="HP101" s="239"/>
      <c r="HQ101" s="239"/>
      <c r="HR101" s="239"/>
      <c r="HS101" s="239"/>
      <c r="HT101" s="239"/>
      <c r="HU101" s="239"/>
      <c r="HV101" s="239"/>
      <c r="HW101" s="239"/>
      <c r="HX101" s="239"/>
      <c r="HY101" s="239"/>
      <c r="HZ101" s="239"/>
      <c r="IA101" s="239"/>
      <c r="IB101" s="239"/>
      <c r="IC101" s="239"/>
      <c r="ID101" s="239"/>
      <c r="IE101" s="239"/>
      <c r="IF101" s="239"/>
      <c r="IG101" s="239"/>
      <c r="IH101" s="325"/>
      <c r="II101" s="325"/>
      <c r="IJ101" s="325"/>
      <c r="IK101" s="325"/>
      <c r="IL101" s="325"/>
      <c r="IM101" s="325"/>
      <c r="IN101" s="325"/>
      <c r="IO101" s="325"/>
      <c r="IP101" s="325"/>
      <c r="IQ101" s="325"/>
      <c r="IR101" s="325"/>
      <c r="IS101" s="325"/>
      <c r="IT101" s="325"/>
      <c r="IU101" s="325"/>
      <c r="IV101" s="325"/>
    </row>
    <row r="102" spans="1:256" s="321" customFormat="1" ht="30" customHeight="1">
      <c r="A102" s="340" t="s">
        <v>79</v>
      </c>
      <c r="B102" s="344">
        <v>888.47</v>
      </c>
      <c r="C102" s="338">
        <f t="shared" si="11"/>
        <v>888.47</v>
      </c>
      <c r="D102" s="345">
        <v>347</v>
      </c>
      <c r="E102" s="353">
        <f t="shared" si="8"/>
        <v>0.3905590509527615</v>
      </c>
      <c r="F102" s="354"/>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39"/>
      <c r="BA102" s="239"/>
      <c r="BB102" s="239"/>
      <c r="BC102" s="239"/>
      <c r="BD102" s="239"/>
      <c r="BE102" s="239"/>
      <c r="BF102" s="239"/>
      <c r="BG102" s="239"/>
      <c r="BH102" s="239"/>
      <c r="BI102" s="239"/>
      <c r="BJ102" s="239"/>
      <c r="BK102" s="239"/>
      <c r="BL102" s="239"/>
      <c r="BM102" s="239"/>
      <c r="BN102" s="239"/>
      <c r="BO102" s="239"/>
      <c r="BP102" s="239"/>
      <c r="BQ102" s="239"/>
      <c r="BR102" s="239"/>
      <c r="BS102" s="239"/>
      <c r="BT102" s="239"/>
      <c r="BU102" s="239"/>
      <c r="BV102" s="239"/>
      <c r="BW102" s="239"/>
      <c r="BX102" s="239"/>
      <c r="BY102" s="239"/>
      <c r="BZ102" s="239"/>
      <c r="CA102" s="239"/>
      <c r="CB102" s="239"/>
      <c r="CC102" s="239"/>
      <c r="CD102" s="239"/>
      <c r="CE102" s="239"/>
      <c r="CF102" s="239"/>
      <c r="CG102" s="239"/>
      <c r="CH102" s="239"/>
      <c r="CI102" s="239"/>
      <c r="CJ102" s="239"/>
      <c r="CK102" s="239"/>
      <c r="CL102" s="239"/>
      <c r="CM102" s="239"/>
      <c r="CN102" s="239"/>
      <c r="CO102" s="239"/>
      <c r="CP102" s="239"/>
      <c r="CQ102" s="239"/>
      <c r="CR102" s="239"/>
      <c r="CS102" s="239"/>
      <c r="CT102" s="239"/>
      <c r="CU102" s="239"/>
      <c r="CV102" s="239"/>
      <c r="CW102" s="239"/>
      <c r="CX102" s="239"/>
      <c r="CY102" s="239"/>
      <c r="CZ102" s="239"/>
      <c r="DA102" s="239"/>
      <c r="DB102" s="239"/>
      <c r="DC102" s="239"/>
      <c r="DD102" s="239"/>
      <c r="DE102" s="239"/>
      <c r="DF102" s="239"/>
      <c r="DG102" s="239"/>
      <c r="DH102" s="239"/>
      <c r="DI102" s="239"/>
      <c r="DJ102" s="239"/>
      <c r="DK102" s="239"/>
      <c r="DL102" s="239"/>
      <c r="DM102" s="239"/>
      <c r="DN102" s="239"/>
      <c r="DO102" s="239"/>
      <c r="DP102" s="239"/>
      <c r="DQ102" s="239"/>
      <c r="DR102" s="239"/>
      <c r="DS102" s="239"/>
      <c r="DT102" s="239"/>
      <c r="DU102" s="239"/>
      <c r="DV102" s="239"/>
      <c r="DW102" s="239"/>
      <c r="DX102" s="239"/>
      <c r="DY102" s="239"/>
      <c r="DZ102" s="239"/>
      <c r="EA102" s="239"/>
      <c r="EB102" s="239"/>
      <c r="EC102" s="239"/>
      <c r="ED102" s="239"/>
      <c r="EE102" s="239"/>
      <c r="EF102" s="239"/>
      <c r="EG102" s="239"/>
      <c r="EH102" s="239"/>
      <c r="EI102" s="239"/>
      <c r="EJ102" s="239"/>
      <c r="EK102" s="239"/>
      <c r="EL102" s="239"/>
      <c r="EM102" s="239"/>
      <c r="EN102" s="239"/>
      <c r="EO102" s="239"/>
      <c r="EP102" s="239"/>
      <c r="EQ102" s="239"/>
      <c r="ER102" s="239"/>
      <c r="ES102" s="239"/>
      <c r="ET102" s="239"/>
      <c r="EU102" s="239"/>
      <c r="EV102" s="239"/>
      <c r="EW102" s="239"/>
      <c r="EX102" s="239"/>
      <c r="EY102" s="239"/>
      <c r="EZ102" s="239"/>
      <c r="FA102" s="239"/>
      <c r="FB102" s="239"/>
      <c r="FC102" s="239"/>
      <c r="FD102" s="239"/>
      <c r="FE102" s="239"/>
      <c r="FF102" s="239"/>
      <c r="FG102" s="239"/>
      <c r="FH102" s="239"/>
      <c r="FI102" s="239"/>
      <c r="FJ102" s="239"/>
      <c r="FK102" s="239"/>
      <c r="FL102" s="239"/>
      <c r="FM102" s="239"/>
      <c r="FN102" s="239"/>
      <c r="FO102" s="239"/>
      <c r="FP102" s="239"/>
      <c r="FQ102" s="239"/>
      <c r="FR102" s="239"/>
      <c r="FS102" s="239"/>
      <c r="FT102" s="239"/>
      <c r="FU102" s="239"/>
      <c r="FV102" s="239"/>
      <c r="FW102" s="239"/>
      <c r="FX102" s="239"/>
      <c r="FY102" s="239"/>
      <c r="FZ102" s="239"/>
      <c r="GA102" s="239"/>
      <c r="GB102" s="239"/>
      <c r="GC102" s="239"/>
      <c r="GD102" s="239"/>
      <c r="GE102" s="239"/>
      <c r="GF102" s="239"/>
      <c r="GG102" s="239"/>
      <c r="GH102" s="239"/>
      <c r="GI102" s="239"/>
      <c r="GJ102" s="239"/>
      <c r="GK102" s="239"/>
      <c r="GL102" s="239"/>
      <c r="GM102" s="239"/>
      <c r="GN102" s="239"/>
      <c r="GO102" s="239"/>
      <c r="GP102" s="239"/>
      <c r="GQ102" s="239"/>
      <c r="GR102" s="239"/>
      <c r="GS102" s="239"/>
      <c r="GT102" s="239"/>
      <c r="GU102" s="239"/>
      <c r="GV102" s="239"/>
      <c r="GW102" s="239"/>
      <c r="GX102" s="239"/>
      <c r="GY102" s="239"/>
      <c r="GZ102" s="239"/>
      <c r="HA102" s="239"/>
      <c r="HB102" s="239"/>
      <c r="HC102" s="239"/>
      <c r="HD102" s="239"/>
      <c r="HE102" s="239"/>
      <c r="HF102" s="239"/>
      <c r="HG102" s="239"/>
      <c r="HH102" s="239"/>
      <c r="HI102" s="239"/>
      <c r="HJ102" s="239"/>
      <c r="HK102" s="239"/>
      <c r="HL102" s="239"/>
      <c r="HM102" s="239"/>
      <c r="HN102" s="239"/>
      <c r="HO102" s="239"/>
      <c r="HP102" s="239"/>
      <c r="HQ102" s="239"/>
      <c r="HR102" s="239"/>
      <c r="HS102" s="239"/>
      <c r="HT102" s="239"/>
      <c r="HU102" s="239"/>
      <c r="HV102" s="239"/>
      <c r="HW102" s="239"/>
      <c r="HX102" s="239"/>
      <c r="HY102" s="239"/>
      <c r="HZ102" s="239"/>
      <c r="IA102" s="239"/>
      <c r="IB102" s="239"/>
      <c r="IC102" s="239"/>
      <c r="ID102" s="239"/>
      <c r="IE102" s="239"/>
      <c r="IF102" s="239"/>
      <c r="IG102" s="239"/>
      <c r="IH102" s="325"/>
      <c r="II102" s="325"/>
      <c r="IJ102" s="325"/>
      <c r="IK102" s="325"/>
      <c r="IL102" s="325"/>
      <c r="IM102" s="325"/>
      <c r="IN102" s="325"/>
      <c r="IO102" s="325"/>
      <c r="IP102" s="325"/>
      <c r="IQ102" s="325"/>
      <c r="IR102" s="325"/>
      <c r="IS102" s="325"/>
      <c r="IT102" s="325"/>
      <c r="IU102" s="325"/>
      <c r="IV102" s="325"/>
    </row>
    <row r="103" spans="1:6" s="321" customFormat="1" ht="30" customHeight="1">
      <c r="A103" s="340" t="s">
        <v>80</v>
      </c>
      <c r="B103" s="344">
        <v>0</v>
      </c>
      <c r="C103" s="338">
        <f t="shared" si="11"/>
        <v>0</v>
      </c>
      <c r="D103" s="345"/>
      <c r="E103" s="353" t="str">
        <f t="shared" si="8"/>
        <v>-</v>
      </c>
      <c r="F103" s="354"/>
    </row>
    <row r="104" spans="1:6" s="321" customFormat="1" ht="30" customHeight="1">
      <c r="A104" s="341" t="s">
        <v>140</v>
      </c>
      <c r="B104" s="344">
        <v>0</v>
      </c>
      <c r="C104" s="338">
        <f t="shared" si="11"/>
        <v>0</v>
      </c>
      <c r="D104" s="345"/>
      <c r="E104" s="353" t="str">
        <f t="shared" si="8"/>
        <v>-</v>
      </c>
      <c r="F104" s="354"/>
    </row>
    <row r="105" spans="1:6" s="321" customFormat="1" ht="30" customHeight="1">
      <c r="A105" s="337" t="s">
        <v>141</v>
      </c>
      <c r="B105" s="344">
        <v>0</v>
      </c>
      <c r="C105" s="338">
        <f t="shared" si="11"/>
        <v>0</v>
      </c>
      <c r="D105" s="345"/>
      <c r="E105" s="353" t="str">
        <f t="shared" si="8"/>
        <v>-</v>
      </c>
      <c r="F105" s="354"/>
    </row>
    <row r="106" spans="1:6" s="321" customFormat="1" ht="30" customHeight="1">
      <c r="A106" s="337" t="s">
        <v>142</v>
      </c>
      <c r="B106" s="344">
        <v>0</v>
      </c>
      <c r="C106" s="338">
        <f t="shared" si="11"/>
        <v>0</v>
      </c>
      <c r="D106" s="345"/>
      <c r="E106" s="353" t="str">
        <f t="shared" si="8"/>
        <v>-</v>
      </c>
      <c r="F106" s="354"/>
    </row>
    <row r="107" spans="1:6" s="321" customFormat="1" ht="30" customHeight="1">
      <c r="A107" s="337" t="s">
        <v>87</v>
      </c>
      <c r="B107" s="344">
        <v>0</v>
      </c>
      <c r="C107" s="338">
        <f t="shared" si="11"/>
        <v>0</v>
      </c>
      <c r="D107" s="345"/>
      <c r="E107" s="353" t="str">
        <f t="shared" si="8"/>
        <v>-</v>
      </c>
      <c r="F107" s="354"/>
    </row>
    <row r="108" spans="1:256" s="321" customFormat="1" ht="30" customHeight="1">
      <c r="A108" s="340" t="s">
        <v>143</v>
      </c>
      <c r="B108" s="344">
        <v>320.95</v>
      </c>
      <c r="C108" s="338">
        <f t="shared" si="11"/>
        <v>320.95</v>
      </c>
      <c r="D108" s="345">
        <v>364</v>
      </c>
      <c r="E108" s="353">
        <f t="shared" si="8"/>
        <v>1.1341330425299891</v>
      </c>
      <c r="F108" s="355"/>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39"/>
      <c r="AZ108" s="239"/>
      <c r="BA108" s="239"/>
      <c r="BB108" s="239"/>
      <c r="BC108" s="239"/>
      <c r="BD108" s="239"/>
      <c r="BE108" s="239"/>
      <c r="BF108" s="239"/>
      <c r="BG108" s="239"/>
      <c r="BH108" s="239"/>
      <c r="BI108" s="239"/>
      <c r="BJ108" s="239"/>
      <c r="BK108" s="239"/>
      <c r="BL108" s="239"/>
      <c r="BM108" s="239"/>
      <c r="BN108" s="239"/>
      <c r="BO108" s="239"/>
      <c r="BP108" s="239"/>
      <c r="BQ108" s="239"/>
      <c r="BR108" s="239"/>
      <c r="BS108" s="239"/>
      <c r="BT108" s="239"/>
      <c r="BU108" s="239"/>
      <c r="BV108" s="239"/>
      <c r="BW108" s="239"/>
      <c r="BX108" s="239"/>
      <c r="BY108" s="239"/>
      <c r="BZ108" s="239"/>
      <c r="CA108" s="239"/>
      <c r="CB108" s="239"/>
      <c r="CC108" s="239"/>
      <c r="CD108" s="239"/>
      <c r="CE108" s="239"/>
      <c r="CF108" s="239"/>
      <c r="CG108" s="239"/>
      <c r="CH108" s="239"/>
      <c r="CI108" s="239"/>
      <c r="CJ108" s="239"/>
      <c r="CK108" s="239"/>
      <c r="CL108" s="239"/>
      <c r="CM108" s="239"/>
      <c r="CN108" s="239"/>
      <c r="CO108" s="239"/>
      <c r="CP108" s="239"/>
      <c r="CQ108" s="239"/>
      <c r="CR108" s="239"/>
      <c r="CS108" s="239"/>
      <c r="CT108" s="239"/>
      <c r="CU108" s="239"/>
      <c r="CV108" s="239"/>
      <c r="CW108" s="239"/>
      <c r="CX108" s="239"/>
      <c r="CY108" s="239"/>
      <c r="CZ108" s="239"/>
      <c r="DA108" s="239"/>
      <c r="DB108" s="239"/>
      <c r="DC108" s="239"/>
      <c r="DD108" s="239"/>
      <c r="DE108" s="239"/>
      <c r="DF108" s="239"/>
      <c r="DG108" s="239"/>
      <c r="DH108" s="239"/>
      <c r="DI108" s="239"/>
      <c r="DJ108" s="239"/>
      <c r="DK108" s="239"/>
      <c r="DL108" s="239"/>
      <c r="DM108" s="239"/>
      <c r="DN108" s="239"/>
      <c r="DO108" s="239"/>
      <c r="DP108" s="239"/>
      <c r="DQ108" s="239"/>
      <c r="DR108" s="239"/>
      <c r="DS108" s="239"/>
      <c r="DT108" s="239"/>
      <c r="DU108" s="239"/>
      <c r="DV108" s="239"/>
      <c r="DW108" s="239"/>
      <c r="DX108" s="239"/>
      <c r="DY108" s="239"/>
      <c r="DZ108" s="239"/>
      <c r="EA108" s="239"/>
      <c r="EB108" s="239"/>
      <c r="EC108" s="239"/>
      <c r="ED108" s="239"/>
      <c r="EE108" s="239"/>
      <c r="EF108" s="239"/>
      <c r="EG108" s="239"/>
      <c r="EH108" s="239"/>
      <c r="EI108" s="239"/>
      <c r="EJ108" s="239"/>
      <c r="EK108" s="239"/>
      <c r="EL108" s="239"/>
      <c r="EM108" s="239"/>
      <c r="EN108" s="239"/>
      <c r="EO108" s="239"/>
      <c r="EP108" s="239"/>
      <c r="EQ108" s="239"/>
      <c r="ER108" s="239"/>
      <c r="ES108" s="239"/>
      <c r="ET108" s="239"/>
      <c r="EU108" s="239"/>
      <c r="EV108" s="239"/>
      <c r="EW108" s="239"/>
      <c r="EX108" s="239"/>
      <c r="EY108" s="239"/>
      <c r="EZ108" s="239"/>
      <c r="FA108" s="239"/>
      <c r="FB108" s="239"/>
      <c r="FC108" s="239"/>
      <c r="FD108" s="239"/>
      <c r="FE108" s="239"/>
      <c r="FF108" s="239"/>
      <c r="FG108" s="239"/>
      <c r="FH108" s="239"/>
      <c r="FI108" s="239"/>
      <c r="FJ108" s="239"/>
      <c r="FK108" s="239"/>
      <c r="FL108" s="239"/>
      <c r="FM108" s="239"/>
      <c r="FN108" s="239"/>
      <c r="FO108" s="239"/>
      <c r="FP108" s="239"/>
      <c r="FQ108" s="239"/>
      <c r="FR108" s="239"/>
      <c r="FS108" s="239"/>
      <c r="FT108" s="239"/>
      <c r="FU108" s="239"/>
      <c r="FV108" s="239"/>
      <c r="FW108" s="239"/>
      <c r="FX108" s="239"/>
      <c r="FY108" s="239"/>
      <c r="FZ108" s="239"/>
      <c r="GA108" s="239"/>
      <c r="GB108" s="239"/>
      <c r="GC108" s="239"/>
      <c r="GD108" s="239"/>
      <c r="GE108" s="239"/>
      <c r="GF108" s="239"/>
      <c r="GG108" s="239"/>
      <c r="GH108" s="239"/>
      <c r="GI108" s="239"/>
      <c r="GJ108" s="239"/>
      <c r="GK108" s="239"/>
      <c r="GL108" s="239"/>
      <c r="GM108" s="239"/>
      <c r="GN108" s="239"/>
      <c r="GO108" s="239"/>
      <c r="GP108" s="239"/>
      <c r="GQ108" s="239"/>
      <c r="GR108" s="239"/>
      <c r="GS108" s="239"/>
      <c r="GT108" s="239"/>
      <c r="GU108" s="239"/>
      <c r="GV108" s="239"/>
      <c r="GW108" s="239"/>
      <c r="GX108" s="239"/>
      <c r="GY108" s="239"/>
      <c r="GZ108" s="239"/>
      <c r="HA108" s="239"/>
      <c r="HB108" s="239"/>
      <c r="HC108" s="239"/>
      <c r="HD108" s="239"/>
      <c r="HE108" s="239"/>
      <c r="HF108" s="239"/>
      <c r="HG108" s="239"/>
      <c r="HH108" s="239"/>
      <c r="HI108" s="239"/>
      <c r="HJ108" s="239"/>
      <c r="HK108" s="239"/>
      <c r="HL108" s="239"/>
      <c r="HM108" s="239"/>
      <c r="HN108" s="239"/>
      <c r="HO108" s="239"/>
      <c r="HP108" s="239"/>
      <c r="HQ108" s="239"/>
      <c r="HR108" s="239"/>
      <c r="HS108" s="239"/>
      <c r="HT108" s="239"/>
      <c r="HU108" s="239"/>
      <c r="HV108" s="239"/>
      <c r="HW108" s="239"/>
      <c r="HX108" s="239"/>
      <c r="HY108" s="239"/>
      <c r="HZ108" s="239"/>
      <c r="IA108" s="239"/>
      <c r="IB108" s="239"/>
      <c r="IC108" s="239"/>
      <c r="ID108" s="239"/>
      <c r="IE108" s="239"/>
      <c r="IF108" s="239"/>
      <c r="IG108" s="239"/>
      <c r="IH108" s="325"/>
      <c r="II108" s="325"/>
      <c r="IJ108" s="325"/>
      <c r="IK108" s="325"/>
      <c r="IL108" s="325"/>
      <c r="IM108" s="325"/>
      <c r="IN108" s="325"/>
      <c r="IO108" s="325"/>
      <c r="IP108" s="325"/>
      <c r="IQ108" s="325"/>
      <c r="IR108" s="325"/>
      <c r="IS108" s="325"/>
      <c r="IT108" s="325"/>
      <c r="IU108" s="325"/>
      <c r="IV108" s="325"/>
    </row>
    <row r="109" spans="1:256" s="321" customFormat="1" ht="30" customHeight="1">
      <c r="A109" s="346" t="s">
        <v>144</v>
      </c>
      <c r="B109" s="342">
        <f>SUM(B110:B119)</f>
        <v>6044.5599999999995</v>
      </c>
      <c r="C109" s="342">
        <f>SUM(C110:C119)</f>
        <v>6044.5599999999995</v>
      </c>
      <c r="D109" s="343">
        <f>SUM(D110:D119)</f>
        <v>6098</v>
      </c>
      <c r="E109" s="353">
        <f t="shared" si="8"/>
        <v>1.0088410074513283</v>
      </c>
      <c r="F109" s="354"/>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39"/>
      <c r="BS109" s="239"/>
      <c r="BT109" s="239"/>
      <c r="BU109" s="239"/>
      <c r="BV109" s="239"/>
      <c r="BW109" s="239"/>
      <c r="BX109" s="239"/>
      <c r="BY109" s="239"/>
      <c r="BZ109" s="239"/>
      <c r="CA109" s="239"/>
      <c r="CB109" s="239"/>
      <c r="CC109" s="239"/>
      <c r="CD109" s="239"/>
      <c r="CE109" s="239"/>
      <c r="CF109" s="239"/>
      <c r="CG109" s="239"/>
      <c r="CH109" s="239"/>
      <c r="CI109" s="239"/>
      <c r="CJ109" s="239"/>
      <c r="CK109" s="239"/>
      <c r="CL109" s="239"/>
      <c r="CM109" s="239"/>
      <c r="CN109" s="239"/>
      <c r="CO109" s="239"/>
      <c r="CP109" s="239"/>
      <c r="CQ109" s="239"/>
      <c r="CR109" s="239"/>
      <c r="CS109" s="239"/>
      <c r="CT109" s="239"/>
      <c r="CU109" s="239"/>
      <c r="CV109" s="239"/>
      <c r="CW109" s="239"/>
      <c r="CX109" s="239"/>
      <c r="CY109" s="239"/>
      <c r="CZ109" s="239"/>
      <c r="DA109" s="239"/>
      <c r="DB109" s="239"/>
      <c r="DC109" s="239"/>
      <c r="DD109" s="239"/>
      <c r="DE109" s="239"/>
      <c r="DF109" s="239"/>
      <c r="DG109" s="239"/>
      <c r="DH109" s="239"/>
      <c r="DI109" s="239"/>
      <c r="DJ109" s="239"/>
      <c r="DK109" s="239"/>
      <c r="DL109" s="239"/>
      <c r="DM109" s="239"/>
      <c r="DN109" s="239"/>
      <c r="DO109" s="239"/>
      <c r="DP109" s="239"/>
      <c r="DQ109" s="239"/>
      <c r="DR109" s="239"/>
      <c r="DS109" s="239"/>
      <c r="DT109" s="239"/>
      <c r="DU109" s="239"/>
      <c r="DV109" s="239"/>
      <c r="DW109" s="239"/>
      <c r="DX109" s="239"/>
      <c r="DY109" s="239"/>
      <c r="DZ109" s="239"/>
      <c r="EA109" s="239"/>
      <c r="EB109" s="239"/>
      <c r="EC109" s="239"/>
      <c r="ED109" s="239"/>
      <c r="EE109" s="239"/>
      <c r="EF109" s="239"/>
      <c r="EG109" s="239"/>
      <c r="EH109" s="239"/>
      <c r="EI109" s="239"/>
      <c r="EJ109" s="239"/>
      <c r="EK109" s="239"/>
      <c r="EL109" s="239"/>
      <c r="EM109" s="239"/>
      <c r="EN109" s="239"/>
      <c r="EO109" s="239"/>
      <c r="EP109" s="239"/>
      <c r="EQ109" s="239"/>
      <c r="ER109" s="239"/>
      <c r="ES109" s="239"/>
      <c r="ET109" s="239"/>
      <c r="EU109" s="239"/>
      <c r="EV109" s="239"/>
      <c r="EW109" s="239"/>
      <c r="EX109" s="239"/>
      <c r="EY109" s="239"/>
      <c r="EZ109" s="239"/>
      <c r="FA109" s="239"/>
      <c r="FB109" s="239"/>
      <c r="FC109" s="239"/>
      <c r="FD109" s="239"/>
      <c r="FE109" s="239"/>
      <c r="FF109" s="239"/>
      <c r="FG109" s="239"/>
      <c r="FH109" s="239"/>
      <c r="FI109" s="239"/>
      <c r="FJ109" s="239"/>
      <c r="FK109" s="239"/>
      <c r="FL109" s="239"/>
      <c r="FM109" s="239"/>
      <c r="FN109" s="239"/>
      <c r="FO109" s="239"/>
      <c r="FP109" s="239"/>
      <c r="FQ109" s="239"/>
      <c r="FR109" s="239"/>
      <c r="FS109" s="239"/>
      <c r="FT109" s="239"/>
      <c r="FU109" s="239"/>
      <c r="FV109" s="239"/>
      <c r="FW109" s="239"/>
      <c r="FX109" s="239"/>
      <c r="FY109" s="239"/>
      <c r="FZ109" s="239"/>
      <c r="GA109" s="239"/>
      <c r="GB109" s="239"/>
      <c r="GC109" s="239"/>
      <c r="GD109" s="239"/>
      <c r="GE109" s="239"/>
      <c r="GF109" s="239"/>
      <c r="GG109" s="239"/>
      <c r="GH109" s="239"/>
      <c r="GI109" s="239"/>
      <c r="GJ109" s="239"/>
      <c r="GK109" s="239"/>
      <c r="GL109" s="239"/>
      <c r="GM109" s="239"/>
      <c r="GN109" s="239"/>
      <c r="GO109" s="239"/>
      <c r="GP109" s="239"/>
      <c r="GQ109" s="239"/>
      <c r="GR109" s="239"/>
      <c r="GS109" s="239"/>
      <c r="GT109" s="239"/>
      <c r="GU109" s="239"/>
      <c r="GV109" s="239"/>
      <c r="GW109" s="239"/>
      <c r="GX109" s="239"/>
      <c r="GY109" s="239"/>
      <c r="GZ109" s="239"/>
      <c r="HA109" s="239"/>
      <c r="HB109" s="239"/>
      <c r="HC109" s="239"/>
      <c r="HD109" s="239"/>
      <c r="HE109" s="239"/>
      <c r="HF109" s="239"/>
      <c r="HG109" s="239"/>
      <c r="HH109" s="239"/>
      <c r="HI109" s="239"/>
      <c r="HJ109" s="239"/>
      <c r="HK109" s="239"/>
      <c r="HL109" s="239"/>
      <c r="HM109" s="239"/>
      <c r="HN109" s="239"/>
      <c r="HO109" s="239"/>
      <c r="HP109" s="239"/>
      <c r="HQ109" s="239"/>
      <c r="HR109" s="239"/>
      <c r="HS109" s="239"/>
      <c r="HT109" s="239"/>
      <c r="HU109" s="239"/>
      <c r="HV109" s="239"/>
      <c r="HW109" s="239"/>
      <c r="HX109" s="239"/>
      <c r="HY109" s="239"/>
      <c r="HZ109" s="239"/>
      <c r="IA109" s="239"/>
      <c r="IB109" s="239"/>
      <c r="IC109" s="239"/>
      <c r="ID109" s="239"/>
      <c r="IE109" s="239"/>
      <c r="IF109" s="239"/>
      <c r="IG109" s="239"/>
      <c r="IH109" s="325"/>
      <c r="II109" s="325"/>
      <c r="IJ109" s="325"/>
      <c r="IK109" s="325"/>
      <c r="IL109" s="325"/>
      <c r="IM109" s="325"/>
      <c r="IN109" s="325"/>
      <c r="IO109" s="325"/>
      <c r="IP109" s="325"/>
      <c r="IQ109" s="325"/>
      <c r="IR109" s="325"/>
      <c r="IS109" s="325"/>
      <c r="IT109" s="325"/>
      <c r="IU109" s="325"/>
      <c r="IV109" s="325"/>
    </row>
    <row r="110" spans="1:256" s="321" customFormat="1" ht="30" customHeight="1">
      <c r="A110" s="340" t="s">
        <v>78</v>
      </c>
      <c r="B110" s="344">
        <v>986.97</v>
      </c>
      <c r="C110" s="338">
        <f aca="true" t="shared" si="12" ref="C110:C119">B110</f>
        <v>986.97</v>
      </c>
      <c r="D110" s="345">
        <v>1124</v>
      </c>
      <c r="E110" s="353">
        <f t="shared" si="8"/>
        <v>1.13883907312279</v>
      </c>
      <c r="F110" s="354"/>
      <c r="G110" s="239"/>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39"/>
      <c r="AE110" s="239"/>
      <c r="AF110" s="239"/>
      <c r="AG110" s="239"/>
      <c r="AH110" s="239"/>
      <c r="AI110" s="239"/>
      <c r="AJ110" s="239"/>
      <c r="AK110" s="239"/>
      <c r="AL110" s="239"/>
      <c r="AM110" s="239"/>
      <c r="AN110" s="239"/>
      <c r="AO110" s="239"/>
      <c r="AP110" s="239"/>
      <c r="AQ110" s="239"/>
      <c r="AR110" s="239"/>
      <c r="AS110" s="239"/>
      <c r="AT110" s="239"/>
      <c r="AU110" s="239"/>
      <c r="AV110" s="239"/>
      <c r="AW110" s="239"/>
      <c r="AX110" s="239"/>
      <c r="AY110" s="239"/>
      <c r="AZ110" s="239"/>
      <c r="BA110" s="239"/>
      <c r="BB110" s="239"/>
      <c r="BC110" s="239"/>
      <c r="BD110" s="239"/>
      <c r="BE110" s="239"/>
      <c r="BF110" s="239"/>
      <c r="BG110" s="239"/>
      <c r="BH110" s="239"/>
      <c r="BI110" s="239"/>
      <c r="BJ110" s="239"/>
      <c r="BK110" s="239"/>
      <c r="BL110" s="239"/>
      <c r="BM110" s="239"/>
      <c r="BN110" s="239"/>
      <c r="BO110" s="239"/>
      <c r="BP110" s="239"/>
      <c r="BQ110" s="239"/>
      <c r="BR110" s="239"/>
      <c r="BS110" s="239"/>
      <c r="BT110" s="239"/>
      <c r="BU110" s="239"/>
      <c r="BV110" s="239"/>
      <c r="BW110" s="239"/>
      <c r="BX110" s="239"/>
      <c r="BY110" s="239"/>
      <c r="BZ110" s="239"/>
      <c r="CA110" s="239"/>
      <c r="CB110" s="239"/>
      <c r="CC110" s="239"/>
      <c r="CD110" s="239"/>
      <c r="CE110" s="239"/>
      <c r="CF110" s="239"/>
      <c r="CG110" s="239"/>
      <c r="CH110" s="239"/>
      <c r="CI110" s="239"/>
      <c r="CJ110" s="239"/>
      <c r="CK110" s="239"/>
      <c r="CL110" s="239"/>
      <c r="CM110" s="239"/>
      <c r="CN110" s="239"/>
      <c r="CO110" s="239"/>
      <c r="CP110" s="239"/>
      <c r="CQ110" s="239"/>
      <c r="CR110" s="239"/>
      <c r="CS110" s="239"/>
      <c r="CT110" s="239"/>
      <c r="CU110" s="239"/>
      <c r="CV110" s="239"/>
      <c r="CW110" s="239"/>
      <c r="CX110" s="239"/>
      <c r="CY110" s="239"/>
      <c r="CZ110" s="239"/>
      <c r="DA110" s="239"/>
      <c r="DB110" s="239"/>
      <c r="DC110" s="239"/>
      <c r="DD110" s="239"/>
      <c r="DE110" s="239"/>
      <c r="DF110" s="239"/>
      <c r="DG110" s="239"/>
      <c r="DH110" s="239"/>
      <c r="DI110" s="239"/>
      <c r="DJ110" s="239"/>
      <c r="DK110" s="239"/>
      <c r="DL110" s="239"/>
      <c r="DM110" s="239"/>
      <c r="DN110" s="239"/>
      <c r="DO110" s="239"/>
      <c r="DP110" s="239"/>
      <c r="DQ110" s="239"/>
      <c r="DR110" s="239"/>
      <c r="DS110" s="239"/>
      <c r="DT110" s="239"/>
      <c r="DU110" s="239"/>
      <c r="DV110" s="239"/>
      <c r="DW110" s="239"/>
      <c r="DX110" s="239"/>
      <c r="DY110" s="239"/>
      <c r="DZ110" s="239"/>
      <c r="EA110" s="239"/>
      <c r="EB110" s="239"/>
      <c r="EC110" s="239"/>
      <c r="ED110" s="239"/>
      <c r="EE110" s="239"/>
      <c r="EF110" s="239"/>
      <c r="EG110" s="239"/>
      <c r="EH110" s="239"/>
      <c r="EI110" s="239"/>
      <c r="EJ110" s="239"/>
      <c r="EK110" s="239"/>
      <c r="EL110" s="239"/>
      <c r="EM110" s="239"/>
      <c r="EN110" s="239"/>
      <c r="EO110" s="239"/>
      <c r="EP110" s="239"/>
      <c r="EQ110" s="239"/>
      <c r="ER110" s="239"/>
      <c r="ES110" s="239"/>
      <c r="ET110" s="239"/>
      <c r="EU110" s="239"/>
      <c r="EV110" s="239"/>
      <c r="EW110" s="239"/>
      <c r="EX110" s="239"/>
      <c r="EY110" s="239"/>
      <c r="EZ110" s="239"/>
      <c r="FA110" s="239"/>
      <c r="FB110" s="239"/>
      <c r="FC110" s="239"/>
      <c r="FD110" s="239"/>
      <c r="FE110" s="239"/>
      <c r="FF110" s="239"/>
      <c r="FG110" s="239"/>
      <c r="FH110" s="239"/>
      <c r="FI110" s="239"/>
      <c r="FJ110" s="239"/>
      <c r="FK110" s="239"/>
      <c r="FL110" s="239"/>
      <c r="FM110" s="239"/>
      <c r="FN110" s="239"/>
      <c r="FO110" s="239"/>
      <c r="FP110" s="239"/>
      <c r="FQ110" s="239"/>
      <c r="FR110" s="239"/>
      <c r="FS110" s="239"/>
      <c r="FT110" s="239"/>
      <c r="FU110" s="239"/>
      <c r="FV110" s="239"/>
      <c r="FW110" s="239"/>
      <c r="FX110" s="239"/>
      <c r="FY110" s="239"/>
      <c r="FZ110" s="239"/>
      <c r="GA110" s="239"/>
      <c r="GB110" s="239"/>
      <c r="GC110" s="239"/>
      <c r="GD110" s="239"/>
      <c r="GE110" s="239"/>
      <c r="GF110" s="239"/>
      <c r="GG110" s="239"/>
      <c r="GH110" s="239"/>
      <c r="GI110" s="239"/>
      <c r="GJ110" s="239"/>
      <c r="GK110" s="239"/>
      <c r="GL110" s="239"/>
      <c r="GM110" s="239"/>
      <c r="GN110" s="239"/>
      <c r="GO110" s="239"/>
      <c r="GP110" s="239"/>
      <c r="GQ110" s="239"/>
      <c r="GR110" s="239"/>
      <c r="GS110" s="239"/>
      <c r="GT110" s="239"/>
      <c r="GU110" s="239"/>
      <c r="GV110" s="239"/>
      <c r="GW110" s="239"/>
      <c r="GX110" s="239"/>
      <c r="GY110" s="239"/>
      <c r="GZ110" s="239"/>
      <c r="HA110" s="239"/>
      <c r="HB110" s="239"/>
      <c r="HC110" s="239"/>
      <c r="HD110" s="239"/>
      <c r="HE110" s="239"/>
      <c r="HF110" s="239"/>
      <c r="HG110" s="239"/>
      <c r="HH110" s="239"/>
      <c r="HI110" s="239"/>
      <c r="HJ110" s="239"/>
      <c r="HK110" s="239"/>
      <c r="HL110" s="239"/>
      <c r="HM110" s="239"/>
      <c r="HN110" s="239"/>
      <c r="HO110" s="239"/>
      <c r="HP110" s="239"/>
      <c r="HQ110" s="239"/>
      <c r="HR110" s="239"/>
      <c r="HS110" s="239"/>
      <c r="HT110" s="239"/>
      <c r="HU110" s="239"/>
      <c r="HV110" s="239"/>
      <c r="HW110" s="239"/>
      <c r="HX110" s="239"/>
      <c r="HY110" s="239"/>
      <c r="HZ110" s="239"/>
      <c r="IA110" s="239"/>
      <c r="IB110" s="239"/>
      <c r="IC110" s="239"/>
      <c r="ID110" s="239"/>
      <c r="IE110" s="239"/>
      <c r="IF110" s="239"/>
      <c r="IG110" s="239"/>
      <c r="IH110" s="325"/>
      <c r="II110" s="325"/>
      <c r="IJ110" s="325"/>
      <c r="IK110" s="325"/>
      <c r="IL110" s="325"/>
      <c r="IM110" s="325"/>
      <c r="IN110" s="325"/>
      <c r="IO110" s="325"/>
      <c r="IP110" s="325"/>
      <c r="IQ110" s="325"/>
      <c r="IR110" s="325"/>
      <c r="IS110" s="325"/>
      <c r="IT110" s="325"/>
      <c r="IU110" s="325"/>
      <c r="IV110" s="325"/>
    </row>
    <row r="111" spans="1:256" s="321" customFormat="1" ht="30" customHeight="1">
      <c r="A111" s="337" t="s">
        <v>79</v>
      </c>
      <c r="B111" s="344">
        <v>1343.95</v>
      </c>
      <c r="C111" s="338">
        <f t="shared" si="12"/>
        <v>1343.95</v>
      </c>
      <c r="D111" s="345">
        <v>567</v>
      </c>
      <c r="E111" s="353">
        <f t="shared" si="8"/>
        <v>0.4218906953383682</v>
      </c>
      <c r="F111" s="355"/>
      <c r="G111" s="239"/>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39"/>
      <c r="AY111" s="239"/>
      <c r="AZ111" s="239"/>
      <c r="BA111" s="239"/>
      <c r="BB111" s="239"/>
      <c r="BC111" s="239"/>
      <c r="BD111" s="239"/>
      <c r="BE111" s="239"/>
      <c r="BF111" s="239"/>
      <c r="BG111" s="239"/>
      <c r="BH111" s="239"/>
      <c r="BI111" s="239"/>
      <c r="BJ111" s="239"/>
      <c r="BK111" s="239"/>
      <c r="BL111" s="239"/>
      <c r="BM111" s="239"/>
      <c r="BN111" s="239"/>
      <c r="BO111" s="239"/>
      <c r="BP111" s="239"/>
      <c r="BQ111" s="239"/>
      <c r="BR111" s="239"/>
      <c r="BS111" s="239"/>
      <c r="BT111" s="239"/>
      <c r="BU111" s="239"/>
      <c r="BV111" s="239"/>
      <c r="BW111" s="239"/>
      <c r="BX111" s="239"/>
      <c r="BY111" s="239"/>
      <c r="BZ111" s="239"/>
      <c r="CA111" s="239"/>
      <c r="CB111" s="239"/>
      <c r="CC111" s="239"/>
      <c r="CD111" s="239"/>
      <c r="CE111" s="239"/>
      <c r="CF111" s="239"/>
      <c r="CG111" s="239"/>
      <c r="CH111" s="239"/>
      <c r="CI111" s="239"/>
      <c r="CJ111" s="239"/>
      <c r="CK111" s="239"/>
      <c r="CL111" s="239"/>
      <c r="CM111" s="239"/>
      <c r="CN111" s="239"/>
      <c r="CO111" s="239"/>
      <c r="CP111" s="239"/>
      <c r="CQ111" s="239"/>
      <c r="CR111" s="239"/>
      <c r="CS111" s="239"/>
      <c r="CT111" s="239"/>
      <c r="CU111" s="239"/>
      <c r="CV111" s="239"/>
      <c r="CW111" s="239"/>
      <c r="CX111" s="239"/>
      <c r="CY111" s="239"/>
      <c r="CZ111" s="239"/>
      <c r="DA111" s="239"/>
      <c r="DB111" s="239"/>
      <c r="DC111" s="239"/>
      <c r="DD111" s="239"/>
      <c r="DE111" s="239"/>
      <c r="DF111" s="239"/>
      <c r="DG111" s="239"/>
      <c r="DH111" s="239"/>
      <c r="DI111" s="239"/>
      <c r="DJ111" s="239"/>
      <c r="DK111" s="239"/>
      <c r="DL111" s="239"/>
      <c r="DM111" s="239"/>
      <c r="DN111" s="239"/>
      <c r="DO111" s="239"/>
      <c r="DP111" s="239"/>
      <c r="DQ111" s="239"/>
      <c r="DR111" s="239"/>
      <c r="DS111" s="239"/>
      <c r="DT111" s="239"/>
      <c r="DU111" s="239"/>
      <c r="DV111" s="239"/>
      <c r="DW111" s="239"/>
      <c r="DX111" s="239"/>
      <c r="DY111" s="239"/>
      <c r="DZ111" s="239"/>
      <c r="EA111" s="239"/>
      <c r="EB111" s="239"/>
      <c r="EC111" s="239"/>
      <c r="ED111" s="239"/>
      <c r="EE111" s="239"/>
      <c r="EF111" s="239"/>
      <c r="EG111" s="239"/>
      <c r="EH111" s="239"/>
      <c r="EI111" s="239"/>
      <c r="EJ111" s="239"/>
      <c r="EK111" s="239"/>
      <c r="EL111" s="239"/>
      <c r="EM111" s="239"/>
      <c r="EN111" s="239"/>
      <c r="EO111" s="239"/>
      <c r="EP111" s="239"/>
      <c r="EQ111" s="239"/>
      <c r="ER111" s="239"/>
      <c r="ES111" s="239"/>
      <c r="ET111" s="239"/>
      <c r="EU111" s="239"/>
      <c r="EV111" s="239"/>
      <c r="EW111" s="239"/>
      <c r="EX111" s="239"/>
      <c r="EY111" s="239"/>
      <c r="EZ111" s="239"/>
      <c r="FA111" s="239"/>
      <c r="FB111" s="239"/>
      <c r="FC111" s="239"/>
      <c r="FD111" s="239"/>
      <c r="FE111" s="239"/>
      <c r="FF111" s="239"/>
      <c r="FG111" s="239"/>
      <c r="FH111" s="239"/>
      <c r="FI111" s="239"/>
      <c r="FJ111" s="239"/>
      <c r="FK111" s="239"/>
      <c r="FL111" s="239"/>
      <c r="FM111" s="239"/>
      <c r="FN111" s="239"/>
      <c r="FO111" s="239"/>
      <c r="FP111" s="239"/>
      <c r="FQ111" s="239"/>
      <c r="FR111" s="239"/>
      <c r="FS111" s="239"/>
      <c r="FT111" s="239"/>
      <c r="FU111" s="239"/>
      <c r="FV111" s="239"/>
      <c r="FW111" s="239"/>
      <c r="FX111" s="239"/>
      <c r="FY111" s="239"/>
      <c r="FZ111" s="239"/>
      <c r="GA111" s="239"/>
      <c r="GB111" s="239"/>
      <c r="GC111" s="239"/>
      <c r="GD111" s="239"/>
      <c r="GE111" s="239"/>
      <c r="GF111" s="239"/>
      <c r="GG111" s="239"/>
      <c r="GH111" s="239"/>
      <c r="GI111" s="239"/>
      <c r="GJ111" s="239"/>
      <c r="GK111" s="239"/>
      <c r="GL111" s="239"/>
      <c r="GM111" s="239"/>
      <c r="GN111" s="239"/>
      <c r="GO111" s="239"/>
      <c r="GP111" s="239"/>
      <c r="GQ111" s="239"/>
      <c r="GR111" s="239"/>
      <c r="GS111" s="239"/>
      <c r="GT111" s="239"/>
      <c r="GU111" s="239"/>
      <c r="GV111" s="239"/>
      <c r="GW111" s="239"/>
      <c r="GX111" s="239"/>
      <c r="GY111" s="239"/>
      <c r="GZ111" s="239"/>
      <c r="HA111" s="239"/>
      <c r="HB111" s="239"/>
      <c r="HC111" s="239"/>
      <c r="HD111" s="239"/>
      <c r="HE111" s="239"/>
      <c r="HF111" s="239"/>
      <c r="HG111" s="239"/>
      <c r="HH111" s="239"/>
      <c r="HI111" s="239"/>
      <c r="HJ111" s="239"/>
      <c r="HK111" s="239"/>
      <c r="HL111" s="239"/>
      <c r="HM111" s="239"/>
      <c r="HN111" s="239"/>
      <c r="HO111" s="239"/>
      <c r="HP111" s="239"/>
      <c r="HQ111" s="239"/>
      <c r="HR111" s="239"/>
      <c r="HS111" s="239"/>
      <c r="HT111" s="239"/>
      <c r="HU111" s="239"/>
      <c r="HV111" s="239"/>
      <c r="HW111" s="239"/>
      <c r="HX111" s="239"/>
      <c r="HY111" s="239"/>
      <c r="HZ111" s="239"/>
      <c r="IA111" s="239"/>
      <c r="IB111" s="239"/>
      <c r="IC111" s="239"/>
      <c r="ID111" s="239"/>
      <c r="IE111" s="239"/>
      <c r="IF111" s="239"/>
      <c r="IG111" s="239"/>
      <c r="IH111" s="325"/>
      <c r="II111" s="325"/>
      <c r="IJ111" s="325"/>
      <c r="IK111" s="325"/>
      <c r="IL111" s="325"/>
      <c r="IM111" s="325"/>
      <c r="IN111" s="325"/>
      <c r="IO111" s="325"/>
      <c r="IP111" s="325"/>
      <c r="IQ111" s="325"/>
      <c r="IR111" s="325"/>
      <c r="IS111" s="325"/>
      <c r="IT111" s="325"/>
      <c r="IU111" s="325"/>
      <c r="IV111" s="325"/>
    </row>
    <row r="112" spans="1:6" s="321" customFormat="1" ht="30" customHeight="1">
      <c r="A112" s="337" t="s">
        <v>80</v>
      </c>
      <c r="B112" s="344">
        <v>0</v>
      </c>
      <c r="C112" s="338">
        <f t="shared" si="12"/>
        <v>0</v>
      </c>
      <c r="D112" s="345"/>
      <c r="E112" s="353" t="str">
        <f t="shared" si="8"/>
        <v>-</v>
      </c>
      <c r="F112" s="354"/>
    </row>
    <row r="113" spans="1:6" s="321" customFormat="1" ht="30" customHeight="1">
      <c r="A113" s="341" t="s">
        <v>145</v>
      </c>
      <c r="B113" s="344">
        <v>0</v>
      </c>
      <c r="C113" s="338">
        <f t="shared" si="12"/>
        <v>0</v>
      </c>
      <c r="D113" s="345"/>
      <c r="E113" s="353" t="str">
        <f t="shared" si="8"/>
        <v>-</v>
      </c>
      <c r="F113" s="354"/>
    </row>
    <row r="114" spans="1:6" s="321" customFormat="1" ht="30" customHeight="1">
      <c r="A114" s="337" t="s">
        <v>146</v>
      </c>
      <c r="B114" s="344">
        <v>0</v>
      </c>
      <c r="C114" s="338">
        <f t="shared" si="12"/>
        <v>0</v>
      </c>
      <c r="D114" s="345"/>
      <c r="E114" s="353" t="str">
        <f t="shared" si="8"/>
        <v>-</v>
      </c>
      <c r="F114" s="354"/>
    </row>
    <row r="115" spans="1:6" s="321" customFormat="1" ht="30" customHeight="1">
      <c r="A115" s="337" t="s">
        <v>147</v>
      </c>
      <c r="B115" s="344">
        <v>0</v>
      </c>
      <c r="C115" s="338">
        <f t="shared" si="12"/>
        <v>0</v>
      </c>
      <c r="D115" s="345"/>
      <c r="E115" s="353" t="str">
        <f t="shared" si="8"/>
        <v>-</v>
      </c>
      <c r="F115" s="354"/>
    </row>
    <row r="116" spans="1:256" s="321" customFormat="1" ht="30" customHeight="1">
      <c r="A116" s="337" t="s">
        <v>148</v>
      </c>
      <c r="B116" s="344">
        <v>47</v>
      </c>
      <c r="C116" s="338">
        <f t="shared" si="12"/>
        <v>47</v>
      </c>
      <c r="D116" s="345">
        <v>92</v>
      </c>
      <c r="E116" s="353">
        <f t="shared" si="8"/>
        <v>1.9574468085106382</v>
      </c>
      <c r="F116" s="354"/>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39"/>
      <c r="AM116" s="239"/>
      <c r="AN116" s="239"/>
      <c r="AO116" s="239"/>
      <c r="AP116" s="239"/>
      <c r="AQ116" s="239"/>
      <c r="AR116" s="239"/>
      <c r="AS116" s="239"/>
      <c r="AT116" s="239"/>
      <c r="AU116" s="239"/>
      <c r="AV116" s="239"/>
      <c r="AW116" s="239"/>
      <c r="AX116" s="239"/>
      <c r="AY116" s="239"/>
      <c r="AZ116" s="239"/>
      <c r="BA116" s="239"/>
      <c r="BB116" s="239"/>
      <c r="BC116" s="239"/>
      <c r="BD116" s="239"/>
      <c r="BE116" s="239"/>
      <c r="BF116" s="239"/>
      <c r="BG116" s="239"/>
      <c r="BH116" s="239"/>
      <c r="BI116" s="239"/>
      <c r="BJ116" s="239"/>
      <c r="BK116" s="239"/>
      <c r="BL116" s="239"/>
      <c r="BM116" s="239"/>
      <c r="BN116" s="239"/>
      <c r="BO116" s="239"/>
      <c r="BP116" s="239"/>
      <c r="BQ116" s="239"/>
      <c r="BR116" s="239"/>
      <c r="BS116" s="239"/>
      <c r="BT116" s="239"/>
      <c r="BU116" s="239"/>
      <c r="BV116" s="239"/>
      <c r="BW116" s="239"/>
      <c r="BX116" s="239"/>
      <c r="BY116" s="239"/>
      <c r="BZ116" s="239"/>
      <c r="CA116" s="239"/>
      <c r="CB116" s="239"/>
      <c r="CC116" s="239"/>
      <c r="CD116" s="239"/>
      <c r="CE116" s="239"/>
      <c r="CF116" s="239"/>
      <c r="CG116" s="239"/>
      <c r="CH116" s="239"/>
      <c r="CI116" s="239"/>
      <c r="CJ116" s="239"/>
      <c r="CK116" s="239"/>
      <c r="CL116" s="239"/>
      <c r="CM116" s="239"/>
      <c r="CN116" s="239"/>
      <c r="CO116" s="239"/>
      <c r="CP116" s="239"/>
      <c r="CQ116" s="239"/>
      <c r="CR116" s="239"/>
      <c r="CS116" s="239"/>
      <c r="CT116" s="239"/>
      <c r="CU116" s="239"/>
      <c r="CV116" s="239"/>
      <c r="CW116" s="239"/>
      <c r="CX116" s="239"/>
      <c r="CY116" s="239"/>
      <c r="CZ116" s="239"/>
      <c r="DA116" s="239"/>
      <c r="DB116" s="239"/>
      <c r="DC116" s="239"/>
      <c r="DD116" s="239"/>
      <c r="DE116" s="239"/>
      <c r="DF116" s="239"/>
      <c r="DG116" s="239"/>
      <c r="DH116" s="239"/>
      <c r="DI116" s="239"/>
      <c r="DJ116" s="239"/>
      <c r="DK116" s="239"/>
      <c r="DL116" s="239"/>
      <c r="DM116" s="239"/>
      <c r="DN116" s="239"/>
      <c r="DO116" s="239"/>
      <c r="DP116" s="239"/>
      <c r="DQ116" s="239"/>
      <c r="DR116" s="239"/>
      <c r="DS116" s="239"/>
      <c r="DT116" s="239"/>
      <c r="DU116" s="239"/>
      <c r="DV116" s="239"/>
      <c r="DW116" s="239"/>
      <c r="DX116" s="239"/>
      <c r="DY116" s="239"/>
      <c r="DZ116" s="239"/>
      <c r="EA116" s="239"/>
      <c r="EB116" s="239"/>
      <c r="EC116" s="239"/>
      <c r="ED116" s="239"/>
      <c r="EE116" s="239"/>
      <c r="EF116" s="239"/>
      <c r="EG116" s="239"/>
      <c r="EH116" s="239"/>
      <c r="EI116" s="239"/>
      <c r="EJ116" s="239"/>
      <c r="EK116" s="239"/>
      <c r="EL116" s="239"/>
      <c r="EM116" s="239"/>
      <c r="EN116" s="239"/>
      <c r="EO116" s="239"/>
      <c r="EP116" s="239"/>
      <c r="EQ116" s="239"/>
      <c r="ER116" s="239"/>
      <c r="ES116" s="239"/>
      <c r="ET116" s="239"/>
      <c r="EU116" s="239"/>
      <c r="EV116" s="239"/>
      <c r="EW116" s="239"/>
      <c r="EX116" s="239"/>
      <c r="EY116" s="239"/>
      <c r="EZ116" s="239"/>
      <c r="FA116" s="239"/>
      <c r="FB116" s="239"/>
      <c r="FC116" s="239"/>
      <c r="FD116" s="239"/>
      <c r="FE116" s="239"/>
      <c r="FF116" s="239"/>
      <c r="FG116" s="239"/>
      <c r="FH116" s="239"/>
      <c r="FI116" s="239"/>
      <c r="FJ116" s="239"/>
      <c r="FK116" s="239"/>
      <c r="FL116" s="239"/>
      <c r="FM116" s="239"/>
      <c r="FN116" s="239"/>
      <c r="FO116" s="239"/>
      <c r="FP116" s="239"/>
      <c r="FQ116" s="239"/>
      <c r="FR116" s="239"/>
      <c r="FS116" s="239"/>
      <c r="FT116" s="239"/>
      <c r="FU116" s="239"/>
      <c r="FV116" s="239"/>
      <c r="FW116" s="239"/>
      <c r="FX116" s="239"/>
      <c r="FY116" s="239"/>
      <c r="FZ116" s="239"/>
      <c r="GA116" s="239"/>
      <c r="GB116" s="239"/>
      <c r="GC116" s="239"/>
      <c r="GD116" s="239"/>
      <c r="GE116" s="239"/>
      <c r="GF116" s="239"/>
      <c r="GG116" s="239"/>
      <c r="GH116" s="239"/>
      <c r="GI116" s="239"/>
      <c r="GJ116" s="239"/>
      <c r="GK116" s="239"/>
      <c r="GL116" s="239"/>
      <c r="GM116" s="239"/>
      <c r="GN116" s="239"/>
      <c r="GO116" s="239"/>
      <c r="GP116" s="239"/>
      <c r="GQ116" s="239"/>
      <c r="GR116" s="239"/>
      <c r="GS116" s="239"/>
      <c r="GT116" s="239"/>
      <c r="GU116" s="239"/>
      <c r="GV116" s="239"/>
      <c r="GW116" s="239"/>
      <c r="GX116" s="239"/>
      <c r="GY116" s="239"/>
      <c r="GZ116" s="239"/>
      <c r="HA116" s="239"/>
      <c r="HB116" s="239"/>
      <c r="HC116" s="239"/>
      <c r="HD116" s="239"/>
      <c r="HE116" s="239"/>
      <c r="HF116" s="239"/>
      <c r="HG116" s="239"/>
      <c r="HH116" s="239"/>
      <c r="HI116" s="239"/>
      <c r="HJ116" s="239"/>
      <c r="HK116" s="239"/>
      <c r="HL116" s="239"/>
      <c r="HM116" s="239"/>
      <c r="HN116" s="239"/>
      <c r="HO116" s="239"/>
      <c r="HP116" s="239"/>
      <c r="HQ116" s="239"/>
      <c r="HR116" s="239"/>
      <c r="HS116" s="239"/>
      <c r="HT116" s="239"/>
      <c r="HU116" s="239"/>
      <c r="HV116" s="239"/>
      <c r="HW116" s="239"/>
      <c r="HX116" s="239"/>
      <c r="HY116" s="239"/>
      <c r="HZ116" s="239"/>
      <c r="IA116" s="239"/>
      <c r="IB116" s="239"/>
      <c r="IC116" s="239"/>
      <c r="ID116" s="239"/>
      <c r="IE116" s="239"/>
      <c r="IF116" s="239"/>
      <c r="IG116" s="239"/>
      <c r="IH116" s="325"/>
      <c r="II116" s="325"/>
      <c r="IJ116" s="325"/>
      <c r="IK116" s="325"/>
      <c r="IL116" s="325"/>
      <c r="IM116" s="325"/>
      <c r="IN116" s="325"/>
      <c r="IO116" s="325"/>
      <c r="IP116" s="325"/>
      <c r="IQ116" s="325"/>
      <c r="IR116" s="325"/>
      <c r="IS116" s="325"/>
      <c r="IT116" s="325"/>
      <c r="IU116" s="325"/>
      <c r="IV116" s="325"/>
    </row>
    <row r="117" spans="1:256" s="321" customFormat="1" ht="30" customHeight="1">
      <c r="A117" s="340" t="s">
        <v>149</v>
      </c>
      <c r="B117" s="344">
        <v>319</v>
      </c>
      <c r="C117" s="338">
        <f t="shared" si="12"/>
        <v>319</v>
      </c>
      <c r="D117" s="345">
        <v>357</v>
      </c>
      <c r="E117" s="353">
        <f t="shared" si="8"/>
        <v>1.1191222570532915</v>
      </c>
      <c r="F117" s="354"/>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239"/>
      <c r="AN117" s="239"/>
      <c r="AO117" s="239"/>
      <c r="AP117" s="239"/>
      <c r="AQ117" s="239"/>
      <c r="AR117" s="239"/>
      <c r="AS117" s="239"/>
      <c r="AT117" s="239"/>
      <c r="AU117" s="239"/>
      <c r="AV117" s="239"/>
      <c r="AW117" s="239"/>
      <c r="AX117" s="239"/>
      <c r="AY117" s="239"/>
      <c r="AZ117" s="239"/>
      <c r="BA117" s="239"/>
      <c r="BB117" s="239"/>
      <c r="BC117" s="239"/>
      <c r="BD117" s="239"/>
      <c r="BE117" s="239"/>
      <c r="BF117" s="239"/>
      <c r="BG117" s="239"/>
      <c r="BH117" s="239"/>
      <c r="BI117" s="239"/>
      <c r="BJ117" s="239"/>
      <c r="BK117" s="239"/>
      <c r="BL117" s="239"/>
      <c r="BM117" s="239"/>
      <c r="BN117" s="239"/>
      <c r="BO117" s="239"/>
      <c r="BP117" s="239"/>
      <c r="BQ117" s="239"/>
      <c r="BR117" s="239"/>
      <c r="BS117" s="239"/>
      <c r="BT117" s="239"/>
      <c r="BU117" s="239"/>
      <c r="BV117" s="239"/>
      <c r="BW117" s="239"/>
      <c r="BX117" s="239"/>
      <c r="BY117" s="239"/>
      <c r="BZ117" s="239"/>
      <c r="CA117" s="239"/>
      <c r="CB117" s="239"/>
      <c r="CC117" s="239"/>
      <c r="CD117" s="239"/>
      <c r="CE117" s="239"/>
      <c r="CF117" s="239"/>
      <c r="CG117" s="239"/>
      <c r="CH117" s="239"/>
      <c r="CI117" s="239"/>
      <c r="CJ117" s="239"/>
      <c r="CK117" s="239"/>
      <c r="CL117" s="239"/>
      <c r="CM117" s="239"/>
      <c r="CN117" s="239"/>
      <c r="CO117" s="239"/>
      <c r="CP117" s="239"/>
      <c r="CQ117" s="239"/>
      <c r="CR117" s="239"/>
      <c r="CS117" s="239"/>
      <c r="CT117" s="239"/>
      <c r="CU117" s="239"/>
      <c r="CV117" s="239"/>
      <c r="CW117" s="239"/>
      <c r="CX117" s="239"/>
      <c r="CY117" s="239"/>
      <c r="CZ117" s="239"/>
      <c r="DA117" s="239"/>
      <c r="DB117" s="239"/>
      <c r="DC117" s="239"/>
      <c r="DD117" s="239"/>
      <c r="DE117" s="239"/>
      <c r="DF117" s="239"/>
      <c r="DG117" s="239"/>
      <c r="DH117" s="239"/>
      <c r="DI117" s="239"/>
      <c r="DJ117" s="239"/>
      <c r="DK117" s="239"/>
      <c r="DL117" s="239"/>
      <c r="DM117" s="239"/>
      <c r="DN117" s="239"/>
      <c r="DO117" s="239"/>
      <c r="DP117" s="239"/>
      <c r="DQ117" s="239"/>
      <c r="DR117" s="239"/>
      <c r="DS117" s="239"/>
      <c r="DT117" s="239"/>
      <c r="DU117" s="239"/>
      <c r="DV117" s="239"/>
      <c r="DW117" s="239"/>
      <c r="DX117" s="239"/>
      <c r="DY117" s="239"/>
      <c r="DZ117" s="239"/>
      <c r="EA117" s="239"/>
      <c r="EB117" s="239"/>
      <c r="EC117" s="239"/>
      <c r="ED117" s="239"/>
      <c r="EE117" s="239"/>
      <c r="EF117" s="239"/>
      <c r="EG117" s="239"/>
      <c r="EH117" s="239"/>
      <c r="EI117" s="239"/>
      <c r="EJ117" s="239"/>
      <c r="EK117" s="239"/>
      <c r="EL117" s="239"/>
      <c r="EM117" s="239"/>
      <c r="EN117" s="239"/>
      <c r="EO117" s="239"/>
      <c r="EP117" s="239"/>
      <c r="EQ117" s="239"/>
      <c r="ER117" s="239"/>
      <c r="ES117" s="239"/>
      <c r="ET117" s="239"/>
      <c r="EU117" s="239"/>
      <c r="EV117" s="239"/>
      <c r="EW117" s="239"/>
      <c r="EX117" s="239"/>
      <c r="EY117" s="239"/>
      <c r="EZ117" s="239"/>
      <c r="FA117" s="239"/>
      <c r="FB117" s="239"/>
      <c r="FC117" s="239"/>
      <c r="FD117" s="239"/>
      <c r="FE117" s="239"/>
      <c r="FF117" s="239"/>
      <c r="FG117" s="239"/>
      <c r="FH117" s="239"/>
      <c r="FI117" s="239"/>
      <c r="FJ117" s="239"/>
      <c r="FK117" s="239"/>
      <c r="FL117" s="239"/>
      <c r="FM117" s="239"/>
      <c r="FN117" s="239"/>
      <c r="FO117" s="239"/>
      <c r="FP117" s="239"/>
      <c r="FQ117" s="239"/>
      <c r="FR117" s="239"/>
      <c r="FS117" s="239"/>
      <c r="FT117" s="239"/>
      <c r="FU117" s="239"/>
      <c r="FV117" s="239"/>
      <c r="FW117" s="239"/>
      <c r="FX117" s="239"/>
      <c r="FY117" s="239"/>
      <c r="FZ117" s="239"/>
      <c r="GA117" s="239"/>
      <c r="GB117" s="239"/>
      <c r="GC117" s="239"/>
      <c r="GD117" s="239"/>
      <c r="GE117" s="239"/>
      <c r="GF117" s="239"/>
      <c r="GG117" s="239"/>
      <c r="GH117" s="239"/>
      <c r="GI117" s="239"/>
      <c r="GJ117" s="239"/>
      <c r="GK117" s="239"/>
      <c r="GL117" s="239"/>
      <c r="GM117" s="239"/>
      <c r="GN117" s="239"/>
      <c r="GO117" s="239"/>
      <c r="GP117" s="239"/>
      <c r="GQ117" s="239"/>
      <c r="GR117" s="239"/>
      <c r="GS117" s="239"/>
      <c r="GT117" s="239"/>
      <c r="GU117" s="239"/>
      <c r="GV117" s="239"/>
      <c r="GW117" s="239"/>
      <c r="GX117" s="239"/>
      <c r="GY117" s="239"/>
      <c r="GZ117" s="239"/>
      <c r="HA117" s="239"/>
      <c r="HB117" s="239"/>
      <c r="HC117" s="239"/>
      <c r="HD117" s="239"/>
      <c r="HE117" s="239"/>
      <c r="HF117" s="239"/>
      <c r="HG117" s="239"/>
      <c r="HH117" s="239"/>
      <c r="HI117" s="239"/>
      <c r="HJ117" s="239"/>
      <c r="HK117" s="239"/>
      <c r="HL117" s="239"/>
      <c r="HM117" s="239"/>
      <c r="HN117" s="239"/>
      <c r="HO117" s="239"/>
      <c r="HP117" s="239"/>
      <c r="HQ117" s="239"/>
      <c r="HR117" s="239"/>
      <c r="HS117" s="239"/>
      <c r="HT117" s="239"/>
      <c r="HU117" s="239"/>
      <c r="HV117" s="239"/>
      <c r="HW117" s="239"/>
      <c r="HX117" s="239"/>
      <c r="HY117" s="239"/>
      <c r="HZ117" s="239"/>
      <c r="IA117" s="239"/>
      <c r="IB117" s="239"/>
      <c r="IC117" s="239"/>
      <c r="ID117" s="239"/>
      <c r="IE117" s="239"/>
      <c r="IF117" s="239"/>
      <c r="IG117" s="239"/>
      <c r="IH117" s="325"/>
      <c r="II117" s="325"/>
      <c r="IJ117" s="325"/>
      <c r="IK117" s="325"/>
      <c r="IL117" s="325"/>
      <c r="IM117" s="325"/>
      <c r="IN117" s="325"/>
      <c r="IO117" s="325"/>
      <c r="IP117" s="325"/>
      <c r="IQ117" s="325"/>
      <c r="IR117" s="325"/>
      <c r="IS117" s="325"/>
      <c r="IT117" s="325"/>
      <c r="IU117" s="325"/>
      <c r="IV117" s="325"/>
    </row>
    <row r="118" spans="1:6" s="321" customFormat="1" ht="30" customHeight="1">
      <c r="A118" s="340" t="s">
        <v>87</v>
      </c>
      <c r="B118" s="344">
        <v>0</v>
      </c>
      <c r="C118" s="338">
        <f t="shared" si="12"/>
        <v>0</v>
      </c>
      <c r="D118" s="345"/>
      <c r="E118" s="353" t="str">
        <f t="shared" si="8"/>
        <v>-</v>
      </c>
      <c r="F118" s="354"/>
    </row>
    <row r="119" spans="1:256" s="321" customFormat="1" ht="30" customHeight="1">
      <c r="A119" s="340" t="s">
        <v>150</v>
      </c>
      <c r="B119" s="344">
        <v>3347.64</v>
      </c>
      <c r="C119" s="338">
        <f t="shared" si="12"/>
        <v>3347.64</v>
      </c>
      <c r="D119" s="345">
        <v>3958</v>
      </c>
      <c r="E119" s="353">
        <f t="shared" si="8"/>
        <v>1.1823254591294166</v>
      </c>
      <c r="F119" s="354"/>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39"/>
      <c r="AN119" s="239"/>
      <c r="AO119" s="239"/>
      <c r="AP119" s="239"/>
      <c r="AQ119" s="239"/>
      <c r="AR119" s="239"/>
      <c r="AS119" s="239"/>
      <c r="AT119" s="239"/>
      <c r="AU119" s="239"/>
      <c r="AV119" s="239"/>
      <c r="AW119" s="239"/>
      <c r="AX119" s="239"/>
      <c r="AY119" s="239"/>
      <c r="AZ119" s="239"/>
      <c r="BA119" s="239"/>
      <c r="BB119" s="239"/>
      <c r="BC119" s="239"/>
      <c r="BD119" s="239"/>
      <c r="BE119" s="239"/>
      <c r="BF119" s="239"/>
      <c r="BG119" s="239"/>
      <c r="BH119" s="239"/>
      <c r="BI119" s="239"/>
      <c r="BJ119" s="239"/>
      <c r="BK119" s="239"/>
      <c r="BL119" s="239"/>
      <c r="BM119" s="239"/>
      <c r="BN119" s="239"/>
      <c r="BO119" s="239"/>
      <c r="BP119" s="239"/>
      <c r="BQ119" s="239"/>
      <c r="BR119" s="239"/>
      <c r="BS119" s="239"/>
      <c r="BT119" s="239"/>
      <c r="BU119" s="239"/>
      <c r="BV119" s="239"/>
      <c r="BW119" s="239"/>
      <c r="BX119" s="239"/>
      <c r="BY119" s="239"/>
      <c r="BZ119" s="239"/>
      <c r="CA119" s="239"/>
      <c r="CB119" s="239"/>
      <c r="CC119" s="239"/>
      <c r="CD119" s="239"/>
      <c r="CE119" s="239"/>
      <c r="CF119" s="239"/>
      <c r="CG119" s="239"/>
      <c r="CH119" s="239"/>
      <c r="CI119" s="239"/>
      <c r="CJ119" s="239"/>
      <c r="CK119" s="239"/>
      <c r="CL119" s="239"/>
      <c r="CM119" s="239"/>
      <c r="CN119" s="239"/>
      <c r="CO119" s="239"/>
      <c r="CP119" s="239"/>
      <c r="CQ119" s="239"/>
      <c r="CR119" s="239"/>
      <c r="CS119" s="239"/>
      <c r="CT119" s="239"/>
      <c r="CU119" s="239"/>
      <c r="CV119" s="239"/>
      <c r="CW119" s="239"/>
      <c r="CX119" s="239"/>
      <c r="CY119" s="239"/>
      <c r="CZ119" s="239"/>
      <c r="DA119" s="239"/>
      <c r="DB119" s="239"/>
      <c r="DC119" s="239"/>
      <c r="DD119" s="239"/>
      <c r="DE119" s="239"/>
      <c r="DF119" s="239"/>
      <c r="DG119" s="239"/>
      <c r="DH119" s="239"/>
      <c r="DI119" s="239"/>
      <c r="DJ119" s="239"/>
      <c r="DK119" s="239"/>
      <c r="DL119" s="239"/>
      <c r="DM119" s="239"/>
      <c r="DN119" s="239"/>
      <c r="DO119" s="239"/>
      <c r="DP119" s="239"/>
      <c r="DQ119" s="239"/>
      <c r="DR119" s="239"/>
      <c r="DS119" s="239"/>
      <c r="DT119" s="239"/>
      <c r="DU119" s="239"/>
      <c r="DV119" s="239"/>
      <c r="DW119" s="239"/>
      <c r="DX119" s="239"/>
      <c r="DY119" s="239"/>
      <c r="DZ119" s="239"/>
      <c r="EA119" s="239"/>
      <c r="EB119" s="239"/>
      <c r="EC119" s="239"/>
      <c r="ED119" s="239"/>
      <c r="EE119" s="239"/>
      <c r="EF119" s="239"/>
      <c r="EG119" s="239"/>
      <c r="EH119" s="239"/>
      <c r="EI119" s="239"/>
      <c r="EJ119" s="239"/>
      <c r="EK119" s="239"/>
      <c r="EL119" s="239"/>
      <c r="EM119" s="239"/>
      <c r="EN119" s="239"/>
      <c r="EO119" s="239"/>
      <c r="EP119" s="239"/>
      <c r="EQ119" s="239"/>
      <c r="ER119" s="239"/>
      <c r="ES119" s="239"/>
      <c r="ET119" s="239"/>
      <c r="EU119" s="239"/>
      <c r="EV119" s="239"/>
      <c r="EW119" s="239"/>
      <c r="EX119" s="239"/>
      <c r="EY119" s="239"/>
      <c r="EZ119" s="239"/>
      <c r="FA119" s="239"/>
      <c r="FB119" s="239"/>
      <c r="FC119" s="239"/>
      <c r="FD119" s="239"/>
      <c r="FE119" s="239"/>
      <c r="FF119" s="239"/>
      <c r="FG119" s="239"/>
      <c r="FH119" s="239"/>
      <c r="FI119" s="239"/>
      <c r="FJ119" s="239"/>
      <c r="FK119" s="239"/>
      <c r="FL119" s="239"/>
      <c r="FM119" s="239"/>
      <c r="FN119" s="239"/>
      <c r="FO119" s="239"/>
      <c r="FP119" s="239"/>
      <c r="FQ119" s="239"/>
      <c r="FR119" s="239"/>
      <c r="FS119" s="239"/>
      <c r="FT119" s="239"/>
      <c r="FU119" s="239"/>
      <c r="FV119" s="239"/>
      <c r="FW119" s="239"/>
      <c r="FX119" s="239"/>
      <c r="FY119" s="239"/>
      <c r="FZ119" s="239"/>
      <c r="GA119" s="239"/>
      <c r="GB119" s="239"/>
      <c r="GC119" s="239"/>
      <c r="GD119" s="239"/>
      <c r="GE119" s="239"/>
      <c r="GF119" s="239"/>
      <c r="GG119" s="239"/>
      <c r="GH119" s="239"/>
      <c r="GI119" s="239"/>
      <c r="GJ119" s="239"/>
      <c r="GK119" s="239"/>
      <c r="GL119" s="239"/>
      <c r="GM119" s="239"/>
      <c r="GN119" s="239"/>
      <c r="GO119" s="239"/>
      <c r="GP119" s="239"/>
      <c r="GQ119" s="239"/>
      <c r="GR119" s="239"/>
      <c r="GS119" s="239"/>
      <c r="GT119" s="239"/>
      <c r="GU119" s="239"/>
      <c r="GV119" s="239"/>
      <c r="GW119" s="239"/>
      <c r="GX119" s="239"/>
      <c r="GY119" s="239"/>
      <c r="GZ119" s="239"/>
      <c r="HA119" s="239"/>
      <c r="HB119" s="239"/>
      <c r="HC119" s="239"/>
      <c r="HD119" s="239"/>
      <c r="HE119" s="239"/>
      <c r="HF119" s="239"/>
      <c r="HG119" s="239"/>
      <c r="HH119" s="239"/>
      <c r="HI119" s="239"/>
      <c r="HJ119" s="239"/>
      <c r="HK119" s="239"/>
      <c r="HL119" s="239"/>
      <c r="HM119" s="239"/>
      <c r="HN119" s="239"/>
      <c r="HO119" s="239"/>
      <c r="HP119" s="239"/>
      <c r="HQ119" s="239"/>
      <c r="HR119" s="239"/>
      <c r="HS119" s="239"/>
      <c r="HT119" s="239"/>
      <c r="HU119" s="239"/>
      <c r="HV119" s="239"/>
      <c r="HW119" s="239"/>
      <c r="HX119" s="239"/>
      <c r="HY119" s="239"/>
      <c r="HZ119" s="239"/>
      <c r="IA119" s="239"/>
      <c r="IB119" s="239"/>
      <c r="IC119" s="239"/>
      <c r="ID119" s="239"/>
      <c r="IE119" s="239"/>
      <c r="IF119" s="239"/>
      <c r="IG119" s="239"/>
      <c r="IH119" s="325"/>
      <c r="II119" s="325"/>
      <c r="IJ119" s="325"/>
      <c r="IK119" s="325"/>
      <c r="IL119" s="325"/>
      <c r="IM119" s="325"/>
      <c r="IN119" s="325"/>
      <c r="IO119" s="325"/>
      <c r="IP119" s="325"/>
      <c r="IQ119" s="325"/>
      <c r="IR119" s="325"/>
      <c r="IS119" s="325"/>
      <c r="IT119" s="325"/>
      <c r="IU119" s="325"/>
      <c r="IV119" s="325"/>
    </row>
    <row r="120" spans="1:256" s="321" customFormat="1" ht="30" customHeight="1">
      <c r="A120" s="336" t="s">
        <v>151</v>
      </c>
      <c r="B120" s="342">
        <f>SUM(B121:B131)</f>
        <v>9</v>
      </c>
      <c r="C120" s="342">
        <f>SUM(C121:C131)</f>
        <v>9</v>
      </c>
      <c r="D120" s="343">
        <f>SUM(D121:D131)</f>
        <v>21</v>
      </c>
      <c r="E120" s="349">
        <f t="shared" si="8"/>
        <v>2.3333333333333335</v>
      </c>
      <c r="F120" s="356" t="s">
        <v>152</v>
      </c>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c r="AQ120" s="239"/>
      <c r="AR120" s="239"/>
      <c r="AS120" s="239"/>
      <c r="AT120" s="239"/>
      <c r="AU120" s="239"/>
      <c r="AV120" s="239"/>
      <c r="AW120" s="239"/>
      <c r="AX120" s="239"/>
      <c r="AY120" s="239"/>
      <c r="AZ120" s="239"/>
      <c r="BA120" s="239"/>
      <c r="BB120" s="239"/>
      <c r="BC120" s="239"/>
      <c r="BD120" s="239"/>
      <c r="BE120" s="239"/>
      <c r="BF120" s="239"/>
      <c r="BG120" s="239"/>
      <c r="BH120" s="239"/>
      <c r="BI120" s="239"/>
      <c r="BJ120" s="239"/>
      <c r="BK120" s="239"/>
      <c r="BL120" s="239"/>
      <c r="BM120" s="239"/>
      <c r="BN120" s="239"/>
      <c r="BO120" s="239"/>
      <c r="BP120" s="239"/>
      <c r="BQ120" s="239"/>
      <c r="BR120" s="239"/>
      <c r="BS120" s="239"/>
      <c r="BT120" s="239"/>
      <c r="BU120" s="239"/>
      <c r="BV120" s="239"/>
      <c r="BW120" s="239"/>
      <c r="BX120" s="239"/>
      <c r="BY120" s="239"/>
      <c r="BZ120" s="239"/>
      <c r="CA120" s="239"/>
      <c r="CB120" s="239"/>
      <c r="CC120" s="239"/>
      <c r="CD120" s="239"/>
      <c r="CE120" s="239"/>
      <c r="CF120" s="239"/>
      <c r="CG120" s="239"/>
      <c r="CH120" s="239"/>
      <c r="CI120" s="239"/>
      <c r="CJ120" s="239"/>
      <c r="CK120" s="239"/>
      <c r="CL120" s="239"/>
      <c r="CM120" s="239"/>
      <c r="CN120" s="239"/>
      <c r="CO120" s="239"/>
      <c r="CP120" s="239"/>
      <c r="CQ120" s="239"/>
      <c r="CR120" s="239"/>
      <c r="CS120" s="239"/>
      <c r="CT120" s="239"/>
      <c r="CU120" s="239"/>
      <c r="CV120" s="239"/>
      <c r="CW120" s="239"/>
      <c r="CX120" s="239"/>
      <c r="CY120" s="239"/>
      <c r="CZ120" s="239"/>
      <c r="DA120" s="239"/>
      <c r="DB120" s="239"/>
      <c r="DC120" s="239"/>
      <c r="DD120" s="239"/>
      <c r="DE120" s="239"/>
      <c r="DF120" s="239"/>
      <c r="DG120" s="239"/>
      <c r="DH120" s="239"/>
      <c r="DI120" s="239"/>
      <c r="DJ120" s="239"/>
      <c r="DK120" s="239"/>
      <c r="DL120" s="239"/>
      <c r="DM120" s="239"/>
      <c r="DN120" s="239"/>
      <c r="DO120" s="239"/>
      <c r="DP120" s="239"/>
      <c r="DQ120" s="239"/>
      <c r="DR120" s="239"/>
      <c r="DS120" s="239"/>
      <c r="DT120" s="239"/>
      <c r="DU120" s="239"/>
      <c r="DV120" s="239"/>
      <c r="DW120" s="239"/>
      <c r="DX120" s="239"/>
      <c r="DY120" s="239"/>
      <c r="DZ120" s="239"/>
      <c r="EA120" s="239"/>
      <c r="EB120" s="239"/>
      <c r="EC120" s="239"/>
      <c r="ED120" s="239"/>
      <c r="EE120" s="239"/>
      <c r="EF120" s="239"/>
      <c r="EG120" s="239"/>
      <c r="EH120" s="239"/>
      <c r="EI120" s="239"/>
      <c r="EJ120" s="239"/>
      <c r="EK120" s="239"/>
      <c r="EL120" s="239"/>
      <c r="EM120" s="239"/>
      <c r="EN120" s="239"/>
      <c r="EO120" s="239"/>
      <c r="EP120" s="239"/>
      <c r="EQ120" s="239"/>
      <c r="ER120" s="239"/>
      <c r="ES120" s="239"/>
      <c r="ET120" s="239"/>
      <c r="EU120" s="239"/>
      <c r="EV120" s="239"/>
      <c r="EW120" s="239"/>
      <c r="EX120" s="239"/>
      <c r="EY120" s="239"/>
      <c r="EZ120" s="239"/>
      <c r="FA120" s="239"/>
      <c r="FB120" s="239"/>
      <c r="FC120" s="239"/>
      <c r="FD120" s="239"/>
      <c r="FE120" s="239"/>
      <c r="FF120" s="239"/>
      <c r="FG120" s="239"/>
      <c r="FH120" s="239"/>
      <c r="FI120" s="239"/>
      <c r="FJ120" s="239"/>
      <c r="FK120" s="239"/>
      <c r="FL120" s="239"/>
      <c r="FM120" s="239"/>
      <c r="FN120" s="239"/>
      <c r="FO120" s="239"/>
      <c r="FP120" s="239"/>
      <c r="FQ120" s="239"/>
      <c r="FR120" s="239"/>
      <c r="FS120" s="239"/>
      <c r="FT120" s="239"/>
      <c r="FU120" s="239"/>
      <c r="FV120" s="239"/>
      <c r="FW120" s="239"/>
      <c r="FX120" s="239"/>
      <c r="FY120" s="239"/>
      <c r="FZ120" s="239"/>
      <c r="GA120" s="239"/>
      <c r="GB120" s="239"/>
      <c r="GC120" s="239"/>
      <c r="GD120" s="239"/>
      <c r="GE120" s="239"/>
      <c r="GF120" s="239"/>
      <c r="GG120" s="239"/>
      <c r="GH120" s="239"/>
      <c r="GI120" s="239"/>
      <c r="GJ120" s="239"/>
      <c r="GK120" s="239"/>
      <c r="GL120" s="239"/>
      <c r="GM120" s="239"/>
      <c r="GN120" s="239"/>
      <c r="GO120" s="239"/>
      <c r="GP120" s="239"/>
      <c r="GQ120" s="239"/>
      <c r="GR120" s="239"/>
      <c r="GS120" s="239"/>
      <c r="GT120" s="239"/>
      <c r="GU120" s="239"/>
      <c r="GV120" s="239"/>
      <c r="GW120" s="239"/>
      <c r="GX120" s="239"/>
      <c r="GY120" s="239"/>
      <c r="GZ120" s="239"/>
      <c r="HA120" s="239"/>
      <c r="HB120" s="239"/>
      <c r="HC120" s="239"/>
      <c r="HD120" s="239"/>
      <c r="HE120" s="239"/>
      <c r="HF120" s="239"/>
      <c r="HG120" s="239"/>
      <c r="HH120" s="239"/>
      <c r="HI120" s="239"/>
      <c r="HJ120" s="239"/>
      <c r="HK120" s="239"/>
      <c r="HL120" s="239"/>
      <c r="HM120" s="239"/>
      <c r="HN120" s="239"/>
      <c r="HO120" s="239"/>
      <c r="HP120" s="239"/>
      <c r="HQ120" s="239"/>
      <c r="HR120" s="239"/>
      <c r="HS120" s="239"/>
      <c r="HT120" s="239"/>
      <c r="HU120" s="239"/>
      <c r="HV120" s="239"/>
      <c r="HW120" s="239"/>
      <c r="HX120" s="239"/>
      <c r="HY120" s="239"/>
      <c r="HZ120" s="239"/>
      <c r="IA120" s="239"/>
      <c r="IB120" s="239"/>
      <c r="IC120" s="239"/>
      <c r="ID120" s="239"/>
      <c r="IE120" s="239"/>
      <c r="IF120" s="239"/>
      <c r="IG120" s="239"/>
      <c r="IH120" s="325"/>
      <c r="II120" s="325"/>
      <c r="IJ120" s="325"/>
      <c r="IK120" s="325"/>
      <c r="IL120" s="325"/>
      <c r="IM120" s="325"/>
      <c r="IN120" s="325"/>
      <c r="IO120" s="325"/>
      <c r="IP120" s="325"/>
      <c r="IQ120" s="325"/>
      <c r="IR120" s="325"/>
      <c r="IS120" s="325"/>
      <c r="IT120" s="325"/>
      <c r="IU120" s="325"/>
      <c r="IV120" s="325"/>
    </row>
    <row r="121" spans="1:6" s="321" customFormat="1" ht="30" customHeight="1">
      <c r="A121" s="337" t="s">
        <v>78</v>
      </c>
      <c r="B121" s="344">
        <v>0</v>
      </c>
      <c r="C121" s="338">
        <f>B121</f>
        <v>0</v>
      </c>
      <c r="D121" s="345"/>
      <c r="E121" s="353" t="str">
        <f t="shared" si="8"/>
        <v>-</v>
      </c>
      <c r="F121" s="354"/>
    </row>
    <row r="122" spans="1:6" s="321" customFormat="1" ht="30" customHeight="1">
      <c r="A122" s="337" t="s">
        <v>79</v>
      </c>
      <c r="B122" s="344">
        <v>0</v>
      </c>
      <c r="C122" s="338">
        <f>B122</f>
        <v>0</v>
      </c>
      <c r="D122" s="345"/>
      <c r="E122" s="353" t="str">
        <f t="shared" si="8"/>
        <v>-</v>
      </c>
      <c r="F122" s="354"/>
    </row>
    <row r="123" spans="1:6" s="321" customFormat="1" ht="30" customHeight="1">
      <c r="A123" s="340" t="s">
        <v>80</v>
      </c>
      <c r="B123" s="344">
        <v>0</v>
      </c>
      <c r="C123" s="338">
        <f>B123</f>
        <v>0</v>
      </c>
      <c r="D123" s="345"/>
      <c r="E123" s="353" t="str">
        <f t="shared" si="8"/>
        <v>-</v>
      </c>
      <c r="F123" s="354"/>
    </row>
    <row r="124" spans="1:6" s="321" customFormat="1" ht="30" customHeight="1">
      <c r="A124" s="340" t="s">
        <v>153</v>
      </c>
      <c r="B124" s="344">
        <v>0</v>
      </c>
      <c r="C124" s="338">
        <f>B124</f>
        <v>0</v>
      </c>
      <c r="D124" s="345"/>
      <c r="E124" s="353" t="str">
        <f t="shared" si="8"/>
        <v>-</v>
      </c>
      <c r="F124" s="354"/>
    </row>
    <row r="125" spans="1:256" s="321" customFormat="1" ht="30" customHeight="1">
      <c r="A125" s="340" t="s">
        <v>154</v>
      </c>
      <c r="B125" s="344">
        <v>9</v>
      </c>
      <c r="C125" s="338">
        <f>B125</f>
        <v>9</v>
      </c>
      <c r="D125" s="345"/>
      <c r="E125" s="353">
        <f t="shared" si="8"/>
        <v>0</v>
      </c>
      <c r="F125" s="354"/>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c r="AR125" s="239"/>
      <c r="AS125" s="239"/>
      <c r="AT125" s="239"/>
      <c r="AU125" s="239"/>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39"/>
      <c r="BR125" s="239"/>
      <c r="BS125" s="239"/>
      <c r="BT125" s="239"/>
      <c r="BU125" s="239"/>
      <c r="BV125" s="239"/>
      <c r="BW125" s="239"/>
      <c r="BX125" s="239"/>
      <c r="BY125" s="239"/>
      <c r="BZ125" s="239"/>
      <c r="CA125" s="239"/>
      <c r="CB125" s="239"/>
      <c r="CC125" s="239"/>
      <c r="CD125" s="239"/>
      <c r="CE125" s="239"/>
      <c r="CF125" s="239"/>
      <c r="CG125" s="239"/>
      <c r="CH125" s="239"/>
      <c r="CI125" s="239"/>
      <c r="CJ125" s="239"/>
      <c r="CK125" s="239"/>
      <c r="CL125" s="239"/>
      <c r="CM125" s="239"/>
      <c r="CN125" s="239"/>
      <c r="CO125" s="239"/>
      <c r="CP125" s="239"/>
      <c r="CQ125" s="239"/>
      <c r="CR125" s="239"/>
      <c r="CS125" s="239"/>
      <c r="CT125" s="239"/>
      <c r="CU125" s="239"/>
      <c r="CV125" s="239"/>
      <c r="CW125" s="239"/>
      <c r="CX125" s="239"/>
      <c r="CY125" s="239"/>
      <c r="CZ125" s="239"/>
      <c r="DA125" s="239"/>
      <c r="DB125" s="239"/>
      <c r="DC125" s="239"/>
      <c r="DD125" s="239"/>
      <c r="DE125" s="239"/>
      <c r="DF125" s="239"/>
      <c r="DG125" s="239"/>
      <c r="DH125" s="239"/>
      <c r="DI125" s="239"/>
      <c r="DJ125" s="239"/>
      <c r="DK125" s="239"/>
      <c r="DL125" s="239"/>
      <c r="DM125" s="239"/>
      <c r="DN125" s="239"/>
      <c r="DO125" s="239"/>
      <c r="DP125" s="239"/>
      <c r="DQ125" s="239"/>
      <c r="DR125" s="239"/>
      <c r="DS125" s="239"/>
      <c r="DT125" s="239"/>
      <c r="DU125" s="239"/>
      <c r="DV125" s="239"/>
      <c r="DW125" s="239"/>
      <c r="DX125" s="239"/>
      <c r="DY125" s="239"/>
      <c r="DZ125" s="239"/>
      <c r="EA125" s="239"/>
      <c r="EB125" s="239"/>
      <c r="EC125" s="239"/>
      <c r="ED125" s="239"/>
      <c r="EE125" s="239"/>
      <c r="EF125" s="239"/>
      <c r="EG125" s="239"/>
      <c r="EH125" s="239"/>
      <c r="EI125" s="239"/>
      <c r="EJ125" s="239"/>
      <c r="EK125" s="239"/>
      <c r="EL125" s="239"/>
      <c r="EM125" s="239"/>
      <c r="EN125" s="239"/>
      <c r="EO125" s="239"/>
      <c r="EP125" s="239"/>
      <c r="EQ125" s="239"/>
      <c r="ER125" s="239"/>
      <c r="ES125" s="239"/>
      <c r="ET125" s="239"/>
      <c r="EU125" s="239"/>
      <c r="EV125" s="239"/>
      <c r="EW125" s="239"/>
      <c r="EX125" s="239"/>
      <c r="EY125" s="239"/>
      <c r="EZ125" s="239"/>
      <c r="FA125" s="239"/>
      <c r="FB125" s="239"/>
      <c r="FC125" s="239"/>
      <c r="FD125" s="239"/>
      <c r="FE125" s="239"/>
      <c r="FF125" s="239"/>
      <c r="FG125" s="239"/>
      <c r="FH125" s="239"/>
      <c r="FI125" s="239"/>
      <c r="FJ125" s="239"/>
      <c r="FK125" s="239"/>
      <c r="FL125" s="239"/>
      <c r="FM125" s="239"/>
      <c r="FN125" s="239"/>
      <c r="FO125" s="239"/>
      <c r="FP125" s="239"/>
      <c r="FQ125" s="239"/>
      <c r="FR125" s="239"/>
      <c r="FS125" s="239"/>
      <c r="FT125" s="239"/>
      <c r="FU125" s="239"/>
      <c r="FV125" s="239"/>
      <c r="FW125" s="239"/>
      <c r="FX125" s="239"/>
      <c r="FY125" s="239"/>
      <c r="FZ125" s="239"/>
      <c r="GA125" s="239"/>
      <c r="GB125" s="239"/>
      <c r="GC125" s="239"/>
      <c r="GD125" s="239"/>
      <c r="GE125" s="239"/>
      <c r="GF125" s="239"/>
      <c r="GG125" s="239"/>
      <c r="GH125" s="239"/>
      <c r="GI125" s="239"/>
      <c r="GJ125" s="239"/>
      <c r="GK125" s="239"/>
      <c r="GL125" s="239"/>
      <c r="GM125" s="239"/>
      <c r="GN125" s="239"/>
      <c r="GO125" s="239"/>
      <c r="GP125" s="239"/>
      <c r="GQ125" s="239"/>
      <c r="GR125" s="239"/>
      <c r="GS125" s="239"/>
      <c r="GT125" s="239"/>
      <c r="GU125" s="239"/>
      <c r="GV125" s="239"/>
      <c r="GW125" s="239"/>
      <c r="GX125" s="239"/>
      <c r="GY125" s="239"/>
      <c r="GZ125" s="239"/>
      <c r="HA125" s="239"/>
      <c r="HB125" s="239"/>
      <c r="HC125" s="239"/>
      <c r="HD125" s="239"/>
      <c r="HE125" s="239"/>
      <c r="HF125" s="239"/>
      <c r="HG125" s="239"/>
      <c r="HH125" s="239"/>
      <c r="HI125" s="239"/>
      <c r="HJ125" s="239"/>
      <c r="HK125" s="239"/>
      <c r="HL125" s="239"/>
      <c r="HM125" s="239"/>
      <c r="HN125" s="239"/>
      <c r="HO125" s="239"/>
      <c r="HP125" s="239"/>
      <c r="HQ125" s="239"/>
      <c r="HR125" s="239"/>
      <c r="HS125" s="239"/>
      <c r="HT125" s="239"/>
      <c r="HU125" s="239"/>
      <c r="HV125" s="239"/>
      <c r="HW125" s="239"/>
      <c r="HX125" s="239"/>
      <c r="HY125" s="239"/>
      <c r="HZ125" s="239"/>
      <c r="IA125" s="239"/>
      <c r="IB125" s="239"/>
      <c r="IC125" s="239"/>
      <c r="ID125" s="239"/>
      <c r="IE125" s="239"/>
      <c r="IF125" s="239"/>
      <c r="IG125" s="239"/>
      <c r="IH125" s="325"/>
      <c r="II125" s="325"/>
      <c r="IJ125" s="325"/>
      <c r="IK125" s="325"/>
      <c r="IL125" s="325"/>
      <c r="IM125" s="325"/>
      <c r="IN125" s="325"/>
      <c r="IO125" s="325"/>
      <c r="IP125" s="325"/>
      <c r="IQ125" s="325"/>
      <c r="IR125" s="325"/>
      <c r="IS125" s="325"/>
      <c r="IT125" s="325"/>
      <c r="IU125" s="325"/>
      <c r="IV125" s="325"/>
    </row>
    <row r="126" spans="1:6" s="321" customFormat="1" ht="30" customHeight="1">
      <c r="A126" s="337" t="s">
        <v>155</v>
      </c>
      <c r="B126" s="344">
        <v>0</v>
      </c>
      <c r="C126" s="338">
        <f aca="true" t="shared" si="13" ref="C126:C131">B126</f>
        <v>0</v>
      </c>
      <c r="D126" s="345"/>
      <c r="E126" s="353" t="str">
        <f aca="true" t="shared" si="14" ref="E126:E179">_xlfn.IFERROR(D126/B126,"-")</f>
        <v>-</v>
      </c>
      <c r="F126" s="354"/>
    </row>
    <row r="127" spans="1:6" s="321" customFormat="1" ht="30" customHeight="1">
      <c r="A127" s="337" t="s">
        <v>156</v>
      </c>
      <c r="B127" s="344">
        <v>0</v>
      </c>
      <c r="C127" s="338">
        <f t="shared" si="13"/>
        <v>0</v>
      </c>
      <c r="D127" s="345">
        <v>21</v>
      </c>
      <c r="E127" s="353" t="str">
        <f t="shared" si="14"/>
        <v>-</v>
      </c>
      <c r="F127" s="354"/>
    </row>
    <row r="128" spans="1:6" s="321" customFormat="1" ht="30" customHeight="1">
      <c r="A128" s="340" t="s">
        <v>157</v>
      </c>
      <c r="B128" s="344">
        <v>0</v>
      </c>
      <c r="C128" s="338">
        <f t="shared" si="13"/>
        <v>0</v>
      </c>
      <c r="D128" s="345"/>
      <c r="E128" s="353" t="str">
        <f t="shared" si="14"/>
        <v>-</v>
      </c>
      <c r="F128" s="354"/>
    </row>
    <row r="129" spans="1:6" s="321" customFormat="1" ht="30" customHeight="1">
      <c r="A129" s="340" t="s">
        <v>158</v>
      </c>
      <c r="B129" s="344">
        <v>0</v>
      </c>
      <c r="C129" s="338">
        <f t="shared" si="13"/>
        <v>0</v>
      </c>
      <c r="D129" s="345"/>
      <c r="E129" s="353" t="str">
        <f t="shared" si="14"/>
        <v>-</v>
      </c>
      <c r="F129" s="354"/>
    </row>
    <row r="130" spans="1:6" s="321" customFormat="1" ht="30" customHeight="1">
      <c r="A130" s="340" t="s">
        <v>87</v>
      </c>
      <c r="B130" s="344">
        <v>0</v>
      </c>
      <c r="C130" s="338">
        <f t="shared" si="13"/>
        <v>0</v>
      </c>
      <c r="D130" s="345"/>
      <c r="E130" s="353" t="str">
        <f t="shared" si="14"/>
        <v>-</v>
      </c>
      <c r="F130" s="354"/>
    </row>
    <row r="131" spans="1:6" s="321" customFormat="1" ht="30" customHeight="1">
      <c r="A131" s="337" t="s">
        <v>159</v>
      </c>
      <c r="B131" s="344">
        <v>0</v>
      </c>
      <c r="C131" s="338">
        <f t="shared" si="13"/>
        <v>0</v>
      </c>
      <c r="D131" s="345"/>
      <c r="E131" s="353" t="str">
        <f t="shared" si="14"/>
        <v>-</v>
      </c>
      <c r="F131" s="354"/>
    </row>
    <row r="132" spans="1:6" s="321" customFormat="1" ht="30" customHeight="1">
      <c r="A132" s="336" t="s">
        <v>160</v>
      </c>
      <c r="B132" s="342">
        <f>SUM(B133:B138)</f>
        <v>0</v>
      </c>
      <c r="C132" s="342">
        <f>SUM(C133:C138)</f>
        <v>0</v>
      </c>
      <c r="D132" s="343">
        <f>SUM(D133:D138)</f>
        <v>0</v>
      </c>
      <c r="E132" s="353" t="str">
        <f t="shared" si="14"/>
        <v>-</v>
      </c>
      <c r="F132" s="354"/>
    </row>
    <row r="133" spans="1:6" s="321" customFormat="1" ht="30" customHeight="1">
      <c r="A133" s="337" t="s">
        <v>78</v>
      </c>
      <c r="B133" s="344">
        <v>0</v>
      </c>
      <c r="C133" s="338">
        <f aca="true" t="shared" si="15" ref="C133:C138">B133</f>
        <v>0</v>
      </c>
      <c r="D133" s="345"/>
      <c r="E133" s="353" t="str">
        <f t="shared" si="14"/>
        <v>-</v>
      </c>
      <c r="F133" s="354"/>
    </row>
    <row r="134" spans="1:6" s="321" customFormat="1" ht="30" customHeight="1">
      <c r="A134" s="340" t="s">
        <v>79</v>
      </c>
      <c r="B134" s="344">
        <v>0</v>
      </c>
      <c r="C134" s="338">
        <f t="shared" si="15"/>
        <v>0</v>
      </c>
      <c r="D134" s="358"/>
      <c r="E134" s="353" t="str">
        <f t="shared" si="14"/>
        <v>-</v>
      </c>
      <c r="F134" s="354"/>
    </row>
    <row r="135" spans="1:6" s="321" customFormat="1" ht="30" customHeight="1">
      <c r="A135" s="340" t="s">
        <v>80</v>
      </c>
      <c r="B135" s="344">
        <v>0</v>
      </c>
      <c r="C135" s="338">
        <f t="shared" si="15"/>
        <v>0</v>
      </c>
      <c r="D135" s="345"/>
      <c r="E135" s="353" t="str">
        <f t="shared" si="14"/>
        <v>-</v>
      </c>
      <c r="F135" s="354"/>
    </row>
    <row r="136" spans="1:6" s="321" customFormat="1" ht="30" customHeight="1">
      <c r="A136" s="340" t="s">
        <v>161</v>
      </c>
      <c r="B136" s="344">
        <v>0</v>
      </c>
      <c r="C136" s="338">
        <f t="shared" si="15"/>
        <v>0</v>
      </c>
      <c r="D136" s="345"/>
      <c r="E136" s="353" t="str">
        <f t="shared" si="14"/>
        <v>-</v>
      </c>
      <c r="F136" s="354"/>
    </row>
    <row r="137" spans="1:6" s="321" customFormat="1" ht="30" customHeight="1">
      <c r="A137" s="341" t="s">
        <v>87</v>
      </c>
      <c r="B137" s="344">
        <v>0</v>
      </c>
      <c r="C137" s="338">
        <f t="shared" si="15"/>
        <v>0</v>
      </c>
      <c r="D137" s="345"/>
      <c r="E137" s="353" t="str">
        <f t="shared" si="14"/>
        <v>-</v>
      </c>
      <c r="F137" s="354"/>
    </row>
    <row r="138" spans="1:6" s="321" customFormat="1" ht="30" customHeight="1">
      <c r="A138" s="337" t="s">
        <v>162</v>
      </c>
      <c r="B138" s="344">
        <v>0</v>
      </c>
      <c r="C138" s="338">
        <f t="shared" si="15"/>
        <v>0</v>
      </c>
      <c r="D138" s="345"/>
      <c r="E138" s="353" t="str">
        <f t="shared" si="14"/>
        <v>-</v>
      </c>
      <c r="F138" s="354"/>
    </row>
    <row r="139" spans="1:256" s="321" customFormat="1" ht="30" customHeight="1">
      <c r="A139" s="336" t="s">
        <v>163</v>
      </c>
      <c r="B139" s="342">
        <f>SUM(B140:B146)</f>
        <v>343</v>
      </c>
      <c r="C139" s="342">
        <f>SUM(C140:C146)</f>
        <v>343</v>
      </c>
      <c r="D139" s="343">
        <f>SUM(D140:D146)</f>
        <v>556</v>
      </c>
      <c r="E139" s="349">
        <f t="shared" si="14"/>
        <v>1.620991253644315</v>
      </c>
      <c r="F139" s="359" t="s">
        <v>164</v>
      </c>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39"/>
      <c r="BA139" s="239"/>
      <c r="BB139" s="239"/>
      <c r="BC139" s="239"/>
      <c r="BD139" s="239"/>
      <c r="BE139" s="239"/>
      <c r="BF139" s="239"/>
      <c r="BG139" s="239"/>
      <c r="BH139" s="239"/>
      <c r="BI139" s="239"/>
      <c r="BJ139" s="239"/>
      <c r="BK139" s="239"/>
      <c r="BL139" s="239"/>
      <c r="BM139" s="239"/>
      <c r="BN139" s="239"/>
      <c r="BO139" s="239"/>
      <c r="BP139" s="239"/>
      <c r="BQ139" s="239"/>
      <c r="BR139" s="239"/>
      <c r="BS139" s="239"/>
      <c r="BT139" s="239"/>
      <c r="BU139" s="239"/>
      <c r="BV139" s="239"/>
      <c r="BW139" s="239"/>
      <c r="BX139" s="239"/>
      <c r="BY139" s="239"/>
      <c r="BZ139" s="239"/>
      <c r="CA139" s="239"/>
      <c r="CB139" s="239"/>
      <c r="CC139" s="239"/>
      <c r="CD139" s="239"/>
      <c r="CE139" s="239"/>
      <c r="CF139" s="239"/>
      <c r="CG139" s="239"/>
      <c r="CH139" s="239"/>
      <c r="CI139" s="239"/>
      <c r="CJ139" s="239"/>
      <c r="CK139" s="239"/>
      <c r="CL139" s="239"/>
      <c r="CM139" s="239"/>
      <c r="CN139" s="239"/>
      <c r="CO139" s="239"/>
      <c r="CP139" s="239"/>
      <c r="CQ139" s="239"/>
      <c r="CR139" s="239"/>
      <c r="CS139" s="239"/>
      <c r="CT139" s="239"/>
      <c r="CU139" s="239"/>
      <c r="CV139" s="239"/>
      <c r="CW139" s="239"/>
      <c r="CX139" s="239"/>
      <c r="CY139" s="239"/>
      <c r="CZ139" s="239"/>
      <c r="DA139" s="239"/>
      <c r="DB139" s="239"/>
      <c r="DC139" s="239"/>
      <c r="DD139" s="239"/>
      <c r="DE139" s="239"/>
      <c r="DF139" s="239"/>
      <c r="DG139" s="239"/>
      <c r="DH139" s="239"/>
      <c r="DI139" s="239"/>
      <c r="DJ139" s="239"/>
      <c r="DK139" s="239"/>
      <c r="DL139" s="239"/>
      <c r="DM139" s="239"/>
      <c r="DN139" s="239"/>
      <c r="DO139" s="239"/>
      <c r="DP139" s="239"/>
      <c r="DQ139" s="239"/>
      <c r="DR139" s="239"/>
      <c r="DS139" s="239"/>
      <c r="DT139" s="239"/>
      <c r="DU139" s="239"/>
      <c r="DV139" s="239"/>
      <c r="DW139" s="239"/>
      <c r="DX139" s="239"/>
      <c r="DY139" s="239"/>
      <c r="DZ139" s="239"/>
      <c r="EA139" s="239"/>
      <c r="EB139" s="239"/>
      <c r="EC139" s="239"/>
      <c r="ED139" s="239"/>
      <c r="EE139" s="239"/>
      <c r="EF139" s="239"/>
      <c r="EG139" s="239"/>
      <c r="EH139" s="239"/>
      <c r="EI139" s="239"/>
      <c r="EJ139" s="239"/>
      <c r="EK139" s="239"/>
      <c r="EL139" s="239"/>
      <c r="EM139" s="239"/>
      <c r="EN139" s="239"/>
      <c r="EO139" s="239"/>
      <c r="EP139" s="239"/>
      <c r="EQ139" s="239"/>
      <c r="ER139" s="239"/>
      <c r="ES139" s="239"/>
      <c r="ET139" s="239"/>
      <c r="EU139" s="239"/>
      <c r="EV139" s="239"/>
      <c r="EW139" s="239"/>
      <c r="EX139" s="239"/>
      <c r="EY139" s="239"/>
      <c r="EZ139" s="239"/>
      <c r="FA139" s="239"/>
      <c r="FB139" s="239"/>
      <c r="FC139" s="239"/>
      <c r="FD139" s="239"/>
      <c r="FE139" s="239"/>
      <c r="FF139" s="239"/>
      <c r="FG139" s="239"/>
      <c r="FH139" s="239"/>
      <c r="FI139" s="239"/>
      <c r="FJ139" s="239"/>
      <c r="FK139" s="239"/>
      <c r="FL139" s="239"/>
      <c r="FM139" s="239"/>
      <c r="FN139" s="239"/>
      <c r="FO139" s="239"/>
      <c r="FP139" s="239"/>
      <c r="FQ139" s="239"/>
      <c r="FR139" s="239"/>
      <c r="FS139" s="239"/>
      <c r="FT139" s="239"/>
      <c r="FU139" s="239"/>
      <c r="FV139" s="239"/>
      <c r="FW139" s="239"/>
      <c r="FX139" s="239"/>
      <c r="FY139" s="239"/>
      <c r="FZ139" s="239"/>
      <c r="GA139" s="239"/>
      <c r="GB139" s="239"/>
      <c r="GC139" s="239"/>
      <c r="GD139" s="239"/>
      <c r="GE139" s="239"/>
      <c r="GF139" s="239"/>
      <c r="GG139" s="239"/>
      <c r="GH139" s="239"/>
      <c r="GI139" s="239"/>
      <c r="GJ139" s="239"/>
      <c r="GK139" s="239"/>
      <c r="GL139" s="239"/>
      <c r="GM139" s="239"/>
      <c r="GN139" s="239"/>
      <c r="GO139" s="239"/>
      <c r="GP139" s="239"/>
      <c r="GQ139" s="239"/>
      <c r="GR139" s="239"/>
      <c r="GS139" s="239"/>
      <c r="GT139" s="239"/>
      <c r="GU139" s="239"/>
      <c r="GV139" s="239"/>
      <c r="GW139" s="239"/>
      <c r="GX139" s="239"/>
      <c r="GY139" s="239"/>
      <c r="GZ139" s="239"/>
      <c r="HA139" s="239"/>
      <c r="HB139" s="239"/>
      <c r="HC139" s="239"/>
      <c r="HD139" s="239"/>
      <c r="HE139" s="239"/>
      <c r="HF139" s="239"/>
      <c r="HG139" s="239"/>
      <c r="HH139" s="239"/>
      <c r="HI139" s="239"/>
      <c r="HJ139" s="239"/>
      <c r="HK139" s="239"/>
      <c r="HL139" s="239"/>
      <c r="HM139" s="239"/>
      <c r="HN139" s="239"/>
      <c r="HO139" s="239"/>
      <c r="HP139" s="239"/>
      <c r="HQ139" s="239"/>
      <c r="HR139" s="239"/>
      <c r="HS139" s="239"/>
      <c r="HT139" s="239"/>
      <c r="HU139" s="239"/>
      <c r="HV139" s="239"/>
      <c r="HW139" s="239"/>
      <c r="HX139" s="239"/>
      <c r="HY139" s="239"/>
      <c r="HZ139" s="239"/>
      <c r="IA139" s="239"/>
      <c r="IB139" s="239"/>
      <c r="IC139" s="239"/>
      <c r="ID139" s="239"/>
      <c r="IE139" s="239"/>
      <c r="IF139" s="239"/>
      <c r="IG139" s="239"/>
      <c r="IH139" s="325"/>
      <c r="II139" s="325"/>
      <c r="IJ139" s="325"/>
      <c r="IK139" s="325"/>
      <c r="IL139" s="325"/>
      <c r="IM139" s="325"/>
      <c r="IN139" s="325"/>
      <c r="IO139" s="325"/>
      <c r="IP139" s="325"/>
      <c r="IQ139" s="325"/>
      <c r="IR139" s="325"/>
      <c r="IS139" s="325"/>
      <c r="IT139" s="325"/>
      <c r="IU139" s="325"/>
      <c r="IV139" s="325"/>
    </row>
    <row r="140" spans="1:6" s="321" customFormat="1" ht="30" customHeight="1">
      <c r="A140" s="337" t="s">
        <v>78</v>
      </c>
      <c r="B140" s="344">
        <v>0</v>
      </c>
      <c r="C140" s="338">
        <f aca="true" t="shared" si="16" ref="C140:C152">B140</f>
        <v>0</v>
      </c>
      <c r="D140" s="345"/>
      <c r="E140" s="353" t="str">
        <f t="shared" si="14"/>
        <v>-</v>
      </c>
      <c r="F140" s="354"/>
    </row>
    <row r="141" spans="1:6" s="321" customFormat="1" ht="30" customHeight="1">
      <c r="A141" s="340" t="s">
        <v>79</v>
      </c>
      <c r="B141" s="344">
        <v>0</v>
      </c>
      <c r="C141" s="338">
        <f t="shared" si="16"/>
        <v>0</v>
      </c>
      <c r="D141" s="345"/>
      <c r="E141" s="353" t="str">
        <f t="shared" si="14"/>
        <v>-</v>
      </c>
      <c r="F141" s="354"/>
    </row>
    <row r="142" spans="1:6" s="321" customFormat="1" ht="30" customHeight="1">
      <c r="A142" s="340" t="s">
        <v>80</v>
      </c>
      <c r="B142" s="344">
        <v>0</v>
      </c>
      <c r="C142" s="338">
        <f t="shared" si="16"/>
        <v>0</v>
      </c>
      <c r="D142" s="345"/>
      <c r="E142" s="353" t="str">
        <f t="shared" si="14"/>
        <v>-</v>
      </c>
      <c r="F142" s="354"/>
    </row>
    <row r="143" spans="1:6" s="321" customFormat="1" ht="30" customHeight="1">
      <c r="A143" s="340" t="s">
        <v>165</v>
      </c>
      <c r="B143" s="344">
        <v>0</v>
      </c>
      <c r="C143" s="338">
        <f t="shared" si="16"/>
        <v>0</v>
      </c>
      <c r="D143" s="345"/>
      <c r="E143" s="353" t="str">
        <f t="shared" si="14"/>
        <v>-</v>
      </c>
      <c r="F143" s="354"/>
    </row>
    <row r="144" spans="1:6" s="321" customFormat="1" ht="30" customHeight="1">
      <c r="A144" s="337" t="s">
        <v>166</v>
      </c>
      <c r="B144" s="344">
        <v>0</v>
      </c>
      <c r="C144" s="338">
        <f t="shared" si="16"/>
        <v>0</v>
      </c>
      <c r="D144" s="345"/>
      <c r="E144" s="353" t="str">
        <f t="shared" si="14"/>
        <v>-</v>
      </c>
      <c r="F144" s="354"/>
    </row>
    <row r="145" spans="1:6" s="321" customFormat="1" ht="30" customHeight="1">
      <c r="A145" s="337" t="s">
        <v>87</v>
      </c>
      <c r="B145" s="344">
        <v>0</v>
      </c>
      <c r="C145" s="338">
        <f t="shared" si="16"/>
        <v>0</v>
      </c>
      <c r="D145" s="345"/>
      <c r="E145" s="353" t="str">
        <f t="shared" si="14"/>
        <v>-</v>
      </c>
      <c r="F145" s="354"/>
    </row>
    <row r="146" spans="1:256" s="321" customFormat="1" ht="30" customHeight="1">
      <c r="A146" s="337" t="s">
        <v>167</v>
      </c>
      <c r="B146" s="344">
        <v>343</v>
      </c>
      <c r="C146" s="338">
        <f t="shared" si="16"/>
        <v>343</v>
      </c>
      <c r="D146" s="345">
        <v>556</v>
      </c>
      <c r="E146" s="353">
        <f t="shared" si="14"/>
        <v>1.620991253644315</v>
      </c>
      <c r="F146" s="355"/>
      <c r="G146" s="239"/>
      <c r="H146" s="239"/>
      <c r="I146" s="239"/>
      <c r="J146" s="239"/>
      <c r="K146" s="239"/>
      <c r="L146" s="239"/>
      <c r="M146" s="239"/>
      <c r="N146" s="239"/>
      <c r="O146" s="239"/>
      <c r="P146" s="239"/>
      <c r="Q146" s="239"/>
      <c r="R146" s="239"/>
      <c r="S146" s="239"/>
      <c r="T146" s="239"/>
      <c r="U146" s="239"/>
      <c r="V146" s="239"/>
      <c r="W146" s="239"/>
      <c r="X146" s="239"/>
      <c r="Y146" s="239"/>
      <c r="Z146" s="239"/>
      <c r="AA146" s="239"/>
      <c r="AB146" s="239"/>
      <c r="AC146" s="239"/>
      <c r="AD146" s="239"/>
      <c r="AE146" s="239"/>
      <c r="AF146" s="239"/>
      <c r="AG146" s="239"/>
      <c r="AH146" s="239"/>
      <c r="AI146" s="239"/>
      <c r="AJ146" s="239"/>
      <c r="AK146" s="239"/>
      <c r="AL146" s="239"/>
      <c r="AM146" s="239"/>
      <c r="AN146" s="239"/>
      <c r="AO146" s="239"/>
      <c r="AP146" s="239"/>
      <c r="AQ146" s="239"/>
      <c r="AR146" s="239"/>
      <c r="AS146" s="239"/>
      <c r="AT146" s="239"/>
      <c r="AU146" s="239"/>
      <c r="AV146" s="239"/>
      <c r="AW146" s="239"/>
      <c r="AX146" s="239"/>
      <c r="AY146" s="239"/>
      <c r="AZ146" s="239"/>
      <c r="BA146" s="239"/>
      <c r="BB146" s="239"/>
      <c r="BC146" s="239"/>
      <c r="BD146" s="239"/>
      <c r="BE146" s="239"/>
      <c r="BF146" s="239"/>
      <c r="BG146" s="239"/>
      <c r="BH146" s="239"/>
      <c r="BI146" s="239"/>
      <c r="BJ146" s="239"/>
      <c r="BK146" s="239"/>
      <c r="BL146" s="239"/>
      <c r="BM146" s="239"/>
      <c r="BN146" s="239"/>
      <c r="BO146" s="239"/>
      <c r="BP146" s="239"/>
      <c r="BQ146" s="239"/>
      <c r="BR146" s="239"/>
      <c r="BS146" s="239"/>
      <c r="BT146" s="239"/>
      <c r="BU146" s="239"/>
      <c r="BV146" s="239"/>
      <c r="BW146" s="239"/>
      <c r="BX146" s="239"/>
      <c r="BY146" s="239"/>
      <c r="BZ146" s="239"/>
      <c r="CA146" s="239"/>
      <c r="CB146" s="239"/>
      <c r="CC146" s="239"/>
      <c r="CD146" s="239"/>
      <c r="CE146" s="239"/>
      <c r="CF146" s="239"/>
      <c r="CG146" s="239"/>
      <c r="CH146" s="239"/>
      <c r="CI146" s="239"/>
      <c r="CJ146" s="239"/>
      <c r="CK146" s="239"/>
      <c r="CL146" s="239"/>
      <c r="CM146" s="239"/>
      <c r="CN146" s="239"/>
      <c r="CO146" s="239"/>
      <c r="CP146" s="239"/>
      <c r="CQ146" s="239"/>
      <c r="CR146" s="239"/>
      <c r="CS146" s="239"/>
      <c r="CT146" s="239"/>
      <c r="CU146" s="239"/>
      <c r="CV146" s="239"/>
      <c r="CW146" s="239"/>
      <c r="CX146" s="239"/>
      <c r="CY146" s="239"/>
      <c r="CZ146" s="239"/>
      <c r="DA146" s="239"/>
      <c r="DB146" s="239"/>
      <c r="DC146" s="239"/>
      <c r="DD146" s="239"/>
      <c r="DE146" s="239"/>
      <c r="DF146" s="239"/>
      <c r="DG146" s="239"/>
      <c r="DH146" s="239"/>
      <c r="DI146" s="239"/>
      <c r="DJ146" s="239"/>
      <c r="DK146" s="239"/>
      <c r="DL146" s="239"/>
      <c r="DM146" s="239"/>
      <c r="DN146" s="239"/>
      <c r="DO146" s="239"/>
      <c r="DP146" s="239"/>
      <c r="DQ146" s="239"/>
      <c r="DR146" s="239"/>
      <c r="DS146" s="239"/>
      <c r="DT146" s="239"/>
      <c r="DU146" s="239"/>
      <c r="DV146" s="239"/>
      <c r="DW146" s="239"/>
      <c r="DX146" s="239"/>
      <c r="DY146" s="239"/>
      <c r="DZ146" s="239"/>
      <c r="EA146" s="239"/>
      <c r="EB146" s="239"/>
      <c r="EC146" s="239"/>
      <c r="ED146" s="239"/>
      <c r="EE146" s="239"/>
      <c r="EF146" s="239"/>
      <c r="EG146" s="239"/>
      <c r="EH146" s="239"/>
      <c r="EI146" s="239"/>
      <c r="EJ146" s="239"/>
      <c r="EK146" s="239"/>
      <c r="EL146" s="239"/>
      <c r="EM146" s="239"/>
      <c r="EN146" s="239"/>
      <c r="EO146" s="239"/>
      <c r="EP146" s="239"/>
      <c r="EQ146" s="239"/>
      <c r="ER146" s="239"/>
      <c r="ES146" s="239"/>
      <c r="ET146" s="239"/>
      <c r="EU146" s="239"/>
      <c r="EV146" s="239"/>
      <c r="EW146" s="239"/>
      <c r="EX146" s="239"/>
      <c r="EY146" s="239"/>
      <c r="EZ146" s="239"/>
      <c r="FA146" s="239"/>
      <c r="FB146" s="239"/>
      <c r="FC146" s="239"/>
      <c r="FD146" s="239"/>
      <c r="FE146" s="239"/>
      <c r="FF146" s="239"/>
      <c r="FG146" s="239"/>
      <c r="FH146" s="239"/>
      <c r="FI146" s="239"/>
      <c r="FJ146" s="239"/>
      <c r="FK146" s="239"/>
      <c r="FL146" s="239"/>
      <c r="FM146" s="239"/>
      <c r="FN146" s="239"/>
      <c r="FO146" s="239"/>
      <c r="FP146" s="239"/>
      <c r="FQ146" s="239"/>
      <c r="FR146" s="239"/>
      <c r="FS146" s="239"/>
      <c r="FT146" s="239"/>
      <c r="FU146" s="239"/>
      <c r="FV146" s="239"/>
      <c r="FW146" s="239"/>
      <c r="FX146" s="239"/>
      <c r="FY146" s="239"/>
      <c r="FZ146" s="239"/>
      <c r="GA146" s="239"/>
      <c r="GB146" s="239"/>
      <c r="GC146" s="239"/>
      <c r="GD146" s="239"/>
      <c r="GE146" s="239"/>
      <c r="GF146" s="239"/>
      <c r="GG146" s="239"/>
      <c r="GH146" s="239"/>
      <c r="GI146" s="239"/>
      <c r="GJ146" s="239"/>
      <c r="GK146" s="239"/>
      <c r="GL146" s="239"/>
      <c r="GM146" s="239"/>
      <c r="GN146" s="239"/>
      <c r="GO146" s="239"/>
      <c r="GP146" s="239"/>
      <c r="GQ146" s="239"/>
      <c r="GR146" s="239"/>
      <c r="GS146" s="239"/>
      <c r="GT146" s="239"/>
      <c r="GU146" s="239"/>
      <c r="GV146" s="239"/>
      <c r="GW146" s="239"/>
      <c r="GX146" s="239"/>
      <c r="GY146" s="239"/>
      <c r="GZ146" s="239"/>
      <c r="HA146" s="239"/>
      <c r="HB146" s="239"/>
      <c r="HC146" s="239"/>
      <c r="HD146" s="239"/>
      <c r="HE146" s="239"/>
      <c r="HF146" s="239"/>
      <c r="HG146" s="239"/>
      <c r="HH146" s="239"/>
      <c r="HI146" s="239"/>
      <c r="HJ146" s="239"/>
      <c r="HK146" s="239"/>
      <c r="HL146" s="239"/>
      <c r="HM146" s="239"/>
      <c r="HN146" s="239"/>
      <c r="HO146" s="239"/>
      <c r="HP146" s="239"/>
      <c r="HQ146" s="239"/>
      <c r="HR146" s="239"/>
      <c r="HS146" s="239"/>
      <c r="HT146" s="239"/>
      <c r="HU146" s="239"/>
      <c r="HV146" s="239"/>
      <c r="HW146" s="239"/>
      <c r="HX146" s="239"/>
      <c r="HY146" s="239"/>
      <c r="HZ146" s="239"/>
      <c r="IA146" s="239"/>
      <c r="IB146" s="239"/>
      <c r="IC146" s="239"/>
      <c r="ID146" s="239"/>
      <c r="IE146" s="239"/>
      <c r="IF146" s="239"/>
      <c r="IG146" s="239"/>
      <c r="IH146" s="325"/>
      <c r="II146" s="325"/>
      <c r="IJ146" s="325"/>
      <c r="IK146" s="325"/>
      <c r="IL146" s="325"/>
      <c r="IM146" s="325"/>
      <c r="IN146" s="325"/>
      <c r="IO146" s="325"/>
      <c r="IP146" s="325"/>
      <c r="IQ146" s="325"/>
      <c r="IR146" s="325"/>
      <c r="IS146" s="325"/>
      <c r="IT146" s="325"/>
      <c r="IU146" s="325"/>
      <c r="IV146" s="325"/>
    </row>
    <row r="147" spans="1:6" s="321" customFormat="1" ht="30" customHeight="1">
      <c r="A147" s="346" t="s">
        <v>168</v>
      </c>
      <c r="B147" s="344">
        <v>0</v>
      </c>
      <c r="C147" s="338">
        <f t="shared" si="16"/>
        <v>0</v>
      </c>
      <c r="D147" s="343">
        <f>SUM(D148:D152)</f>
        <v>0</v>
      </c>
      <c r="E147" s="353" t="str">
        <f t="shared" si="14"/>
        <v>-</v>
      </c>
      <c r="F147" s="354"/>
    </row>
    <row r="148" spans="1:6" s="321" customFormat="1" ht="30" customHeight="1">
      <c r="A148" s="340" t="s">
        <v>78</v>
      </c>
      <c r="B148" s="344">
        <v>0</v>
      </c>
      <c r="C148" s="338">
        <f t="shared" si="16"/>
        <v>0</v>
      </c>
      <c r="D148" s="345"/>
      <c r="E148" s="353" t="str">
        <f t="shared" si="14"/>
        <v>-</v>
      </c>
      <c r="F148" s="354"/>
    </row>
    <row r="149" spans="1:6" s="321" customFormat="1" ht="30" customHeight="1">
      <c r="A149" s="340" t="s">
        <v>79</v>
      </c>
      <c r="B149" s="344">
        <v>0</v>
      </c>
      <c r="C149" s="338">
        <f t="shared" si="16"/>
        <v>0</v>
      </c>
      <c r="D149" s="345"/>
      <c r="E149" s="353" t="str">
        <f t="shared" si="14"/>
        <v>-</v>
      </c>
      <c r="F149" s="354"/>
    </row>
    <row r="150" spans="1:6" s="321" customFormat="1" ht="30" customHeight="1">
      <c r="A150" s="340" t="s">
        <v>80</v>
      </c>
      <c r="B150" s="344">
        <v>0</v>
      </c>
      <c r="C150" s="338">
        <f t="shared" si="16"/>
        <v>0</v>
      </c>
      <c r="D150" s="345"/>
      <c r="E150" s="353" t="str">
        <f t="shared" si="14"/>
        <v>-</v>
      </c>
      <c r="F150" s="354"/>
    </row>
    <row r="151" spans="1:6" s="321" customFormat="1" ht="30" customHeight="1">
      <c r="A151" s="337" t="s">
        <v>169</v>
      </c>
      <c r="B151" s="344">
        <v>0</v>
      </c>
      <c r="C151" s="338">
        <f t="shared" si="16"/>
        <v>0</v>
      </c>
      <c r="D151" s="345"/>
      <c r="E151" s="353" t="str">
        <f t="shared" si="14"/>
        <v>-</v>
      </c>
      <c r="F151" s="354"/>
    </row>
    <row r="152" spans="1:6" s="321" customFormat="1" ht="30" customHeight="1">
      <c r="A152" s="337" t="s">
        <v>170</v>
      </c>
      <c r="B152" s="344">
        <v>0</v>
      </c>
      <c r="C152" s="338">
        <f aca="true" t="shared" si="17" ref="C152:C159">B152</f>
        <v>0</v>
      </c>
      <c r="D152" s="345"/>
      <c r="E152" s="353" t="str">
        <f t="shared" si="14"/>
        <v>-</v>
      </c>
      <c r="F152" s="354"/>
    </row>
    <row r="153" spans="1:6" s="321" customFormat="1" ht="30" customHeight="1">
      <c r="A153" s="336" t="s">
        <v>171</v>
      </c>
      <c r="B153" s="342">
        <f>SUM(B154:B159)</f>
        <v>0</v>
      </c>
      <c r="C153" s="342">
        <f>SUM(C154:C159)</f>
        <v>0</v>
      </c>
      <c r="D153" s="343">
        <f>SUM(D154:D159)</f>
        <v>0</v>
      </c>
      <c r="E153" s="353" t="str">
        <f t="shared" si="14"/>
        <v>-</v>
      </c>
      <c r="F153" s="354"/>
    </row>
    <row r="154" spans="1:6" s="321" customFormat="1" ht="30" customHeight="1">
      <c r="A154" s="340" t="s">
        <v>78</v>
      </c>
      <c r="B154" s="344">
        <v>0</v>
      </c>
      <c r="C154" s="338">
        <f t="shared" si="17"/>
        <v>0</v>
      </c>
      <c r="D154" s="345"/>
      <c r="E154" s="353" t="str">
        <f t="shared" si="14"/>
        <v>-</v>
      </c>
      <c r="F154" s="354"/>
    </row>
    <row r="155" spans="1:6" s="321" customFormat="1" ht="30" customHeight="1">
      <c r="A155" s="340" t="s">
        <v>79</v>
      </c>
      <c r="B155" s="344">
        <v>0</v>
      </c>
      <c r="C155" s="338">
        <f t="shared" si="17"/>
        <v>0</v>
      </c>
      <c r="D155" s="345"/>
      <c r="E155" s="353" t="str">
        <f t="shared" si="14"/>
        <v>-</v>
      </c>
      <c r="F155" s="354"/>
    </row>
    <row r="156" spans="1:6" s="321" customFormat="1" ht="30" customHeight="1">
      <c r="A156" s="340" t="s">
        <v>80</v>
      </c>
      <c r="B156" s="344">
        <v>0</v>
      </c>
      <c r="C156" s="338">
        <f t="shared" si="17"/>
        <v>0</v>
      </c>
      <c r="D156" s="345"/>
      <c r="E156" s="353" t="str">
        <f t="shared" si="14"/>
        <v>-</v>
      </c>
      <c r="F156" s="354"/>
    </row>
    <row r="157" spans="1:6" s="321" customFormat="1" ht="30" customHeight="1">
      <c r="A157" s="337" t="s">
        <v>92</v>
      </c>
      <c r="B157" s="344">
        <v>0</v>
      </c>
      <c r="C157" s="338">
        <f t="shared" si="17"/>
        <v>0</v>
      </c>
      <c r="D157" s="345"/>
      <c r="E157" s="353" t="str">
        <f t="shared" si="14"/>
        <v>-</v>
      </c>
      <c r="F157" s="354"/>
    </row>
    <row r="158" spans="1:6" s="321" customFormat="1" ht="30" customHeight="1">
      <c r="A158" s="337" t="s">
        <v>87</v>
      </c>
      <c r="B158" s="344">
        <v>0</v>
      </c>
      <c r="C158" s="338">
        <f t="shared" si="17"/>
        <v>0</v>
      </c>
      <c r="D158" s="345"/>
      <c r="E158" s="353" t="str">
        <f t="shared" si="14"/>
        <v>-</v>
      </c>
      <c r="F158" s="354"/>
    </row>
    <row r="159" spans="1:6" s="321" customFormat="1" ht="30" customHeight="1">
      <c r="A159" s="337" t="s">
        <v>172</v>
      </c>
      <c r="B159" s="344">
        <v>0</v>
      </c>
      <c r="C159" s="338">
        <f t="shared" si="17"/>
        <v>0</v>
      </c>
      <c r="D159" s="345"/>
      <c r="E159" s="353" t="str">
        <f t="shared" si="14"/>
        <v>-</v>
      </c>
      <c r="F159" s="354"/>
    </row>
    <row r="160" spans="1:256" s="321" customFormat="1" ht="30" customHeight="1">
      <c r="A160" s="346" t="s">
        <v>173</v>
      </c>
      <c r="B160" s="342">
        <f>SUM(B161:B166)</f>
        <v>2700</v>
      </c>
      <c r="C160" s="342">
        <f>SUM(C161:C166)</f>
        <v>2700</v>
      </c>
      <c r="D160" s="343">
        <f>SUM(D161:D166)</f>
        <v>2683</v>
      </c>
      <c r="E160" s="353">
        <f t="shared" si="14"/>
        <v>0.9937037037037038</v>
      </c>
      <c r="F160" s="354"/>
      <c r="G160" s="239"/>
      <c r="H160" s="239"/>
      <c r="I160" s="239"/>
      <c r="J160" s="239"/>
      <c r="K160" s="239"/>
      <c r="L160" s="239"/>
      <c r="M160" s="239"/>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c r="AJ160" s="239"/>
      <c r="AK160" s="239"/>
      <c r="AL160" s="239"/>
      <c r="AM160" s="239"/>
      <c r="AN160" s="239"/>
      <c r="AO160" s="239"/>
      <c r="AP160" s="239"/>
      <c r="AQ160" s="239"/>
      <c r="AR160" s="239"/>
      <c r="AS160" s="239"/>
      <c r="AT160" s="239"/>
      <c r="AU160" s="239"/>
      <c r="AV160" s="239"/>
      <c r="AW160" s="239"/>
      <c r="AX160" s="239"/>
      <c r="AY160" s="239"/>
      <c r="AZ160" s="239"/>
      <c r="BA160" s="239"/>
      <c r="BB160" s="239"/>
      <c r="BC160" s="239"/>
      <c r="BD160" s="239"/>
      <c r="BE160" s="239"/>
      <c r="BF160" s="239"/>
      <c r="BG160" s="239"/>
      <c r="BH160" s="239"/>
      <c r="BI160" s="239"/>
      <c r="BJ160" s="239"/>
      <c r="BK160" s="239"/>
      <c r="BL160" s="239"/>
      <c r="BM160" s="239"/>
      <c r="BN160" s="239"/>
      <c r="BO160" s="239"/>
      <c r="BP160" s="239"/>
      <c r="BQ160" s="239"/>
      <c r="BR160" s="239"/>
      <c r="BS160" s="239"/>
      <c r="BT160" s="239"/>
      <c r="BU160" s="239"/>
      <c r="BV160" s="239"/>
      <c r="BW160" s="239"/>
      <c r="BX160" s="239"/>
      <c r="BY160" s="239"/>
      <c r="BZ160" s="239"/>
      <c r="CA160" s="239"/>
      <c r="CB160" s="239"/>
      <c r="CC160" s="239"/>
      <c r="CD160" s="239"/>
      <c r="CE160" s="239"/>
      <c r="CF160" s="239"/>
      <c r="CG160" s="239"/>
      <c r="CH160" s="239"/>
      <c r="CI160" s="239"/>
      <c r="CJ160" s="239"/>
      <c r="CK160" s="239"/>
      <c r="CL160" s="239"/>
      <c r="CM160" s="239"/>
      <c r="CN160" s="239"/>
      <c r="CO160" s="239"/>
      <c r="CP160" s="239"/>
      <c r="CQ160" s="239"/>
      <c r="CR160" s="239"/>
      <c r="CS160" s="239"/>
      <c r="CT160" s="239"/>
      <c r="CU160" s="239"/>
      <c r="CV160" s="239"/>
      <c r="CW160" s="239"/>
      <c r="CX160" s="239"/>
      <c r="CY160" s="239"/>
      <c r="CZ160" s="239"/>
      <c r="DA160" s="239"/>
      <c r="DB160" s="239"/>
      <c r="DC160" s="239"/>
      <c r="DD160" s="239"/>
      <c r="DE160" s="239"/>
      <c r="DF160" s="239"/>
      <c r="DG160" s="239"/>
      <c r="DH160" s="239"/>
      <c r="DI160" s="239"/>
      <c r="DJ160" s="239"/>
      <c r="DK160" s="239"/>
      <c r="DL160" s="239"/>
      <c r="DM160" s="239"/>
      <c r="DN160" s="239"/>
      <c r="DO160" s="239"/>
      <c r="DP160" s="239"/>
      <c r="DQ160" s="239"/>
      <c r="DR160" s="239"/>
      <c r="DS160" s="239"/>
      <c r="DT160" s="239"/>
      <c r="DU160" s="239"/>
      <c r="DV160" s="239"/>
      <c r="DW160" s="239"/>
      <c r="DX160" s="239"/>
      <c r="DY160" s="239"/>
      <c r="DZ160" s="239"/>
      <c r="EA160" s="239"/>
      <c r="EB160" s="239"/>
      <c r="EC160" s="239"/>
      <c r="ED160" s="239"/>
      <c r="EE160" s="239"/>
      <c r="EF160" s="239"/>
      <c r="EG160" s="239"/>
      <c r="EH160" s="239"/>
      <c r="EI160" s="239"/>
      <c r="EJ160" s="239"/>
      <c r="EK160" s="239"/>
      <c r="EL160" s="239"/>
      <c r="EM160" s="239"/>
      <c r="EN160" s="239"/>
      <c r="EO160" s="239"/>
      <c r="EP160" s="239"/>
      <c r="EQ160" s="239"/>
      <c r="ER160" s="239"/>
      <c r="ES160" s="239"/>
      <c r="ET160" s="239"/>
      <c r="EU160" s="239"/>
      <c r="EV160" s="239"/>
      <c r="EW160" s="239"/>
      <c r="EX160" s="239"/>
      <c r="EY160" s="239"/>
      <c r="EZ160" s="239"/>
      <c r="FA160" s="239"/>
      <c r="FB160" s="239"/>
      <c r="FC160" s="239"/>
      <c r="FD160" s="239"/>
      <c r="FE160" s="239"/>
      <c r="FF160" s="239"/>
      <c r="FG160" s="239"/>
      <c r="FH160" s="239"/>
      <c r="FI160" s="239"/>
      <c r="FJ160" s="239"/>
      <c r="FK160" s="239"/>
      <c r="FL160" s="239"/>
      <c r="FM160" s="239"/>
      <c r="FN160" s="239"/>
      <c r="FO160" s="239"/>
      <c r="FP160" s="239"/>
      <c r="FQ160" s="239"/>
      <c r="FR160" s="239"/>
      <c r="FS160" s="239"/>
      <c r="FT160" s="239"/>
      <c r="FU160" s="239"/>
      <c r="FV160" s="239"/>
      <c r="FW160" s="239"/>
      <c r="FX160" s="239"/>
      <c r="FY160" s="239"/>
      <c r="FZ160" s="239"/>
      <c r="GA160" s="239"/>
      <c r="GB160" s="239"/>
      <c r="GC160" s="239"/>
      <c r="GD160" s="239"/>
      <c r="GE160" s="239"/>
      <c r="GF160" s="239"/>
      <c r="GG160" s="239"/>
      <c r="GH160" s="239"/>
      <c r="GI160" s="239"/>
      <c r="GJ160" s="239"/>
      <c r="GK160" s="239"/>
      <c r="GL160" s="239"/>
      <c r="GM160" s="239"/>
      <c r="GN160" s="239"/>
      <c r="GO160" s="239"/>
      <c r="GP160" s="239"/>
      <c r="GQ160" s="239"/>
      <c r="GR160" s="239"/>
      <c r="GS160" s="239"/>
      <c r="GT160" s="239"/>
      <c r="GU160" s="239"/>
      <c r="GV160" s="239"/>
      <c r="GW160" s="239"/>
      <c r="GX160" s="239"/>
      <c r="GY160" s="239"/>
      <c r="GZ160" s="239"/>
      <c r="HA160" s="239"/>
      <c r="HB160" s="239"/>
      <c r="HC160" s="239"/>
      <c r="HD160" s="239"/>
      <c r="HE160" s="239"/>
      <c r="HF160" s="239"/>
      <c r="HG160" s="239"/>
      <c r="HH160" s="239"/>
      <c r="HI160" s="239"/>
      <c r="HJ160" s="239"/>
      <c r="HK160" s="239"/>
      <c r="HL160" s="239"/>
      <c r="HM160" s="239"/>
      <c r="HN160" s="239"/>
      <c r="HO160" s="239"/>
      <c r="HP160" s="239"/>
      <c r="HQ160" s="239"/>
      <c r="HR160" s="239"/>
      <c r="HS160" s="239"/>
      <c r="HT160" s="239"/>
      <c r="HU160" s="239"/>
      <c r="HV160" s="239"/>
      <c r="HW160" s="239"/>
      <c r="HX160" s="239"/>
      <c r="HY160" s="239"/>
      <c r="HZ160" s="239"/>
      <c r="IA160" s="239"/>
      <c r="IB160" s="239"/>
      <c r="IC160" s="239"/>
      <c r="ID160" s="239"/>
      <c r="IE160" s="239"/>
      <c r="IF160" s="239"/>
      <c r="IG160" s="239"/>
      <c r="IH160" s="325"/>
      <c r="II160" s="325"/>
      <c r="IJ160" s="325"/>
      <c r="IK160" s="325"/>
      <c r="IL160" s="325"/>
      <c r="IM160" s="325"/>
      <c r="IN160" s="325"/>
      <c r="IO160" s="325"/>
      <c r="IP160" s="325"/>
      <c r="IQ160" s="325"/>
      <c r="IR160" s="325"/>
      <c r="IS160" s="325"/>
      <c r="IT160" s="325"/>
      <c r="IU160" s="325"/>
      <c r="IV160" s="325"/>
    </row>
    <row r="161" spans="1:256" s="321" customFormat="1" ht="30" customHeight="1">
      <c r="A161" s="340" t="s">
        <v>78</v>
      </c>
      <c r="B161" s="344">
        <v>465.856</v>
      </c>
      <c r="C161" s="338">
        <f aca="true" t="shared" si="18" ref="C161:C166">B161</f>
        <v>465.856</v>
      </c>
      <c r="D161" s="345">
        <v>470</v>
      </c>
      <c r="E161" s="353">
        <f t="shared" si="14"/>
        <v>1.0088954526720704</v>
      </c>
      <c r="F161" s="354"/>
      <c r="G161" s="239"/>
      <c r="H161" s="239"/>
      <c r="I161" s="239"/>
      <c r="J161" s="239"/>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c r="AN161" s="239"/>
      <c r="AO161" s="239"/>
      <c r="AP161" s="239"/>
      <c r="AQ161" s="239"/>
      <c r="AR161" s="239"/>
      <c r="AS161" s="239"/>
      <c r="AT161" s="239"/>
      <c r="AU161" s="239"/>
      <c r="AV161" s="239"/>
      <c r="AW161" s="239"/>
      <c r="AX161" s="239"/>
      <c r="AY161" s="239"/>
      <c r="AZ161" s="239"/>
      <c r="BA161" s="239"/>
      <c r="BB161" s="239"/>
      <c r="BC161" s="239"/>
      <c r="BD161" s="239"/>
      <c r="BE161" s="239"/>
      <c r="BF161" s="239"/>
      <c r="BG161" s="239"/>
      <c r="BH161" s="239"/>
      <c r="BI161" s="239"/>
      <c r="BJ161" s="239"/>
      <c r="BK161" s="239"/>
      <c r="BL161" s="239"/>
      <c r="BM161" s="239"/>
      <c r="BN161" s="239"/>
      <c r="BO161" s="239"/>
      <c r="BP161" s="239"/>
      <c r="BQ161" s="239"/>
      <c r="BR161" s="239"/>
      <c r="BS161" s="239"/>
      <c r="BT161" s="239"/>
      <c r="BU161" s="239"/>
      <c r="BV161" s="239"/>
      <c r="BW161" s="239"/>
      <c r="BX161" s="239"/>
      <c r="BY161" s="239"/>
      <c r="BZ161" s="239"/>
      <c r="CA161" s="239"/>
      <c r="CB161" s="239"/>
      <c r="CC161" s="239"/>
      <c r="CD161" s="239"/>
      <c r="CE161" s="239"/>
      <c r="CF161" s="239"/>
      <c r="CG161" s="239"/>
      <c r="CH161" s="239"/>
      <c r="CI161" s="239"/>
      <c r="CJ161" s="239"/>
      <c r="CK161" s="239"/>
      <c r="CL161" s="239"/>
      <c r="CM161" s="239"/>
      <c r="CN161" s="239"/>
      <c r="CO161" s="239"/>
      <c r="CP161" s="239"/>
      <c r="CQ161" s="239"/>
      <c r="CR161" s="239"/>
      <c r="CS161" s="239"/>
      <c r="CT161" s="239"/>
      <c r="CU161" s="239"/>
      <c r="CV161" s="239"/>
      <c r="CW161" s="239"/>
      <c r="CX161" s="239"/>
      <c r="CY161" s="239"/>
      <c r="CZ161" s="239"/>
      <c r="DA161" s="239"/>
      <c r="DB161" s="239"/>
      <c r="DC161" s="239"/>
      <c r="DD161" s="239"/>
      <c r="DE161" s="239"/>
      <c r="DF161" s="239"/>
      <c r="DG161" s="239"/>
      <c r="DH161" s="239"/>
      <c r="DI161" s="239"/>
      <c r="DJ161" s="239"/>
      <c r="DK161" s="239"/>
      <c r="DL161" s="239"/>
      <c r="DM161" s="239"/>
      <c r="DN161" s="239"/>
      <c r="DO161" s="239"/>
      <c r="DP161" s="239"/>
      <c r="DQ161" s="239"/>
      <c r="DR161" s="239"/>
      <c r="DS161" s="239"/>
      <c r="DT161" s="239"/>
      <c r="DU161" s="239"/>
      <c r="DV161" s="239"/>
      <c r="DW161" s="239"/>
      <c r="DX161" s="239"/>
      <c r="DY161" s="239"/>
      <c r="DZ161" s="239"/>
      <c r="EA161" s="239"/>
      <c r="EB161" s="239"/>
      <c r="EC161" s="239"/>
      <c r="ED161" s="239"/>
      <c r="EE161" s="239"/>
      <c r="EF161" s="239"/>
      <c r="EG161" s="239"/>
      <c r="EH161" s="239"/>
      <c r="EI161" s="239"/>
      <c r="EJ161" s="239"/>
      <c r="EK161" s="239"/>
      <c r="EL161" s="239"/>
      <c r="EM161" s="239"/>
      <c r="EN161" s="239"/>
      <c r="EO161" s="239"/>
      <c r="EP161" s="239"/>
      <c r="EQ161" s="239"/>
      <c r="ER161" s="239"/>
      <c r="ES161" s="239"/>
      <c r="ET161" s="239"/>
      <c r="EU161" s="239"/>
      <c r="EV161" s="239"/>
      <c r="EW161" s="239"/>
      <c r="EX161" s="239"/>
      <c r="EY161" s="239"/>
      <c r="EZ161" s="239"/>
      <c r="FA161" s="239"/>
      <c r="FB161" s="239"/>
      <c r="FC161" s="239"/>
      <c r="FD161" s="239"/>
      <c r="FE161" s="239"/>
      <c r="FF161" s="239"/>
      <c r="FG161" s="239"/>
      <c r="FH161" s="239"/>
      <c r="FI161" s="239"/>
      <c r="FJ161" s="239"/>
      <c r="FK161" s="239"/>
      <c r="FL161" s="239"/>
      <c r="FM161" s="239"/>
      <c r="FN161" s="239"/>
      <c r="FO161" s="239"/>
      <c r="FP161" s="239"/>
      <c r="FQ161" s="239"/>
      <c r="FR161" s="239"/>
      <c r="FS161" s="239"/>
      <c r="FT161" s="239"/>
      <c r="FU161" s="239"/>
      <c r="FV161" s="239"/>
      <c r="FW161" s="239"/>
      <c r="FX161" s="239"/>
      <c r="FY161" s="239"/>
      <c r="FZ161" s="239"/>
      <c r="GA161" s="239"/>
      <c r="GB161" s="239"/>
      <c r="GC161" s="239"/>
      <c r="GD161" s="239"/>
      <c r="GE161" s="239"/>
      <c r="GF161" s="239"/>
      <c r="GG161" s="239"/>
      <c r="GH161" s="239"/>
      <c r="GI161" s="239"/>
      <c r="GJ161" s="239"/>
      <c r="GK161" s="239"/>
      <c r="GL161" s="239"/>
      <c r="GM161" s="239"/>
      <c r="GN161" s="239"/>
      <c r="GO161" s="239"/>
      <c r="GP161" s="239"/>
      <c r="GQ161" s="239"/>
      <c r="GR161" s="239"/>
      <c r="GS161" s="239"/>
      <c r="GT161" s="239"/>
      <c r="GU161" s="239"/>
      <c r="GV161" s="239"/>
      <c r="GW161" s="239"/>
      <c r="GX161" s="239"/>
      <c r="GY161" s="239"/>
      <c r="GZ161" s="239"/>
      <c r="HA161" s="239"/>
      <c r="HB161" s="239"/>
      <c r="HC161" s="239"/>
      <c r="HD161" s="239"/>
      <c r="HE161" s="239"/>
      <c r="HF161" s="239"/>
      <c r="HG161" s="239"/>
      <c r="HH161" s="239"/>
      <c r="HI161" s="239"/>
      <c r="HJ161" s="239"/>
      <c r="HK161" s="239"/>
      <c r="HL161" s="239"/>
      <c r="HM161" s="239"/>
      <c r="HN161" s="239"/>
      <c r="HO161" s="239"/>
      <c r="HP161" s="239"/>
      <c r="HQ161" s="239"/>
      <c r="HR161" s="239"/>
      <c r="HS161" s="239"/>
      <c r="HT161" s="239"/>
      <c r="HU161" s="239"/>
      <c r="HV161" s="239"/>
      <c r="HW161" s="239"/>
      <c r="HX161" s="239"/>
      <c r="HY161" s="239"/>
      <c r="HZ161" s="239"/>
      <c r="IA161" s="239"/>
      <c r="IB161" s="239"/>
      <c r="IC161" s="239"/>
      <c r="ID161" s="239"/>
      <c r="IE161" s="239"/>
      <c r="IF161" s="239"/>
      <c r="IG161" s="239"/>
      <c r="IH161" s="325"/>
      <c r="II161" s="325"/>
      <c r="IJ161" s="325"/>
      <c r="IK161" s="325"/>
      <c r="IL161" s="325"/>
      <c r="IM161" s="325"/>
      <c r="IN161" s="325"/>
      <c r="IO161" s="325"/>
      <c r="IP161" s="325"/>
      <c r="IQ161" s="325"/>
      <c r="IR161" s="325"/>
      <c r="IS161" s="325"/>
      <c r="IT161" s="325"/>
      <c r="IU161" s="325"/>
      <c r="IV161" s="325"/>
    </row>
    <row r="162" spans="1:256" s="321" customFormat="1" ht="30" customHeight="1">
      <c r="A162" s="340" t="s">
        <v>79</v>
      </c>
      <c r="B162" s="344">
        <v>1585.944</v>
      </c>
      <c r="C162" s="338">
        <f t="shared" si="18"/>
        <v>1585.944</v>
      </c>
      <c r="D162" s="345">
        <v>1523</v>
      </c>
      <c r="E162" s="353">
        <f t="shared" si="14"/>
        <v>0.9603113350786661</v>
      </c>
      <c r="F162" s="354"/>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c r="AJ162" s="239"/>
      <c r="AK162" s="239"/>
      <c r="AL162" s="239"/>
      <c r="AM162" s="239"/>
      <c r="AN162" s="239"/>
      <c r="AO162" s="239"/>
      <c r="AP162" s="239"/>
      <c r="AQ162" s="239"/>
      <c r="AR162" s="239"/>
      <c r="AS162" s="239"/>
      <c r="AT162" s="239"/>
      <c r="AU162" s="239"/>
      <c r="AV162" s="239"/>
      <c r="AW162" s="239"/>
      <c r="AX162" s="239"/>
      <c r="AY162" s="239"/>
      <c r="AZ162" s="239"/>
      <c r="BA162" s="239"/>
      <c r="BB162" s="239"/>
      <c r="BC162" s="239"/>
      <c r="BD162" s="239"/>
      <c r="BE162" s="239"/>
      <c r="BF162" s="239"/>
      <c r="BG162" s="239"/>
      <c r="BH162" s="239"/>
      <c r="BI162" s="239"/>
      <c r="BJ162" s="239"/>
      <c r="BK162" s="239"/>
      <c r="BL162" s="239"/>
      <c r="BM162" s="239"/>
      <c r="BN162" s="239"/>
      <c r="BO162" s="239"/>
      <c r="BP162" s="239"/>
      <c r="BQ162" s="239"/>
      <c r="BR162" s="239"/>
      <c r="BS162" s="239"/>
      <c r="BT162" s="239"/>
      <c r="BU162" s="239"/>
      <c r="BV162" s="239"/>
      <c r="BW162" s="239"/>
      <c r="BX162" s="239"/>
      <c r="BY162" s="239"/>
      <c r="BZ162" s="239"/>
      <c r="CA162" s="239"/>
      <c r="CB162" s="239"/>
      <c r="CC162" s="239"/>
      <c r="CD162" s="239"/>
      <c r="CE162" s="239"/>
      <c r="CF162" s="239"/>
      <c r="CG162" s="239"/>
      <c r="CH162" s="239"/>
      <c r="CI162" s="239"/>
      <c r="CJ162" s="239"/>
      <c r="CK162" s="239"/>
      <c r="CL162" s="239"/>
      <c r="CM162" s="239"/>
      <c r="CN162" s="239"/>
      <c r="CO162" s="239"/>
      <c r="CP162" s="239"/>
      <c r="CQ162" s="239"/>
      <c r="CR162" s="239"/>
      <c r="CS162" s="239"/>
      <c r="CT162" s="239"/>
      <c r="CU162" s="239"/>
      <c r="CV162" s="239"/>
      <c r="CW162" s="239"/>
      <c r="CX162" s="239"/>
      <c r="CY162" s="239"/>
      <c r="CZ162" s="239"/>
      <c r="DA162" s="239"/>
      <c r="DB162" s="239"/>
      <c r="DC162" s="239"/>
      <c r="DD162" s="239"/>
      <c r="DE162" s="239"/>
      <c r="DF162" s="239"/>
      <c r="DG162" s="239"/>
      <c r="DH162" s="239"/>
      <c r="DI162" s="239"/>
      <c r="DJ162" s="239"/>
      <c r="DK162" s="239"/>
      <c r="DL162" s="239"/>
      <c r="DM162" s="239"/>
      <c r="DN162" s="239"/>
      <c r="DO162" s="239"/>
      <c r="DP162" s="239"/>
      <c r="DQ162" s="239"/>
      <c r="DR162" s="239"/>
      <c r="DS162" s="239"/>
      <c r="DT162" s="239"/>
      <c r="DU162" s="239"/>
      <c r="DV162" s="239"/>
      <c r="DW162" s="239"/>
      <c r="DX162" s="239"/>
      <c r="DY162" s="239"/>
      <c r="DZ162" s="239"/>
      <c r="EA162" s="239"/>
      <c r="EB162" s="239"/>
      <c r="EC162" s="239"/>
      <c r="ED162" s="239"/>
      <c r="EE162" s="239"/>
      <c r="EF162" s="239"/>
      <c r="EG162" s="239"/>
      <c r="EH162" s="239"/>
      <c r="EI162" s="239"/>
      <c r="EJ162" s="239"/>
      <c r="EK162" s="239"/>
      <c r="EL162" s="239"/>
      <c r="EM162" s="239"/>
      <c r="EN162" s="239"/>
      <c r="EO162" s="239"/>
      <c r="EP162" s="239"/>
      <c r="EQ162" s="239"/>
      <c r="ER162" s="239"/>
      <c r="ES162" s="239"/>
      <c r="ET162" s="239"/>
      <c r="EU162" s="239"/>
      <c r="EV162" s="239"/>
      <c r="EW162" s="239"/>
      <c r="EX162" s="239"/>
      <c r="EY162" s="239"/>
      <c r="EZ162" s="239"/>
      <c r="FA162" s="239"/>
      <c r="FB162" s="239"/>
      <c r="FC162" s="239"/>
      <c r="FD162" s="239"/>
      <c r="FE162" s="239"/>
      <c r="FF162" s="239"/>
      <c r="FG162" s="239"/>
      <c r="FH162" s="239"/>
      <c r="FI162" s="239"/>
      <c r="FJ162" s="239"/>
      <c r="FK162" s="239"/>
      <c r="FL162" s="239"/>
      <c r="FM162" s="239"/>
      <c r="FN162" s="239"/>
      <c r="FO162" s="239"/>
      <c r="FP162" s="239"/>
      <c r="FQ162" s="239"/>
      <c r="FR162" s="239"/>
      <c r="FS162" s="239"/>
      <c r="FT162" s="239"/>
      <c r="FU162" s="239"/>
      <c r="FV162" s="239"/>
      <c r="FW162" s="239"/>
      <c r="FX162" s="239"/>
      <c r="FY162" s="239"/>
      <c r="FZ162" s="239"/>
      <c r="GA162" s="239"/>
      <c r="GB162" s="239"/>
      <c r="GC162" s="239"/>
      <c r="GD162" s="239"/>
      <c r="GE162" s="239"/>
      <c r="GF162" s="239"/>
      <c r="GG162" s="239"/>
      <c r="GH162" s="239"/>
      <c r="GI162" s="239"/>
      <c r="GJ162" s="239"/>
      <c r="GK162" s="239"/>
      <c r="GL162" s="239"/>
      <c r="GM162" s="239"/>
      <c r="GN162" s="239"/>
      <c r="GO162" s="239"/>
      <c r="GP162" s="239"/>
      <c r="GQ162" s="239"/>
      <c r="GR162" s="239"/>
      <c r="GS162" s="239"/>
      <c r="GT162" s="239"/>
      <c r="GU162" s="239"/>
      <c r="GV162" s="239"/>
      <c r="GW162" s="239"/>
      <c r="GX162" s="239"/>
      <c r="GY162" s="239"/>
      <c r="GZ162" s="239"/>
      <c r="HA162" s="239"/>
      <c r="HB162" s="239"/>
      <c r="HC162" s="239"/>
      <c r="HD162" s="239"/>
      <c r="HE162" s="239"/>
      <c r="HF162" s="239"/>
      <c r="HG162" s="239"/>
      <c r="HH162" s="239"/>
      <c r="HI162" s="239"/>
      <c r="HJ162" s="239"/>
      <c r="HK162" s="239"/>
      <c r="HL162" s="239"/>
      <c r="HM162" s="239"/>
      <c r="HN162" s="239"/>
      <c r="HO162" s="239"/>
      <c r="HP162" s="239"/>
      <c r="HQ162" s="239"/>
      <c r="HR162" s="239"/>
      <c r="HS162" s="239"/>
      <c r="HT162" s="239"/>
      <c r="HU162" s="239"/>
      <c r="HV162" s="239"/>
      <c r="HW162" s="239"/>
      <c r="HX162" s="239"/>
      <c r="HY162" s="239"/>
      <c r="HZ162" s="239"/>
      <c r="IA162" s="239"/>
      <c r="IB162" s="239"/>
      <c r="IC162" s="239"/>
      <c r="ID162" s="239"/>
      <c r="IE162" s="239"/>
      <c r="IF162" s="239"/>
      <c r="IG162" s="239"/>
      <c r="IH162" s="325"/>
      <c r="II162" s="325"/>
      <c r="IJ162" s="325"/>
      <c r="IK162" s="325"/>
      <c r="IL162" s="325"/>
      <c r="IM162" s="325"/>
      <c r="IN162" s="325"/>
      <c r="IO162" s="325"/>
      <c r="IP162" s="325"/>
      <c r="IQ162" s="325"/>
      <c r="IR162" s="325"/>
      <c r="IS162" s="325"/>
      <c r="IT162" s="325"/>
      <c r="IU162" s="325"/>
      <c r="IV162" s="325"/>
    </row>
    <row r="163" spans="1:6" s="321" customFormat="1" ht="30" customHeight="1">
      <c r="A163" s="341" t="s">
        <v>80</v>
      </c>
      <c r="B163" s="344">
        <v>0</v>
      </c>
      <c r="C163" s="338">
        <f t="shared" si="18"/>
        <v>0</v>
      </c>
      <c r="D163" s="345"/>
      <c r="E163" s="353" t="str">
        <f t="shared" si="14"/>
        <v>-</v>
      </c>
      <c r="F163" s="354"/>
    </row>
    <row r="164" spans="1:6" s="321" customFormat="1" ht="30" customHeight="1">
      <c r="A164" s="337" t="s">
        <v>174</v>
      </c>
      <c r="B164" s="344">
        <v>0</v>
      </c>
      <c r="C164" s="338">
        <f t="shared" si="18"/>
        <v>0</v>
      </c>
      <c r="D164" s="345"/>
      <c r="E164" s="353" t="str">
        <f t="shared" si="14"/>
        <v>-</v>
      </c>
      <c r="F164" s="354"/>
    </row>
    <row r="165" spans="1:6" s="321" customFormat="1" ht="30" customHeight="1">
      <c r="A165" s="337" t="s">
        <v>87</v>
      </c>
      <c r="B165" s="344">
        <v>0</v>
      </c>
      <c r="C165" s="338">
        <f t="shared" si="18"/>
        <v>0</v>
      </c>
      <c r="D165" s="345"/>
      <c r="E165" s="353" t="str">
        <f t="shared" si="14"/>
        <v>-</v>
      </c>
      <c r="F165" s="354"/>
    </row>
    <row r="166" spans="1:256" s="321" customFormat="1" ht="30" customHeight="1">
      <c r="A166" s="337" t="s">
        <v>175</v>
      </c>
      <c r="B166" s="344">
        <v>648.2</v>
      </c>
      <c r="C166" s="338">
        <f t="shared" si="18"/>
        <v>648.2</v>
      </c>
      <c r="D166" s="345">
        <v>690</v>
      </c>
      <c r="E166" s="353">
        <f t="shared" si="14"/>
        <v>1.064486269669855</v>
      </c>
      <c r="F166" s="354"/>
      <c r="G166" s="239"/>
      <c r="H166" s="239"/>
      <c r="I166" s="239"/>
      <c r="J166" s="239"/>
      <c r="K166" s="239"/>
      <c r="L166" s="239"/>
      <c r="M166" s="239"/>
      <c r="N166" s="239"/>
      <c r="O166" s="239"/>
      <c r="P166" s="239"/>
      <c r="Q166" s="239"/>
      <c r="R166" s="239"/>
      <c r="S166" s="239"/>
      <c r="T166" s="239"/>
      <c r="U166" s="239"/>
      <c r="V166" s="239"/>
      <c r="W166" s="239"/>
      <c r="X166" s="239"/>
      <c r="Y166" s="239"/>
      <c r="Z166" s="239"/>
      <c r="AA166" s="239"/>
      <c r="AB166" s="239"/>
      <c r="AC166" s="239"/>
      <c r="AD166" s="239"/>
      <c r="AE166" s="239"/>
      <c r="AF166" s="239"/>
      <c r="AG166" s="239"/>
      <c r="AH166" s="239"/>
      <c r="AI166" s="239"/>
      <c r="AJ166" s="239"/>
      <c r="AK166" s="239"/>
      <c r="AL166" s="239"/>
      <c r="AM166" s="239"/>
      <c r="AN166" s="239"/>
      <c r="AO166" s="239"/>
      <c r="AP166" s="239"/>
      <c r="AQ166" s="239"/>
      <c r="AR166" s="239"/>
      <c r="AS166" s="239"/>
      <c r="AT166" s="239"/>
      <c r="AU166" s="239"/>
      <c r="AV166" s="239"/>
      <c r="AW166" s="239"/>
      <c r="AX166" s="239"/>
      <c r="AY166" s="239"/>
      <c r="AZ166" s="239"/>
      <c r="BA166" s="239"/>
      <c r="BB166" s="239"/>
      <c r="BC166" s="239"/>
      <c r="BD166" s="239"/>
      <c r="BE166" s="239"/>
      <c r="BF166" s="239"/>
      <c r="BG166" s="239"/>
      <c r="BH166" s="239"/>
      <c r="BI166" s="239"/>
      <c r="BJ166" s="239"/>
      <c r="BK166" s="239"/>
      <c r="BL166" s="239"/>
      <c r="BM166" s="239"/>
      <c r="BN166" s="239"/>
      <c r="BO166" s="239"/>
      <c r="BP166" s="239"/>
      <c r="BQ166" s="239"/>
      <c r="BR166" s="239"/>
      <c r="BS166" s="239"/>
      <c r="BT166" s="239"/>
      <c r="BU166" s="239"/>
      <c r="BV166" s="239"/>
      <c r="BW166" s="239"/>
      <c r="BX166" s="239"/>
      <c r="BY166" s="239"/>
      <c r="BZ166" s="239"/>
      <c r="CA166" s="239"/>
      <c r="CB166" s="239"/>
      <c r="CC166" s="239"/>
      <c r="CD166" s="239"/>
      <c r="CE166" s="239"/>
      <c r="CF166" s="239"/>
      <c r="CG166" s="239"/>
      <c r="CH166" s="239"/>
      <c r="CI166" s="239"/>
      <c r="CJ166" s="239"/>
      <c r="CK166" s="239"/>
      <c r="CL166" s="239"/>
      <c r="CM166" s="239"/>
      <c r="CN166" s="239"/>
      <c r="CO166" s="239"/>
      <c r="CP166" s="239"/>
      <c r="CQ166" s="239"/>
      <c r="CR166" s="239"/>
      <c r="CS166" s="239"/>
      <c r="CT166" s="239"/>
      <c r="CU166" s="239"/>
      <c r="CV166" s="239"/>
      <c r="CW166" s="239"/>
      <c r="CX166" s="239"/>
      <c r="CY166" s="239"/>
      <c r="CZ166" s="239"/>
      <c r="DA166" s="239"/>
      <c r="DB166" s="239"/>
      <c r="DC166" s="239"/>
      <c r="DD166" s="239"/>
      <c r="DE166" s="239"/>
      <c r="DF166" s="239"/>
      <c r="DG166" s="239"/>
      <c r="DH166" s="239"/>
      <c r="DI166" s="239"/>
      <c r="DJ166" s="239"/>
      <c r="DK166" s="239"/>
      <c r="DL166" s="239"/>
      <c r="DM166" s="239"/>
      <c r="DN166" s="239"/>
      <c r="DO166" s="239"/>
      <c r="DP166" s="239"/>
      <c r="DQ166" s="239"/>
      <c r="DR166" s="239"/>
      <c r="DS166" s="239"/>
      <c r="DT166" s="239"/>
      <c r="DU166" s="239"/>
      <c r="DV166" s="239"/>
      <c r="DW166" s="239"/>
      <c r="DX166" s="239"/>
      <c r="DY166" s="239"/>
      <c r="DZ166" s="239"/>
      <c r="EA166" s="239"/>
      <c r="EB166" s="239"/>
      <c r="EC166" s="239"/>
      <c r="ED166" s="239"/>
      <c r="EE166" s="239"/>
      <c r="EF166" s="239"/>
      <c r="EG166" s="239"/>
      <c r="EH166" s="239"/>
      <c r="EI166" s="239"/>
      <c r="EJ166" s="239"/>
      <c r="EK166" s="239"/>
      <c r="EL166" s="239"/>
      <c r="EM166" s="239"/>
      <c r="EN166" s="239"/>
      <c r="EO166" s="239"/>
      <c r="EP166" s="239"/>
      <c r="EQ166" s="239"/>
      <c r="ER166" s="239"/>
      <c r="ES166" s="239"/>
      <c r="ET166" s="239"/>
      <c r="EU166" s="239"/>
      <c r="EV166" s="239"/>
      <c r="EW166" s="239"/>
      <c r="EX166" s="239"/>
      <c r="EY166" s="239"/>
      <c r="EZ166" s="239"/>
      <c r="FA166" s="239"/>
      <c r="FB166" s="239"/>
      <c r="FC166" s="239"/>
      <c r="FD166" s="239"/>
      <c r="FE166" s="239"/>
      <c r="FF166" s="239"/>
      <c r="FG166" s="239"/>
      <c r="FH166" s="239"/>
      <c r="FI166" s="239"/>
      <c r="FJ166" s="239"/>
      <c r="FK166" s="239"/>
      <c r="FL166" s="239"/>
      <c r="FM166" s="239"/>
      <c r="FN166" s="239"/>
      <c r="FO166" s="239"/>
      <c r="FP166" s="239"/>
      <c r="FQ166" s="239"/>
      <c r="FR166" s="239"/>
      <c r="FS166" s="239"/>
      <c r="FT166" s="239"/>
      <c r="FU166" s="239"/>
      <c r="FV166" s="239"/>
      <c r="FW166" s="239"/>
      <c r="FX166" s="239"/>
      <c r="FY166" s="239"/>
      <c r="FZ166" s="239"/>
      <c r="GA166" s="239"/>
      <c r="GB166" s="239"/>
      <c r="GC166" s="239"/>
      <c r="GD166" s="239"/>
      <c r="GE166" s="239"/>
      <c r="GF166" s="239"/>
      <c r="GG166" s="239"/>
      <c r="GH166" s="239"/>
      <c r="GI166" s="239"/>
      <c r="GJ166" s="239"/>
      <c r="GK166" s="239"/>
      <c r="GL166" s="239"/>
      <c r="GM166" s="239"/>
      <c r="GN166" s="239"/>
      <c r="GO166" s="239"/>
      <c r="GP166" s="239"/>
      <c r="GQ166" s="239"/>
      <c r="GR166" s="239"/>
      <c r="GS166" s="239"/>
      <c r="GT166" s="239"/>
      <c r="GU166" s="239"/>
      <c r="GV166" s="239"/>
      <c r="GW166" s="239"/>
      <c r="GX166" s="239"/>
      <c r="GY166" s="239"/>
      <c r="GZ166" s="239"/>
      <c r="HA166" s="239"/>
      <c r="HB166" s="239"/>
      <c r="HC166" s="239"/>
      <c r="HD166" s="239"/>
      <c r="HE166" s="239"/>
      <c r="HF166" s="239"/>
      <c r="HG166" s="239"/>
      <c r="HH166" s="239"/>
      <c r="HI166" s="239"/>
      <c r="HJ166" s="239"/>
      <c r="HK166" s="239"/>
      <c r="HL166" s="239"/>
      <c r="HM166" s="239"/>
      <c r="HN166" s="239"/>
      <c r="HO166" s="239"/>
      <c r="HP166" s="239"/>
      <c r="HQ166" s="239"/>
      <c r="HR166" s="239"/>
      <c r="HS166" s="239"/>
      <c r="HT166" s="239"/>
      <c r="HU166" s="239"/>
      <c r="HV166" s="239"/>
      <c r="HW166" s="239"/>
      <c r="HX166" s="239"/>
      <c r="HY166" s="239"/>
      <c r="HZ166" s="239"/>
      <c r="IA166" s="239"/>
      <c r="IB166" s="239"/>
      <c r="IC166" s="239"/>
      <c r="ID166" s="239"/>
      <c r="IE166" s="239"/>
      <c r="IF166" s="239"/>
      <c r="IG166" s="239"/>
      <c r="IH166" s="325"/>
      <c r="II166" s="325"/>
      <c r="IJ166" s="325"/>
      <c r="IK166" s="325"/>
      <c r="IL166" s="325"/>
      <c r="IM166" s="325"/>
      <c r="IN166" s="325"/>
      <c r="IO166" s="325"/>
      <c r="IP166" s="325"/>
      <c r="IQ166" s="325"/>
      <c r="IR166" s="325"/>
      <c r="IS166" s="325"/>
      <c r="IT166" s="325"/>
      <c r="IU166" s="325"/>
      <c r="IV166" s="325"/>
    </row>
    <row r="167" spans="1:256" s="321" customFormat="1" ht="30" customHeight="1">
      <c r="A167" s="346" t="s">
        <v>176</v>
      </c>
      <c r="B167" s="342">
        <f>SUM(B168:B173)</f>
        <v>363.32</v>
      </c>
      <c r="C167" s="342">
        <f>SUM(C168:C173)</f>
        <v>363.32</v>
      </c>
      <c r="D167" s="343">
        <f>SUM(D168:D173)</f>
        <v>340</v>
      </c>
      <c r="E167" s="353">
        <f t="shared" si="14"/>
        <v>0.9358141583177364</v>
      </c>
      <c r="F167" s="352"/>
      <c r="G167" s="239"/>
      <c r="H167" s="239"/>
      <c r="I167" s="239"/>
      <c r="J167" s="239"/>
      <c r="K167" s="239"/>
      <c r="L167" s="239"/>
      <c r="M167" s="239"/>
      <c r="N167" s="239"/>
      <c r="O167" s="239"/>
      <c r="P167" s="239"/>
      <c r="Q167" s="239"/>
      <c r="R167" s="239"/>
      <c r="S167" s="239"/>
      <c r="T167" s="239"/>
      <c r="U167" s="239"/>
      <c r="V167" s="239"/>
      <c r="W167" s="239"/>
      <c r="X167" s="239"/>
      <c r="Y167" s="239"/>
      <c r="Z167" s="239"/>
      <c r="AA167" s="239"/>
      <c r="AB167" s="239"/>
      <c r="AC167" s="239"/>
      <c r="AD167" s="239"/>
      <c r="AE167" s="239"/>
      <c r="AF167" s="239"/>
      <c r="AG167" s="239"/>
      <c r="AH167" s="239"/>
      <c r="AI167" s="239"/>
      <c r="AJ167" s="239"/>
      <c r="AK167" s="239"/>
      <c r="AL167" s="239"/>
      <c r="AM167" s="239"/>
      <c r="AN167" s="239"/>
      <c r="AO167" s="239"/>
      <c r="AP167" s="239"/>
      <c r="AQ167" s="239"/>
      <c r="AR167" s="239"/>
      <c r="AS167" s="239"/>
      <c r="AT167" s="239"/>
      <c r="AU167" s="239"/>
      <c r="AV167" s="239"/>
      <c r="AW167" s="239"/>
      <c r="AX167" s="239"/>
      <c r="AY167" s="239"/>
      <c r="AZ167" s="239"/>
      <c r="BA167" s="239"/>
      <c r="BB167" s="239"/>
      <c r="BC167" s="239"/>
      <c r="BD167" s="239"/>
      <c r="BE167" s="239"/>
      <c r="BF167" s="239"/>
      <c r="BG167" s="239"/>
      <c r="BH167" s="239"/>
      <c r="BI167" s="239"/>
      <c r="BJ167" s="239"/>
      <c r="BK167" s="239"/>
      <c r="BL167" s="239"/>
      <c r="BM167" s="239"/>
      <c r="BN167" s="239"/>
      <c r="BO167" s="239"/>
      <c r="BP167" s="239"/>
      <c r="BQ167" s="239"/>
      <c r="BR167" s="239"/>
      <c r="BS167" s="239"/>
      <c r="BT167" s="239"/>
      <c r="BU167" s="239"/>
      <c r="BV167" s="239"/>
      <c r="BW167" s="239"/>
      <c r="BX167" s="239"/>
      <c r="BY167" s="239"/>
      <c r="BZ167" s="239"/>
      <c r="CA167" s="239"/>
      <c r="CB167" s="239"/>
      <c r="CC167" s="239"/>
      <c r="CD167" s="239"/>
      <c r="CE167" s="239"/>
      <c r="CF167" s="239"/>
      <c r="CG167" s="239"/>
      <c r="CH167" s="239"/>
      <c r="CI167" s="239"/>
      <c r="CJ167" s="239"/>
      <c r="CK167" s="239"/>
      <c r="CL167" s="239"/>
      <c r="CM167" s="239"/>
      <c r="CN167" s="239"/>
      <c r="CO167" s="239"/>
      <c r="CP167" s="239"/>
      <c r="CQ167" s="239"/>
      <c r="CR167" s="239"/>
      <c r="CS167" s="239"/>
      <c r="CT167" s="239"/>
      <c r="CU167" s="239"/>
      <c r="CV167" s="239"/>
      <c r="CW167" s="239"/>
      <c r="CX167" s="239"/>
      <c r="CY167" s="239"/>
      <c r="CZ167" s="239"/>
      <c r="DA167" s="239"/>
      <c r="DB167" s="239"/>
      <c r="DC167" s="239"/>
      <c r="DD167" s="239"/>
      <c r="DE167" s="239"/>
      <c r="DF167" s="239"/>
      <c r="DG167" s="239"/>
      <c r="DH167" s="239"/>
      <c r="DI167" s="239"/>
      <c r="DJ167" s="239"/>
      <c r="DK167" s="239"/>
      <c r="DL167" s="239"/>
      <c r="DM167" s="239"/>
      <c r="DN167" s="239"/>
      <c r="DO167" s="239"/>
      <c r="DP167" s="239"/>
      <c r="DQ167" s="239"/>
      <c r="DR167" s="239"/>
      <c r="DS167" s="239"/>
      <c r="DT167" s="239"/>
      <c r="DU167" s="239"/>
      <c r="DV167" s="239"/>
      <c r="DW167" s="239"/>
      <c r="DX167" s="239"/>
      <c r="DY167" s="239"/>
      <c r="DZ167" s="239"/>
      <c r="EA167" s="239"/>
      <c r="EB167" s="239"/>
      <c r="EC167" s="239"/>
      <c r="ED167" s="239"/>
      <c r="EE167" s="239"/>
      <c r="EF167" s="239"/>
      <c r="EG167" s="239"/>
      <c r="EH167" s="239"/>
      <c r="EI167" s="239"/>
      <c r="EJ167" s="239"/>
      <c r="EK167" s="239"/>
      <c r="EL167" s="239"/>
      <c r="EM167" s="239"/>
      <c r="EN167" s="239"/>
      <c r="EO167" s="239"/>
      <c r="EP167" s="239"/>
      <c r="EQ167" s="239"/>
      <c r="ER167" s="239"/>
      <c r="ES167" s="239"/>
      <c r="ET167" s="239"/>
      <c r="EU167" s="239"/>
      <c r="EV167" s="239"/>
      <c r="EW167" s="239"/>
      <c r="EX167" s="239"/>
      <c r="EY167" s="239"/>
      <c r="EZ167" s="239"/>
      <c r="FA167" s="239"/>
      <c r="FB167" s="239"/>
      <c r="FC167" s="239"/>
      <c r="FD167" s="239"/>
      <c r="FE167" s="239"/>
      <c r="FF167" s="239"/>
      <c r="FG167" s="239"/>
      <c r="FH167" s="239"/>
      <c r="FI167" s="239"/>
      <c r="FJ167" s="239"/>
      <c r="FK167" s="239"/>
      <c r="FL167" s="239"/>
      <c r="FM167" s="239"/>
      <c r="FN167" s="239"/>
      <c r="FO167" s="239"/>
      <c r="FP167" s="239"/>
      <c r="FQ167" s="239"/>
      <c r="FR167" s="239"/>
      <c r="FS167" s="239"/>
      <c r="FT167" s="239"/>
      <c r="FU167" s="239"/>
      <c r="FV167" s="239"/>
      <c r="FW167" s="239"/>
      <c r="FX167" s="239"/>
      <c r="FY167" s="239"/>
      <c r="FZ167" s="239"/>
      <c r="GA167" s="239"/>
      <c r="GB167" s="239"/>
      <c r="GC167" s="239"/>
      <c r="GD167" s="239"/>
      <c r="GE167" s="239"/>
      <c r="GF167" s="239"/>
      <c r="GG167" s="239"/>
      <c r="GH167" s="239"/>
      <c r="GI167" s="239"/>
      <c r="GJ167" s="239"/>
      <c r="GK167" s="239"/>
      <c r="GL167" s="239"/>
      <c r="GM167" s="239"/>
      <c r="GN167" s="239"/>
      <c r="GO167" s="239"/>
      <c r="GP167" s="239"/>
      <c r="GQ167" s="239"/>
      <c r="GR167" s="239"/>
      <c r="GS167" s="239"/>
      <c r="GT167" s="239"/>
      <c r="GU167" s="239"/>
      <c r="GV167" s="239"/>
      <c r="GW167" s="239"/>
      <c r="GX167" s="239"/>
      <c r="GY167" s="239"/>
      <c r="GZ167" s="239"/>
      <c r="HA167" s="239"/>
      <c r="HB167" s="239"/>
      <c r="HC167" s="239"/>
      <c r="HD167" s="239"/>
      <c r="HE167" s="239"/>
      <c r="HF167" s="239"/>
      <c r="HG167" s="239"/>
      <c r="HH167" s="239"/>
      <c r="HI167" s="239"/>
      <c r="HJ167" s="239"/>
      <c r="HK167" s="239"/>
      <c r="HL167" s="239"/>
      <c r="HM167" s="239"/>
      <c r="HN167" s="239"/>
      <c r="HO167" s="239"/>
      <c r="HP167" s="239"/>
      <c r="HQ167" s="239"/>
      <c r="HR167" s="239"/>
      <c r="HS167" s="239"/>
      <c r="HT167" s="239"/>
      <c r="HU167" s="239"/>
      <c r="HV167" s="239"/>
      <c r="HW167" s="239"/>
      <c r="HX167" s="239"/>
      <c r="HY167" s="239"/>
      <c r="HZ167" s="239"/>
      <c r="IA167" s="239"/>
      <c r="IB167" s="239"/>
      <c r="IC167" s="239"/>
      <c r="ID167" s="239"/>
      <c r="IE167" s="239"/>
      <c r="IF167" s="239"/>
      <c r="IG167" s="239"/>
      <c r="IH167" s="325"/>
      <c r="II167" s="325"/>
      <c r="IJ167" s="325"/>
      <c r="IK167" s="325"/>
      <c r="IL167" s="325"/>
      <c r="IM167" s="325"/>
      <c r="IN167" s="325"/>
      <c r="IO167" s="325"/>
      <c r="IP167" s="325"/>
      <c r="IQ167" s="325"/>
      <c r="IR167" s="325"/>
      <c r="IS167" s="325"/>
      <c r="IT167" s="325"/>
      <c r="IU167" s="325"/>
      <c r="IV167" s="325"/>
    </row>
    <row r="168" spans="1:6" s="321" customFormat="1" ht="30" customHeight="1">
      <c r="A168" s="340" t="s">
        <v>78</v>
      </c>
      <c r="B168" s="344">
        <v>0</v>
      </c>
      <c r="C168" s="338">
        <f aca="true" t="shared" si="19" ref="C168:C173">B168</f>
        <v>0</v>
      </c>
      <c r="D168" s="345"/>
      <c r="E168" s="353" t="str">
        <f t="shared" si="14"/>
        <v>-</v>
      </c>
      <c r="F168" s="354"/>
    </row>
    <row r="169" spans="1:6" s="321" customFormat="1" ht="30" customHeight="1">
      <c r="A169" s="340" t="s">
        <v>79</v>
      </c>
      <c r="B169" s="344">
        <v>0</v>
      </c>
      <c r="C169" s="338">
        <f t="shared" si="19"/>
        <v>0</v>
      </c>
      <c r="D169" s="345"/>
      <c r="E169" s="353" t="str">
        <f t="shared" si="14"/>
        <v>-</v>
      </c>
      <c r="F169" s="354"/>
    </row>
    <row r="170" spans="1:6" s="321" customFormat="1" ht="30" customHeight="1">
      <c r="A170" s="337" t="s">
        <v>80</v>
      </c>
      <c r="B170" s="344">
        <v>0</v>
      </c>
      <c r="C170" s="338">
        <f t="shared" si="19"/>
        <v>0</v>
      </c>
      <c r="D170" s="345"/>
      <c r="E170" s="353" t="str">
        <f t="shared" si="14"/>
        <v>-</v>
      </c>
      <c r="F170" s="354"/>
    </row>
    <row r="171" spans="1:6" s="321" customFormat="1" ht="30" customHeight="1">
      <c r="A171" s="337" t="s">
        <v>177</v>
      </c>
      <c r="B171" s="344">
        <v>0</v>
      </c>
      <c r="C171" s="338">
        <f t="shared" si="19"/>
        <v>0</v>
      </c>
      <c r="D171" s="345"/>
      <c r="E171" s="353" t="str">
        <f t="shared" si="14"/>
        <v>-</v>
      </c>
      <c r="F171" s="354"/>
    </row>
    <row r="172" spans="1:6" s="321" customFormat="1" ht="30" customHeight="1">
      <c r="A172" s="337" t="s">
        <v>87</v>
      </c>
      <c r="B172" s="344">
        <v>0</v>
      </c>
      <c r="C172" s="338">
        <f t="shared" si="19"/>
        <v>0</v>
      </c>
      <c r="D172" s="345"/>
      <c r="E172" s="353" t="str">
        <f t="shared" si="14"/>
        <v>-</v>
      </c>
      <c r="F172" s="354"/>
    </row>
    <row r="173" spans="1:256" s="321" customFormat="1" ht="30" customHeight="1">
      <c r="A173" s="340" t="s">
        <v>178</v>
      </c>
      <c r="B173" s="344">
        <v>363.32</v>
      </c>
      <c r="C173" s="338">
        <f t="shared" si="19"/>
        <v>363.32</v>
      </c>
      <c r="D173" s="345">
        <v>340</v>
      </c>
      <c r="E173" s="353">
        <f t="shared" si="14"/>
        <v>0.9358141583177364</v>
      </c>
      <c r="F173" s="355"/>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c r="AJ173" s="239"/>
      <c r="AK173" s="239"/>
      <c r="AL173" s="239"/>
      <c r="AM173" s="239"/>
      <c r="AN173" s="239"/>
      <c r="AO173" s="239"/>
      <c r="AP173" s="239"/>
      <c r="AQ173" s="239"/>
      <c r="AR173" s="239"/>
      <c r="AS173" s="239"/>
      <c r="AT173" s="239"/>
      <c r="AU173" s="239"/>
      <c r="AV173" s="239"/>
      <c r="AW173" s="239"/>
      <c r="AX173" s="239"/>
      <c r="AY173" s="239"/>
      <c r="AZ173" s="239"/>
      <c r="BA173" s="239"/>
      <c r="BB173" s="239"/>
      <c r="BC173" s="239"/>
      <c r="BD173" s="239"/>
      <c r="BE173" s="239"/>
      <c r="BF173" s="239"/>
      <c r="BG173" s="239"/>
      <c r="BH173" s="239"/>
      <c r="BI173" s="239"/>
      <c r="BJ173" s="239"/>
      <c r="BK173" s="239"/>
      <c r="BL173" s="239"/>
      <c r="BM173" s="239"/>
      <c r="BN173" s="239"/>
      <c r="BO173" s="239"/>
      <c r="BP173" s="239"/>
      <c r="BQ173" s="239"/>
      <c r="BR173" s="239"/>
      <c r="BS173" s="239"/>
      <c r="BT173" s="239"/>
      <c r="BU173" s="239"/>
      <c r="BV173" s="239"/>
      <c r="BW173" s="239"/>
      <c r="BX173" s="239"/>
      <c r="BY173" s="239"/>
      <c r="BZ173" s="239"/>
      <c r="CA173" s="239"/>
      <c r="CB173" s="239"/>
      <c r="CC173" s="239"/>
      <c r="CD173" s="239"/>
      <c r="CE173" s="239"/>
      <c r="CF173" s="239"/>
      <c r="CG173" s="239"/>
      <c r="CH173" s="239"/>
      <c r="CI173" s="239"/>
      <c r="CJ173" s="239"/>
      <c r="CK173" s="239"/>
      <c r="CL173" s="239"/>
      <c r="CM173" s="239"/>
      <c r="CN173" s="239"/>
      <c r="CO173" s="239"/>
      <c r="CP173" s="239"/>
      <c r="CQ173" s="239"/>
      <c r="CR173" s="239"/>
      <c r="CS173" s="239"/>
      <c r="CT173" s="239"/>
      <c r="CU173" s="239"/>
      <c r="CV173" s="239"/>
      <c r="CW173" s="239"/>
      <c r="CX173" s="239"/>
      <c r="CY173" s="239"/>
      <c r="CZ173" s="239"/>
      <c r="DA173" s="239"/>
      <c r="DB173" s="239"/>
      <c r="DC173" s="239"/>
      <c r="DD173" s="239"/>
      <c r="DE173" s="239"/>
      <c r="DF173" s="239"/>
      <c r="DG173" s="239"/>
      <c r="DH173" s="239"/>
      <c r="DI173" s="239"/>
      <c r="DJ173" s="239"/>
      <c r="DK173" s="239"/>
      <c r="DL173" s="239"/>
      <c r="DM173" s="239"/>
      <c r="DN173" s="239"/>
      <c r="DO173" s="239"/>
      <c r="DP173" s="239"/>
      <c r="DQ173" s="239"/>
      <c r="DR173" s="239"/>
      <c r="DS173" s="239"/>
      <c r="DT173" s="239"/>
      <c r="DU173" s="239"/>
      <c r="DV173" s="239"/>
      <c r="DW173" s="239"/>
      <c r="DX173" s="239"/>
      <c r="DY173" s="239"/>
      <c r="DZ173" s="239"/>
      <c r="EA173" s="239"/>
      <c r="EB173" s="239"/>
      <c r="EC173" s="239"/>
      <c r="ED173" s="239"/>
      <c r="EE173" s="239"/>
      <c r="EF173" s="239"/>
      <c r="EG173" s="239"/>
      <c r="EH173" s="239"/>
      <c r="EI173" s="239"/>
      <c r="EJ173" s="239"/>
      <c r="EK173" s="239"/>
      <c r="EL173" s="239"/>
      <c r="EM173" s="239"/>
      <c r="EN173" s="239"/>
      <c r="EO173" s="239"/>
      <c r="EP173" s="239"/>
      <c r="EQ173" s="239"/>
      <c r="ER173" s="239"/>
      <c r="ES173" s="239"/>
      <c r="ET173" s="239"/>
      <c r="EU173" s="239"/>
      <c r="EV173" s="239"/>
      <c r="EW173" s="239"/>
      <c r="EX173" s="239"/>
      <c r="EY173" s="239"/>
      <c r="EZ173" s="239"/>
      <c r="FA173" s="239"/>
      <c r="FB173" s="239"/>
      <c r="FC173" s="239"/>
      <c r="FD173" s="239"/>
      <c r="FE173" s="239"/>
      <c r="FF173" s="239"/>
      <c r="FG173" s="239"/>
      <c r="FH173" s="239"/>
      <c r="FI173" s="239"/>
      <c r="FJ173" s="239"/>
      <c r="FK173" s="239"/>
      <c r="FL173" s="239"/>
      <c r="FM173" s="239"/>
      <c r="FN173" s="239"/>
      <c r="FO173" s="239"/>
      <c r="FP173" s="239"/>
      <c r="FQ173" s="239"/>
      <c r="FR173" s="239"/>
      <c r="FS173" s="239"/>
      <c r="FT173" s="239"/>
      <c r="FU173" s="239"/>
      <c r="FV173" s="239"/>
      <c r="FW173" s="239"/>
      <c r="FX173" s="239"/>
      <c r="FY173" s="239"/>
      <c r="FZ173" s="239"/>
      <c r="GA173" s="239"/>
      <c r="GB173" s="239"/>
      <c r="GC173" s="239"/>
      <c r="GD173" s="239"/>
      <c r="GE173" s="239"/>
      <c r="GF173" s="239"/>
      <c r="GG173" s="239"/>
      <c r="GH173" s="239"/>
      <c r="GI173" s="239"/>
      <c r="GJ173" s="239"/>
      <c r="GK173" s="239"/>
      <c r="GL173" s="239"/>
      <c r="GM173" s="239"/>
      <c r="GN173" s="239"/>
      <c r="GO173" s="239"/>
      <c r="GP173" s="239"/>
      <c r="GQ173" s="239"/>
      <c r="GR173" s="239"/>
      <c r="GS173" s="239"/>
      <c r="GT173" s="239"/>
      <c r="GU173" s="239"/>
      <c r="GV173" s="239"/>
      <c r="GW173" s="239"/>
      <c r="GX173" s="239"/>
      <c r="GY173" s="239"/>
      <c r="GZ173" s="239"/>
      <c r="HA173" s="239"/>
      <c r="HB173" s="239"/>
      <c r="HC173" s="239"/>
      <c r="HD173" s="239"/>
      <c r="HE173" s="239"/>
      <c r="HF173" s="239"/>
      <c r="HG173" s="239"/>
      <c r="HH173" s="239"/>
      <c r="HI173" s="239"/>
      <c r="HJ173" s="239"/>
      <c r="HK173" s="239"/>
      <c r="HL173" s="239"/>
      <c r="HM173" s="239"/>
      <c r="HN173" s="239"/>
      <c r="HO173" s="239"/>
      <c r="HP173" s="239"/>
      <c r="HQ173" s="239"/>
      <c r="HR173" s="239"/>
      <c r="HS173" s="239"/>
      <c r="HT173" s="239"/>
      <c r="HU173" s="239"/>
      <c r="HV173" s="239"/>
      <c r="HW173" s="239"/>
      <c r="HX173" s="239"/>
      <c r="HY173" s="239"/>
      <c r="HZ173" s="239"/>
      <c r="IA173" s="239"/>
      <c r="IB173" s="239"/>
      <c r="IC173" s="239"/>
      <c r="ID173" s="239"/>
      <c r="IE173" s="239"/>
      <c r="IF173" s="239"/>
      <c r="IG173" s="239"/>
      <c r="IH173" s="325"/>
      <c r="II173" s="325"/>
      <c r="IJ173" s="325"/>
      <c r="IK173" s="325"/>
      <c r="IL173" s="325"/>
      <c r="IM173" s="325"/>
      <c r="IN173" s="325"/>
      <c r="IO173" s="325"/>
      <c r="IP173" s="325"/>
      <c r="IQ173" s="325"/>
      <c r="IR173" s="325"/>
      <c r="IS173" s="325"/>
      <c r="IT173" s="325"/>
      <c r="IU173" s="325"/>
      <c r="IV173" s="325"/>
    </row>
    <row r="174" spans="1:256" s="321" customFormat="1" ht="30" customHeight="1">
      <c r="A174" s="346" t="s">
        <v>179</v>
      </c>
      <c r="B174" s="342">
        <f>SUM(B175:B180)</f>
        <v>5520.615</v>
      </c>
      <c r="C174" s="342">
        <f>SUM(C175:C180)</f>
        <v>5520.615</v>
      </c>
      <c r="D174" s="343">
        <f>SUM(D175:D180)</f>
        <v>5181</v>
      </c>
      <c r="E174" s="353">
        <f t="shared" si="14"/>
        <v>0.9384823973416005</v>
      </c>
      <c r="F174" s="354"/>
      <c r="G174" s="239"/>
      <c r="H174" s="239"/>
      <c r="I174" s="239"/>
      <c r="J174" s="239"/>
      <c r="K174" s="239"/>
      <c r="L174" s="239"/>
      <c r="M174" s="239"/>
      <c r="N174" s="239"/>
      <c r="O174" s="239"/>
      <c r="P174" s="239"/>
      <c r="Q174" s="239"/>
      <c r="R174" s="239"/>
      <c r="S174" s="239"/>
      <c r="T174" s="239"/>
      <c r="U174" s="239"/>
      <c r="V174" s="239"/>
      <c r="W174" s="239"/>
      <c r="X174" s="239"/>
      <c r="Y174" s="239"/>
      <c r="Z174" s="239"/>
      <c r="AA174" s="239"/>
      <c r="AB174" s="239"/>
      <c r="AC174" s="239"/>
      <c r="AD174" s="239"/>
      <c r="AE174" s="239"/>
      <c r="AF174" s="239"/>
      <c r="AG174" s="239"/>
      <c r="AH174" s="239"/>
      <c r="AI174" s="239"/>
      <c r="AJ174" s="239"/>
      <c r="AK174" s="239"/>
      <c r="AL174" s="239"/>
      <c r="AM174" s="239"/>
      <c r="AN174" s="239"/>
      <c r="AO174" s="239"/>
      <c r="AP174" s="239"/>
      <c r="AQ174" s="239"/>
      <c r="AR174" s="239"/>
      <c r="AS174" s="239"/>
      <c r="AT174" s="239"/>
      <c r="AU174" s="239"/>
      <c r="AV174" s="239"/>
      <c r="AW174" s="239"/>
      <c r="AX174" s="239"/>
      <c r="AY174" s="239"/>
      <c r="AZ174" s="239"/>
      <c r="BA174" s="239"/>
      <c r="BB174" s="239"/>
      <c r="BC174" s="239"/>
      <c r="BD174" s="239"/>
      <c r="BE174" s="239"/>
      <c r="BF174" s="239"/>
      <c r="BG174" s="239"/>
      <c r="BH174" s="239"/>
      <c r="BI174" s="239"/>
      <c r="BJ174" s="239"/>
      <c r="BK174" s="239"/>
      <c r="BL174" s="239"/>
      <c r="BM174" s="239"/>
      <c r="BN174" s="239"/>
      <c r="BO174" s="239"/>
      <c r="BP174" s="239"/>
      <c r="BQ174" s="239"/>
      <c r="BR174" s="239"/>
      <c r="BS174" s="239"/>
      <c r="BT174" s="239"/>
      <c r="BU174" s="239"/>
      <c r="BV174" s="239"/>
      <c r="BW174" s="239"/>
      <c r="BX174" s="239"/>
      <c r="BY174" s="239"/>
      <c r="BZ174" s="239"/>
      <c r="CA174" s="239"/>
      <c r="CB174" s="239"/>
      <c r="CC174" s="239"/>
      <c r="CD174" s="239"/>
      <c r="CE174" s="239"/>
      <c r="CF174" s="239"/>
      <c r="CG174" s="239"/>
      <c r="CH174" s="239"/>
      <c r="CI174" s="239"/>
      <c r="CJ174" s="239"/>
      <c r="CK174" s="239"/>
      <c r="CL174" s="239"/>
      <c r="CM174" s="239"/>
      <c r="CN174" s="239"/>
      <c r="CO174" s="239"/>
      <c r="CP174" s="239"/>
      <c r="CQ174" s="239"/>
      <c r="CR174" s="239"/>
      <c r="CS174" s="239"/>
      <c r="CT174" s="239"/>
      <c r="CU174" s="239"/>
      <c r="CV174" s="239"/>
      <c r="CW174" s="239"/>
      <c r="CX174" s="239"/>
      <c r="CY174" s="239"/>
      <c r="CZ174" s="239"/>
      <c r="DA174" s="239"/>
      <c r="DB174" s="239"/>
      <c r="DC174" s="239"/>
      <c r="DD174" s="239"/>
      <c r="DE174" s="239"/>
      <c r="DF174" s="239"/>
      <c r="DG174" s="239"/>
      <c r="DH174" s="239"/>
      <c r="DI174" s="239"/>
      <c r="DJ174" s="239"/>
      <c r="DK174" s="239"/>
      <c r="DL174" s="239"/>
      <c r="DM174" s="239"/>
      <c r="DN174" s="239"/>
      <c r="DO174" s="239"/>
      <c r="DP174" s="239"/>
      <c r="DQ174" s="239"/>
      <c r="DR174" s="239"/>
      <c r="DS174" s="239"/>
      <c r="DT174" s="239"/>
      <c r="DU174" s="239"/>
      <c r="DV174" s="239"/>
      <c r="DW174" s="239"/>
      <c r="DX174" s="239"/>
      <c r="DY174" s="239"/>
      <c r="DZ174" s="239"/>
      <c r="EA174" s="239"/>
      <c r="EB174" s="239"/>
      <c r="EC174" s="239"/>
      <c r="ED174" s="239"/>
      <c r="EE174" s="239"/>
      <c r="EF174" s="239"/>
      <c r="EG174" s="239"/>
      <c r="EH174" s="239"/>
      <c r="EI174" s="239"/>
      <c r="EJ174" s="239"/>
      <c r="EK174" s="239"/>
      <c r="EL174" s="239"/>
      <c r="EM174" s="239"/>
      <c r="EN174" s="239"/>
      <c r="EO174" s="239"/>
      <c r="EP174" s="239"/>
      <c r="EQ174" s="239"/>
      <c r="ER174" s="239"/>
      <c r="ES174" s="239"/>
      <c r="ET174" s="239"/>
      <c r="EU174" s="239"/>
      <c r="EV174" s="239"/>
      <c r="EW174" s="239"/>
      <c r="EX174" s="239"/>
      <c r="EY174" s="239"/>
      <c r="EZ174" s="239"/>
      <c r="FA174" s="239"/>
      <c r="FB174" s="239"/>
      <c r="FC174" s="239"/>
      <c r="FD174" s="239"/>
      <c r="FE174" s="239"/>
      <c r="FF174" s="239"/>
      <c r="FG174" s="239"/>
      <c r="FH174" s="239"/>
      <c r="FI174" s="239"/>
      <c r="FJ174" s="239"/>
      <c r="FK174" s="239"/>
      <c r="FL174" s="239"/>
      <c r="FM174" s="239"/>
      <c r="FN174" s="239"/>
      <c r="FO174" s="239"/>
      <c r="FP174" s="239"/>
      <c r="FQ174" s="239"/>
      <c r="FR174" s="239"/>
      <c r="FS174" s="239"/>
      <c r="FT174" s="239"/>
      <c r="FU174" s="239"/>
      <c r="FV174" s="239"/>
      <c r="FW174" s="239"/>
      <c r="FX174" s="239"/>
      <c r="FY174" s="239"/>
      <c r="FZ174" s="239"/>
      <c r="GA174" s="239"/>
      <c r="GB174" s="239"/>
      <c r="GC174" s="239"/>
      <c r="GD174" s="239"/>
      <c r="GE174" s="239"/>
      <c r="GF174" s="239"/>
      <c r="GG174" s="239"/>
      <c r="GH174" s="239"/>
      <c r="GI174" s="239"/>
      <c r="GJ174" s="239"/>
      <c r="GK174" s="239"/>
      <c r="GL174" s="239"/>
      <c r="GM174" s="239"/>
      <c r="GN174" s="239"/>
      <c r="GO174" s="239"/>
      <c r="GP174" s="239"/>
      <c r="GQ174" s="239"/>
      <c r="GR174" s="239"/>
      <c r="GS174" s="239"/>
      <c r="GT174" s="239"/>
      <c r="GU174" s="239"/>
      <c r="GV174" s="239"/>
      <c r="GW174" s="239"/>
      <c r="GX174" s="239"/>
      <c r="GY174" s="239"/>
      <c r="GZ174" s="239"/>
      <c r="HA174" s="239"/>
      <c r="HB174" s="239"/>
      <c r="HC174" s="239"/>
      <c r="HD174" s="239"/>
      <c r="HE174" s="239"/>
      <c r="HF174" s="239"/>
      <c r="HG174" s="239"/>
      <c r="HH174" s="239"/>
      <c r="HI174" s="239"/>
      <c r="HJ174" s="239"/>
      <c r="HK174" s="239"/>
      <c r="HL174" s="239"/>
      <c r="HM174" s="239"/>
      <c r="HN174" s="239"/>
      <c r="HO174" s="239"/>
      <c r="HP174" s="239"/>
      <c r="HQ174" s="239"/>
      <c r="HR174" s="239"/>
      <c r="HS174" s="239"/>
      <c r="HT174" s="239"/>
      <c r="HU174" s="239"/>
      <c r="HV174" s="239"/>
      <c r="HW174" s="239"/>
      <c r="HX174" s="239"/>
      <c r="HY174" s="239"/>
      <c r="HZ174" s="239"/>
      <c r="IA174" s="239"/>
      <c r="IB174" s="239"/>
      <c r="IC174" s="239"/>
      <c r="ID174" s="239"/>
      <c r="IE174" s="239"/>
      <c r="IF174" s="239"/>
      <c r="IG174" s="239"/>
      <c r="IH174" s="325"/>
      <c r="II174" s="325"/>
      <c r="IJ174" s="325"/>
      <c r="IK174" s="325"/>
      <c r="IL174" s="325"/>
      <c r="IM174" s="325"/>
      <c r="IN174" s="325"/>
      <c r="IO174" s="325"/>
      <c r="IP174" s="325"/>
      <c r="IQ174" s="325"/>
      <c r="IR174" s="325"/>
      <c r="IS174" s="325"/>
      <c r="IT174" s="325"/>
      <c r="IU174" s="325"/>
      <c r="IV174" s="325"/>
    </row>
    <row r="175" spans="1:256" s="321" customFormat="1" ht="30" customHeight="1">
      <c r="A175" s="340" t="s">
        <v>78</v>
      </c>
      <c r="B175" s="344">
        <v>991.18</v>
      </c>
      <c r="C175" s="338">
        <f aca="true" t="shared" si="20" ref="C175:C180">B175</f>
        <v>991.18</v>
      </c>
      <c r="D175" s="345">
        <v>1055</v>
      </c>
      <c r="E175" s="353">
        <f t="shared" si="14"/>
        <v>1.0643879012893722</v>
      </c>
      <c r="F175" s="354"/>
      <c r="G175" s="239"/>
      <c r="H175" s="239"/>
      <c r="I175" s="239"/>
      <c r="J175" s="239"/>
      <c r="K175" s="239"/>
      <c r="L175" s="239"/>
      <c r="M175" s="239"/>
      <c r="N175" s="239"/>
      <c r="O175" s="239"/>
      <c r="P175" s="239"/>
      <c r="Q175" s="239"/>
      <c r="R175" s="239"/>
      <c r="S175" s="239"/>
      <c r="T175" s="239"/>
      <c r="U175" s="239"/>
      <c r="V175" s="239"/>
      <c r="W175" s="239"/>
      <c r="X175" s="239"/>
      <c r="Y175" s="239"/>
      <c r="Z175" s="239"/>
      <c r="AA175" s="239"/>
      <c r="AB175" s="239"/>
      <c r="AC175" s="239"/>
      <c r="AD175" s="239"/>
      <c r="AE175" s="239"/>
      <c r="AF175" s="239"/>
      <c r="AG175" s="239"/>
      <c r="AH175" s="239"/>
      <c r="AI175" s="239"/>
      <c r="AJ175" s="239"/>
      <c r="AK175" s="239"/>
      <c r="AL175" s="239"/>
      <c r="AM175" s="239"/>
      <c r="AN175" s="239"/>
      <c r="AO175" s="239"/>
      <c r="AP175" s="239"/>
      <c r="AQ175" s="239"/>
      <c r="AR175" s="239"/>
      <c r="AS175" s="239"/>
      <c r="AT175" s="239"/>
      <c r="AU175" s="239"/>
      <c r="AV175" s="239"/>
      <c r="AW175" s="239"/>
      <c r="AX175" s="239"/>
      <c r="AY175" s="239"/>
      <c r="AZ175" s="239"/>
      <c r="BA175" s="239"/>
      <c r="BB175" s="239"/>
      <c r="BC175" s="239"/>
      <c r="BD175" s="239"/>
      <c r="BE175" s="239"/>
      <c r="BF175" s="239"/>
      <c r="BG175" s="239"/>
      <c r="BH175" s="239"/>
      <c r="BI175" s="239"/>
      <c r="BJ175" s="239"/>
      <c r="BK175" s="239"/>
      <c r="BL175" s="239"/>
      <c r="BM175" s="239"/>
      <c r="BN175" s="239"/>
      <c r="BO175" s="239"/>
      <c r="BP175" s="239"/>
      <c r="BQ175" s="239"/>
      <c r="BR175" s="239"/>
      <c r="BS175" s="239"/>
      <c r="BT175" s="239"/>
      <c r="BU175" s="239"/>
      <c r="BV175" s="239"/>
      <c r="BW175" s="239"/>
      <c r="BX175" s="239"/>
      <c r="BY175" s="239"/>
      <c r="BZ175" s="239"/>
      <c r="CA175" s="239"/>
      <c r="CB175" s="239"/>
      <c r="CC175" s="239"/>
      <c r="CD175" s="239"/>
      <c r="CE175" s="239"/>
      <c r="CF175" s="239"/>
      <c r="CG175" s="239"/>
      <c r="CH175" s="239"/>
      <c r="CI175" s="239"/>
      <c r="CJ175" s="239"/>
      <c r="CK175" s="239"/>
      <c r="CL175" s="239"/>
      <c r="CM175" s="239"/>
      <c r="CN175" s="239"/>
      <c r="CO175" s="239"/>
      <c r="CP175" s="239"/>
      <c r="CQ175" s="239"/>
      <c r="CR175" s="239"/>
      <c r="CS175" s="239"/>
      <c r="CT175" s="239"/>
      <c r="CU175" s="239"/>
      <c r="CV175" s="239"/>
      <c r="CW175" s="239"/>
      <c r="CX175" s="239"/>
      <c r="CY175" s="239"/>
      <c r="CZ175" s="239"/>
      <c r="DA175" s="239"/>
      <c r="DB175" s="239"/>
      <c r="DC175" s="239"/>
      <c r="DD175" s="239"/>
      <c r="DE175" s="239"/>
      <c r="DF175" s="239"/>
      <c r="DG175" s="239"/>
      <c r="DH175" s="239"/>
      <c r="DI175" s="239"/>
      <c r="DJ175" s="239"/>
      <c r="DK175" s="239"/>
      <c r="DL175" s="239"/>
      <c r="DM175" s="239"/>
      <c r="DN175" s="239"/>
      <c r="DO175" s="239"/>
      <c r="DP175" s="239"/>
      <c r="DQ175" s="239"/>
      <c r="DR175" s="239"/>
      <c r="DS175" s="239"/>
      <c r="DT175" s="239"/>
      <c r="DU175" s="239"/>
      <c r="DV175" s="239"/>
      <c r="DW175" s="239"/>
      <c r="DX175" s="239"/>
      <c r="DY175" s="239"/>
      <c r="DZ175" s="239"/>
      <c r="EA175" s="239"/>
      <c r="EB175" s="239"/>
      <c r="EC175" s="239"/>
      <c r="ED175" s="239"/>
      <c r="EE175" s="239"/>
      <c r="EF175" s="239"/>
      <c r="EG175" s="239"/>
      <c r="EH175" s="239"/>
      <c r="EI175" s="239"/>
      <c r="EJ175" s="239"/>
      <c r="EK175" s="239"/>
      <c r="EL175" s="239"/>
      <c r="EM175" s="239"/>
      <c r="EN175" s="239"/>
      <c r="EO175" s="239"/>
      <c r="EP175" s="239"/>
      <c r="EQ175" s="239"/>
      <c r="ER175" s="239"/>
      <c r="ES175" s="239"/>
      <c r="ET175" s="239"/>
      <c r="EU175" s="239"/>
      <c r="EV175" s="239"/>
      <c r="EW175" s="239"/>
      <c r="EX175" s="239"/>
      <c r="EY175" s="239"/>
      <c r="EZ175" s="239"/>
      <c r="FA175" s="239"/>
      <c r="FB175" s="239"/>
      <c r="FC175" s="239"/>
      <c r="FD175" s="239"/>
      <c r="FE175" s="239"/>
      <c r="FF175" s="239"/>
      <c r="FG175" s="239"/>
      <c r="FH175" s="239"/>
      <c r="FI175" s="239"/>
      <c r="FJ175" s="239"/>
      <c r="FK175" s="239"/>
      <c r="FL175" s="239"/>
      <c r="FM175" s="239"/>
      <c r="FN175" s="239"/>
      <c r="FO175" s="239"/>
      <c r="FP175" s="239"/>
      <c r="FQ175" s="239"/>
      <c r="FR175" s="239"/>
      <c r="FS175" s="239"/>
      <c r="FT175" s="239"/>
      <c r="FU175" s="239"/>
      <c r="FV175" s="239"/>
      <c r="FW175" s="239"/>
      <c r="FX175" s="239"/>
      <c r="FY175" s="239"/>
      <c r="FZ175" s="239"/>
      <c r="GA175" s="239"/>
      <c r="GB175" s="239"/>
      <c r="GC175" s="239"/>
      <c r="GD175" s="239"/>
      <c r="GE175" s="239"/>
      <c r="GF175" s="239"/>
      <c r="GG175" s="239"/>
      <c r="GH175" s="239"/>
      <c r="GI175" s="239"/>
      <c r="GJ175" s="239"/>
      <c r="GK175" s="239"/>
      <c r="GL175" s="239"/>
      <c r="GM175" s="239"/>
      <c r="GN175" s="239"/>
      <c r="GO175" s="239"/>
      <c r="GP175" s="239"/>
      <c r="GQ175" s="239"/>
      <c r="GR175" s="239"/>
      <c r="GS175" s="239"/>
      <c r="GT175" s="239"/>
      <c r="GU175" s="239"/>
      <c r="GV175" s="239"/>
      <c r="GW175" s="239"/>
      <c r="GX175" s="239"/>
      <c r="GY175" s="239"/>
      <c r="GZ175" s="239"/>
      <c r="HA175" s="239"/>
      <c r="HB175" s="239"/>
      <c r="HC175" s="239"/>
      <c r="HD175" s="239"/>
      <c r="HE175" s="239"/>
      <c r="HF175" s="239"/>
      <c r="HG175" s="239"/>
      <c r="HH175" s="239"/>
      <c r="HI175" s="239"/>
      <c r="HJ175" s="239"/>
      <c r="HK175" s="239"/>
      <c r="HL175" s="239"/>
      <c r="HM175" s="239"/>
      <c r="HN175" s="239"/>
      <c r="HO175" s="239"/>
      <c r="HP175" s="239"/>
      <c r="HQ175" s="239"/>
      <c r="HR175" s="239"/>
      <c r="HS175" s="239"/>
      <c r="HT175" s="239"/>
      <c r="HU175" s="239"/>
      <c r="HV175" s="239"/>
      <c r="HW175" s="239"/>
      <c r="HX175" s="239"/>
      <c r="HY175" s="239"/>
      <c r="HZ175" s="239"/>
      <c r="IA175" s="239"/>
      <c r="IB175" s="239"/>
      <c r="IC175" s="239"/>
      <c r="ID175" s="239"/>
      <c r="IE175" s="239"/>
      <c r="IF175" s="239"/>
      <c r="IG175" s="239"/>
      <c r="IH175" s="325"/>
      <c r="II175" s="325"/>
      <c r="IJ175" s="325"/>
      <c r="IK175" s="325"/>
      <c r="IL175" s="325"/>
      <c r="IM175" s="325"/>
      <c r="IN175" s="325"/>
      <c r="IO175" s="325"/>
      <c r="IP175" s="325"/>
      <c r="IQ175" s="325"/>
      <c r="IR175" s="325"/>
      <c r="IS175" s="325"/>
      <c r="IT175" s="325"/>
      <c r="IU175" s="325"/>
      <c r="IV175" s="325"/>
    </row>
    <row r="176" spans="1:256" s="321" customFormat="1" ht="30" customHeight="1">
      <c r="A176" s="341" t="s">
        <v>79</v>
      </c>
      <c r="B176" s="344">
        <v>977.965</v>
      </c>
      <c r="C176" s="338">
        <f t="shared" si="20"/>
        <v>977.965</v>
      </c>
      <c r="D176" s="345">
        <v>597</v>
      </c>
      <c r="E176" s="353">
        <f t="shared" si="14"/>
        <v>0.6104512942692223</v>
      </c>
      <c r="F176" s="354"/>
      <c r="G176" s="239"/>
      <c r="H176" s="239"/>
      <c r="I176" s="239"/>
      <c r="J176" s="239"/>
      <c r="K176" s="239"/>
      <c r="L176" s="239"/>
      <c r="M176" s="239"/>
      <c r="N176" s="239"/>
      <c r="O176" s="239"/>
      <c r="P176" s="239"/>
      <c r="Q176" s="239"/>
      <c r="R176" s="239"/>
      <c r="S176" s="239"/>
      <c r="T176" s="239"/>
      <c r="U176" s="239"/>
      <c r="V176" s="239"/>
      <c r="W176" s="239"/>
      <c r="X176" s="239"/>
      <c r="Y176" s="239"/>
      <c r="Z176" s="239"/>
      <c r="AA176" s="239"/>
      <c r="AB176" s="239"/>
      <c r="AC176" s="239"/>
      <c r="AD176" s="239"/>
      <c r="AE176" s="239"/>
      <c r="AF176" s="239"/>
      <c r="AG176" s="239"/>
      <c r="AH176" s="239"/>
      <c r="AI176" s="239"/>
      <c r="AJ176" s="239"/>
      <c r="AK176" s="239"/>
      <c r="AL176" s="239"/>
      <c r="AM176" s="239"/>
      <c r="AN176" s="239"/>
      <c r="AO176" s="239"/>
      <c r="AP176" s="239"/>
      <c r="AQ176" s="239"/>
      <c r="AR176" s="239"/>
      <c r="AS176" s="239"/>
      <c r="AT176" s="239"/>
      <c r="AU176" s="239"/>
      <c r="AV176" s="239"/>
      <c r="AW176" s="239"/>
      <c r="AX176" s="239"/>
      <c r="AY176" s="239"/>
      <c r="AZ176" s="239"/>
      <c r="BA176" s="239"/>
      <c r="BB176" s="239"/>
      <c r="BC176" s="239"/>
      <c r="BD176" s="239"/>
      <c r="BE176" s="239"/>
      <c r="BF176" s="239"/>
      <c r="BG176" s="239"/>
      <c r="BH176" s="239"/>
      <c r="BI176" s="239"/>
      <c r="BJ176" s="239"/>
      <c r="BK176" s="239"/>
      <c r="BL176" s="239"/>
      <c r="BM176" s="239"/>
      <c r="BN176" s="239"/>
      <c r="BO176" s="239"/>
      <c r="BP176" s="239"/>
      <c r="BQ176" s="239"/>
      <c r="BR176" s="239"/>
      <c r="BS176" s="239"/>
      <c r="BT176" s="239"/>
      <c r="BU176" s="239"/>
      <c r="BV176" s="239"/>
      <c r="BW176" s="239"/>
      <c r="BX176" s="239"/>
      <c r="BY176" s="239"/>
      <c r="BZ176" s="239"/>
      <c r="CA176" s="239"/>
      <c r="CB176" s="239"/>
      <c r="CC176" s="239"/>
      <c r="CD176" s="239"/>
      <c r="CE176" s="239"/>
      <c r="CF176" s="239"/>
      <c r="CG176" s="239"/>
      <c r="CH176" s="239"/>
      <c r="CI176" s="239"/>
      <c r="CJ176" s="239"/>
      <c r="CK176" s="239"/>
      <c r="CL176" s="239"/>
      <c r="CM176" s="239"/>
      <c r="CN176" s="239"/>
      <c r="CO176" s="239"/>
      <c r="CP176" s="239"/>
      <c r="CQ176" s="239"/>
      <c r="CR176" s="239"/>
      <c r="CS176" s="239"/>
      <c r="CT176" s="239"/>
      <c r="CU176" s="239"/>
      <c r="CV176" s="239"/>
      <c r="CW176" s="239"/>
      <c r="CX176" s="239"/>
      <c r="CY176" s="239"/>
      <c r="CZ176" s="239"/>
      <c r="DA176" s="239"/>
      <c r="DB176" s="239"/>
      <c r="DC176" s="239"/>
      <c r="DD176" s="239"/>
      <c r="DE176" s="239"/>
      <c r="DF176" s="239"/>
      <c r="DG176" s="239"/>
      <c r="DH176" s="239"/>
      <c r="DI176" s="239"/>
      <c r="DJ176" s="239"/>
      <c r="DK176" s="239"/>
      <c r="DL176" s="239"/>
      <c r="DM176" s="239"/>
      <c r="DN176" s="239"/>
      <c r="DO176" s="239"/>
      <c r="DP176" s="239"/>
      <c r="DQ176" s="239"/>
      <c r="DR176" s="239"/>
      <c r="DS176" s="239"/>
      <c r="DT176" s="239"/>
      <c r="DU176" s="239"/>
      <c r="DV176" s="239"/>
      <c r="DW176" s="239"/>
      <c r="DX176" s="239"/>
      <c r="DY176" s="239"/>
      <c r="DZ176" s="239"/>
      <c r="EA176" s="239"/>
      <c r="EB176" s="239"/>
      <c r="EC176" s="239"/>
      <c r="ED176" s="239"/>
      <c r="EE176" s="239"/>
      <c r="EF176" s="239"/>
      <c r="EG176" s="239"/>
      <c r="EH176" s="239"/>
      <c r="EI176" s="239"/>
      <c r="EJ176" s="239"/>
      <c r="EK176" s="239"/>
      <c r="EL176" s="239"/>
      <c r="EM176" s="239"/>
      <c r="EN176" s="239"/>
      <c r="EO176" s="239"/>
      <c r="EP176" s="239"/>
      <c r="EQ176" s="239"/>
      <c r="ER176" s="239"/>
      <c r="ES176" s="239"/>
      <c r="ET176" s="239"/>
      <c r="EU176" s="239"/>
      <c r="EV176" s="239"/>
      <c r="EW176" s="239"/>
      <c r="EX176" s="239"/>
      <c r="EY176" s="239"/>
      <c r="EZ176" s="239"/>
      <c r="FA176" s="239"/>
      <c r="FB176" s="239"/>
      <c r="FC176" s="239"/>
      <c r="FD176" s="239"/>
      <c r="FE176" s="239"/>
      <c r="FF176" s="239"/>
      <c r="FG176" s="239"/>
      <c r="FH176" s="239"/>
      <c r="FI176" s="239"/>
      <c r="FJ176" s="239"/>
      <c r="FK176" s="239"/>
      <c r="FL176" s="239"/>
      <c r="FM176" s="239"/>
      <c r="FN176" s="239"/>
      <c r="FO176" s="239"/>
      <c r="FP176" s="239"/>
      <c r="FQ176" s="239"/>
      <c r="FR176" s="239"/>
      <c r="FS176" s="239"/>
      <c r="FT176" s="239"/>
      <c r="FU176" s="239"/>
      <c r="FV176" s="239"/>
      <c r="FW176" s="239"/>
      <c r="FX176" s="239"/>
      <c r="FY176" s="239"/>
      <c r="FZ176" s="239"/>
      <c r="GA176" s="239"/>
      <c r="GB176" s="239"/>
      <c r="GC176" s="239"/>
      <c r="GD176" s="239"/>
      <c r="GE176" s="239"/>
      <c r="GF176" s="239"/>
      <c r="GG176" s="239"/>
      <c r="GH176" s="239"/>
      <c r="GI176" s="239"/>
      <c r="GJ176" s="239"/>
      <c r="GK176" s="239"/>
      <c r="GL176" s="239"/>
      <c r="GM176" s="239"/>
      <c r="GN176" s="239"/>
      <c r="GO176" s="239"/>
      <c r="GP176" s="239"/>
      <c r="GQ176" s="239"/>
      <c r="GR176" s="239"/>
      <c r="GS176" s="239"/>
      <c r="GT176" s="239"/>
      <c r="GU176" s="239"/>
      <c r="GV176" s="239"/>
      <c r="GW176" s="239"/>
      <c r="GX176" s="239"/>
      <c r="GY176" s="239"/>
      <c r="GZ176" s="239"/>
      <c r="HA176" s="239"/>
      <c r="HB176" s="239"/>
      <c r="HC176" s="239"/>
      <c r="HD176" s="239"/>
      <c r="HE176" s="239"/>
      <c r="HF176" s="239"/>
      <c r="HG176" s="239"/>
      <c r="HH176" s="239"/>
      <c r="HI176" s="239"/>
      <c r="HJ176" s="239"/>
      <c r="HK176" s="239"/>
      <c r="HL176" s="239"/>
      <c r="HM176" s="239"/>
      <c r="HN176" s="239"/>
      <c r="HO176" s="239"/>
      <c r="HP176" s="239"/>
      <c r="HQ176" s="239"/>
      <c r="HR176" s="239"/>
      <c r="HS176" s="239"/>
      <c r="HT176" s="239"/>
      <c r="HU176" s="239"/>
      <c r="HV176" s="239"/>
      <c r="HW176" s="239"/>
      <c r="HX176" s="239"/>
      <c r="HY176" s="239"/>
      <c r="HZ176" s="239"/>
      <c r="IA176" s="239"/>
      <c r="IB176" s="239"/>
      <c r="IC176" s="239"/>
      <c r="ID176" s="239"/>
      <c r="IE176" s="239"/>
      <c r="IF176" s="239"/>
      <c r="IG176" s="239"/>
      <c r="IH176" s="325"/>
      <c r="II176" s="325"/>
      <c r="IJ176" s="325"/>
      <c r="IK176" s="325"/>
      <c r="IL176" s="325"/>
      <c r="IM176" s="325"/>
      <c r="IN176" s="325"/>
      <c r="IO176" s="325"/>
      <c r="IP176" s="325"/>
      <c r="IQ176" s="325"/>
      <c r="IR176" s="325"/>
      <c r="IS176" s="325"/>
      <c r="IT176" s="325"/>
      <c r="IU176" s="325"/>
      <c r="IV176" s="325"/>
    </row>
    <row r="177" spans="1:6" s="321" customFormat="1" ht="30" customHeight="1">
      <c r="A177" s="337" t="s">
        <v>80</v>
      </c>
      <c r="B177" s="344">
        <v>0</v>
      </c>
      <c r="C177" s="338">
        <f t="shared" si="20"/>
        <v>0</v>
      </c>
      <c r="D177" s="345"/>
      <c r="E177" s="353" t="str">
        <f t="shared" si="14"/>
        <v>-</v>
      </c>
      <c r="F177" s="354"/>
    </row>
    <row r="178" spans="1:6" s="321" customFormat="1" ht="30" customHeight="1">
      <c r="A178" s="337" t="s">
        <v>180</v>
      </c>
      <c r="B178" s="344">
        <v>0</v>
      </c>
      <c r="C178" s="338">
        <f t="shared" si="20"/>
        <v>0</v>
      </c>
      <c r="D178" s="345"/>
      <c r="E178" s="353" t="str">
        <f t="shared" si="14"/>
        <v>-</v>
      </c>
      <c r="F178" s="354"/>
    </row>
    <row r="179" spans="1:6" s="321" customFormat="1" ht="30" customHeight="1">
      <c r="A179" s="337" t="s">
        <v>87</v>
      </c>
      <c r="B179" s="344">
        <v>0</v>
      </c>
      <c r="C179" s="338">
        <f t="shared" si="20"/>
        <v>0</v>
      </c>
      <c r="D179" s="345"/>
      <c r="E179" s="353" t="str">
        <f t="shared" si="14"/>
        <v>-</v>
      </c>
      <c r="F179" s="354"/>
    </row>
    <row r="180" spans="1:256" s="321" customFormat="1" ht="30" customHeight="1">
      <c r="A180" s="340" t="s">
        <v>181</v>
      </c>
      <c r="B180" s="344">
        <v>3551.47</v>
      </c>
      <c r="C180" s="338">
        <f aca="true" t="shared" si="21" ref="C180:C187">B180</f>
        <v>3551.47</v>
      </c>
      <c r="D180" s="345">
        <v>3529</v>
      </c>
      <c r="E180" s="353">
        <f aca="true" t="shared" si="22" ref="E180:E243">_xlfn.IFERROR(D180/B180,"-")</f>
        <v>0.9936730424303176</v>
      </c>
      <c r="F180" s="354"/>
      <c r="G180" s="239"/>
      <c r="H180" s="239"/>
      <c r="I180" s="239"/>
      <c r="J180" s="239"/>
      <c r="K180" s="239"/>
      <c r="L180" s="239"/>
      <c r="M180" s="239"/>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239"/>
      <c r="BM180" s="239"/>
      <c r="BN180" s="239"/>
      <c r="BO180" s="239"/>
      <c r="BP180" s="239"/>
      <c r="BQ180" s="239"/>
      <c r="BR180" s="239"/>
      <c r="BS180" s="239"/>
      <c r="BT180" s="239"/>
      <c r="BU180" s="239"/>
      <c r="BV180" s="239"/>
      <c r="BW180" s="239"/>
      <c r="BX180" s="239"/>
      <c r="BY180" s="239"/>
      <c r="BZ180" s="239"/>
      <c r="CA180" s="239"/>
      <c r="CB180" s="239"/>
      <c r="CC180" s="239"/>
      <c r="CD180" s="239"/>
      <c r="CE180" s="239"/>
      <c r="CF180" s="239"/>
      <c r="CG180" s="239"/>
      <c r="CH180" s="239"/>
      <c r="CI180" s="239"/>
      <c r="CJ180" s="239"/>
      <c r="CK180" s="239"/>
      <c r="CL180" s="239"/>
      <c r="CM180" s="239"/>
      <c r="CN180" s="239"/>
      <c r="CO180" s="239"/>
      <c r="CP180" s="239"/>
      <c r="CQ180" s="239"/>
      <c r="CR180" s="239"/>
      <c r="CS180" s="239"/>
      <c r="CT180" s="239"/>
      <c r="CU180" s="239"/>
      <c r="CV180" s="239"/>
      <c r="CW180" s="239"/>
      <c r="CX180" s="239"/>
      <c r="CY180" s="239"/>
      <c r="CZ180" s="239"/>
      <c r="DA180" s="239"/>
      <c r="DB180" s="239"/>
      <c r="DC180" s="239"/>
      <c r="DD180" s="239"/>
      <c r="DE180" s="239"/>
      <c r="DF180" s="239"/>
      <c r="DG180" s="239"/>
      <c r="DH180" s="239"/>
      <c r="DI180" s="239"/>
      <c r="DJ180" s="239"/>
      <c r="DK180" s="239"/>
      <c r="DL180" s="239"/>
      <c r="DM180" s="239"/>
      <c r="DN180" s="239"/>
      <c r="DO180" s="239"/>
      <c r="DP180" s="239"/>
      <c r="DQ180" s="239"/>
      <c r="DR180" s="239"/>
      <c r="DS180" s="239"/>
      <c r="DT180" s="239"/>
      <c r="DU180" s="239"/>
      <c r="DV180" s="239"/>
      <c r="DW180" s="239"/>
      <c r="DX180" s="239"/>
      <c r="DY180" s="239"/>
      <c r="DZ180" s="239"/>
      <c r="EA180" s="239"/>
      <c r="EB180" s="239"/>
      <c r="EC180" s="239"/>
      <c r="ED180" s="239"/>
      <c r="EE180" s="239"/>
      <c r="EF180" s="239"/>
      <c r="EG180" s="239"/>
      <c r="EH180" s="239"/>
      <c r="EI180" s="239"/>
      <c r="EJ180" s="239"/>
      <c r="EK180" s="239"/>
      <c r="EL180" s="239"/>
      <c r="EM180" s="239"/>
      <c r="EN180" s="239"/>
      <c r="EO180" s="239"/>
      <c r="EP180" s="239"/>
      <c r="EQ180" s="239"/>
      <c r="ER180" s="239"/>
      <c r="ES180" s="239"/>
      <c r="ET180" s="239"/>
      <c r="EU180" s="239"/>
      <c r="EV180" s="239"/>
      <c r="EW180" s="239"/>
      <c r="EX180" s="239"/>
      <c r="EY180" s="239"/>
      <c r="EZ180" s="239"/>
      <c r="FA180" s="239"/>
      <c r="FB180" s="239"/>
      <c r="FC180" s="239"/>
      <c r="FD180" s="239"/>
      <c r="FE180" s="239"/>
      <c r="FF180" s="239"/>
      <c r="FG180" s="239"/>
      <c r="FH180" s="239"/>
      <c r="FI180" s="239"/>
      <c r="FJ180" s="239"/>
      <c r="FK180" s="239"/>
      <c r="FL180" s="239"/>
      <c r="FM180" s="239"/>
      <c r="FN180" s="239"/>
      <c r="FO180" s="239"/>
      <c r="FP180" s="239"/>
      <c r="FQ180" s="239"/>
      <c r="FR180" s="239"/>
      <c r="FS180" s="239"/>
      <c r="FT180" s="239"/>
      <c r="FU180" s="239"/>
      <c r="FV180" s="239"/>
      <c r="FW180" s="239"/>
      <c r="FX180" s="239"/>
      <c r="FY180" s="239"/>
      <c r="FZ180" s="239"/>
      <c r="GA180" s="239"/>
      <c r="GB180" s="239"/>
      <c r="GC180" s="239"/>
      <c r="GD180" s="239"/>
      <c r="GE180" s="239"/>
      <c r="GF180" s="239"/>
      <c r="GG180" s="239"/>
      <c r="GH180" s="239"/>
      <c r="GI180" s="239"/>
      <c r="GJ180" s="239"/>
      <c r="GK180" s="239"/>
      <c r="GL180" s="239"/>
      <c r="GM180" s="239"/>
      <c r="GN180" s="239"/>
      <c r="GO180" s="239"/>
      <c r="GP180" s="239"/>
      <c r="GQ180" s="239"/>
      <c r="GR180" s="239"/>
      <c r="GS180" s="239"/>
      <c r="GT180" s="239"/>
      <c r="GU180" s="239"/>
      <c r="GV180" s="239"/>
      <c r="GW180" s="239"/>
      <c r="GX180" s="239"/>
      <c r="GY180" s="239"/>
      <c r="GZ180" s="239"/>
      <c r="HA180" s="239"/>
      <c r="HB180" s="239"/>
      <c r="HC180" s="239"/>
      <c r="HD180" s="239"/>
      <c r="HE180" s="239"/>
      <c r="HF180" s="239"/>
      <c r="HG180" s="239"/>
      <c r="HH180" s="239"/>
      <c r="HI180" s="239"/>
      <c r="HJ180" s="239"/>
      <c r="HK180" s="239"/>
      <c r="HL180" s="239"/>
      <c r="HM180" s="239"/>
      <c r="HN180" s="239"/>
      <c r="HO180" s="239"/>
      <c r="HP180" s="239"/>
      <c r="HQ180" s="239"/>
      <c r="HR180" s="239"/>
      <c r="HS180" s="239"/>
      <c r="HT180" s="239"/>
      <c r="HU180" s="239"/>
      <c r="HV180" s="239"/>
      <c r="HW180" s="239"/>
      <c r="HX180" s="239"/>
      <c r="HY180" s="239"/>
      <c r="HZ180" s="239"/>
      <c r="IA180" s="239"/>
      <c r="IB180" s="239"/>
      <c r="IC180" s="239"/>
      <c r="ID180" s="239"/>
      <c r="IE180" s="239"/>
      <c r="IF180" s="239"/>
      <c r="IG180" s="239"/>
      <c r="IH180" s="325"/>
      <c r="II180" s="325"/>
      <c r="IJ180" s="325"/>
      <c r="IK180" s="325"/>
      <c r="IL180" s="325"/>
      <c r="IM180" s="325"/>
      <c r="IN180" s="325"/>
      <c r="IO180" s="325"/>
      <c r="IP180" s="325"/>
      <c r="IQ180" s="325"/>
      <c r="IR180" s="325"/>
      <c r="IS180" s="325"/>
      <c r="IT180" s="325"/>
      <c r="IU180" s="325"/>
      <c r="IV180" s="325"/>
    </row>
    <row r="181" spans="1:256" s="321" customFormat="1" ht="49.5" customHeight="1">
      <c r="A181" s="346" t="s">
        <v>182</v>
      </c>
      <c r="B181" s="342">
        <f>SUM(B182:B187)</f>
        <v>2759.89</v>
      </c>
      <c r="C181" s="342">
        <f>SUM(C182:C187)</f>
        <v>2759.89</v>
      </c>
      <c r="D181" s="343">
        <f>SUM(D182:D187)</f>
        <v>3476</v>
      </c>
      <c r="E181" s="349">
        <f t="shared" si="22"/>
        <v>1.2594704861425636</v>
      </c>
      <c r="F181" s="356" t="s">
        <v>183</v>
      </c>
      <c r="G181" s="239"/>
      <c r="H181" s="239"/>
      <c r="I181" s="239"/>
      <c r="J181" s="239"/>
      <c r="K181" s="239"/>
      <c r="L181" s="239"/>
      <c r="M181" s="239"/>
      <c r="N181" s="239"/>
      <c r="O181" s="239"/>
      <c r="P181" s="239"/>
      <c r="Q181" s="239"/>
      <c r="R181" s="239"/>
      <c r="S181" s="239"/>
      <c r="T181" s="239"/>
      <c r="U181" s="239"/>
      <c r="V181" s="239"/>
      <c r="W181" s="239"/>
      <c r="X181" s="239"/>
      <c r="Y181" s="239"/>
      <c r="Z181" s="239"/>
      <c r="AA181" s="239"/>
      <c r="AB181" s="239"/>
      <c r="AC181" s="239"/>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239"/>
      <c r="BM181" s="239"/>
      <c r="BN181" s="239"/>
      <c r="BO181" s="239"/>
      <c r="BP181" s="239"/>
      <c r="BQ181" s="239"/>
      <c r="BR181" s="239"/>
      <c r="BS181" s="239"/>
      <c r="BT181" s="239"/>
      <c r="BU181" s="239"/>
      <c r="BV181" s="239"/>
      <c r="BW181" s="239"/>
      <c r="BX181" s="239"/>
      <c r="BY181" s="239"/>
      <c r="BZ181" s="239"/>
      <c r="CA181" s="239"/>
      <c r="CB181" s="239"/>
      <c r="CC181" s="239"/>
      <c r="CD181" s="239"/>
      <c r="CE181" s="239"/>
      <c r="CF181" s="239"/>
      <c r="CG181" s="239"/>
      <c r="CH181" s="239"/>
      <c r="CI181" s="239"/>
      <c r="CJ181" s="239"/>
      <c r="CK181" s="239"/>
      <c r="CL181" s="239"/>
      <c r="CM181" s="239"/>
      <c r="CN181" s="239"/>
      <c r="CO181" s="239"/>
      <c r="CP181" s="239"/>
      <c r="CQ181" s="239"/>
      <c r="CR181" s="239"/>
      <c r="CS181" s="239"/>
      <c r="CT181" s="239"/>
      <c r="CU181" s="239"/>
      <c r="CV181" s="239"/>
      <c r="CW181" s="239"/>
      <c r="CX181" s="239"/>
      <c r="CY181" s="239"/>
      <c r="CZ181" s="239"/>
      <c r="DA181" s="239"/>
      <c r="DB181" s="239"/>
      <c r="DC181" s="239"/>
      <c r="DD181" s="239"/>
      <c r="DE181" s="239"/>
      <c r="DF181" s="239"/>
      <c r="DG181" s="239"/>
      <c r="DH181" s="239"/>
      <c r="DI181" s="239"/>
      <c r="DJ181" s="239"/>
      <c r="DK181" s="239"/>
      <c r="DL181" s="239"/>
      <c r="DM181" s="239"/>
      <c r="DN181" s="239"/>
      <c r="DO181" s="239"/>
      <c r="DP181" s="239"/>
      <c r="DQ181" s="239"/>
      <c r="DR181" s="239"/>
      <c r="DS181" s="239"/>
      <c r="DT181" s="239"/>
      <c r="DU181" s="239"/>
      <c r="DV181" s="239"/>
      <c r="DW181" s="239"/>
      <c r="DX181" s="239"/>
      <c r="DY181" s="239"/>
      <c r="DZ181" s="239"/>
      <c r="EA181" s="239"/>
      <c r="EB181" s="239"/>
      <c r="EC181" s="239"/>
      <c r="ED181" s="239"/>
      <c r="EE181" s="239"/>
      <c r="EF181" s="239"/>
      <c r="EG181" s="239"/>
      <c r="EH181" s="239"/>
      <c r="EI181" s="239"/>
      <c r="EJ181" s="239"/>
      <c r="EK181" s="239"/>
      <c r="EL181" s="239"/>
      <c r="EM181" s="239"/>
      <c r="EN181" s="239"/>
      <c r="EO181" s="239"/>
      <c r="EP181" s="239"/>
      <c r="EQ181" s="239"/>
      <c r="ER181" s="239"/>
      <c r="ES181" s="239"/>
      <c r="ET181" s="239"/>
      <c r="EU181" s="239"/>
      <c r="EV181" s="239"/>
      <c r="EW181" s="239"/>
      <c r="EX181" s="239"/>
      <c r="EY181" s="239"/>
      <c r="EZ181" s="239"/>
      <c r="FA181" s="239"/>
      <c r="FB181" s="239"/>
      <c r="FC181" s="239"/>
      <c r="FD181" s="239"/>
      <c r="FE181" s="239"/>
      <c r="FF181" s="239"/>
      <c r="FG181" s="239"/>
      <c r="FH181" s="239"/>
      <c r="FI181" s="239"/>
      <c r="FJ181" s="239"/>
      <c r="FK181" s="239"/>
      <c r="FL181" s="239"/>
      <c r="FM181" s="239"/>
      <c r="FN181" s="239"/>
      <c r="FO181" s="239"/>
      <c r="FP181" s="239"/>
      <c r="FQ181" s="239"/>
      <c r="FR181" s="239"/>
      <c r="FS181" s="239"/>
      <c r="FT181" s="239"/>
      <c r="FU181" s="239"/>
      <c r="FV181" s="239"/>
      <c r="FW181" s="239"/>
      <c r="FX181" s="239"/>
      <c r="FY181" s="239"/>
      <c r="FZ181" s="239"/>
      <c r="GA181" s="239"/>
      <c r="GB181" s="239"/>
      <c r="GC181" s="239"/>
      <c r="GD181" s="239"/>
      <c r="GE181" s="239"/>
      <c r="GF181" s="239"/>
      <c r="GG181" s="239"/>
      <c r="GH181" s="239"/>
      <c r="GI181" s="239"/>
      <c r="GJ181" s="239"/>
      <c r="GK181" s="239"/>
      <c r="GL181" s="239"/>
      <c r="GM181" s="239"/>
      <c r="GN181" s="239"/>
      <c r="GO181" s="239"/>
      <c r="GP181" s="239"/>
      <c r="GQ181" s="239"/>
      <c r="GR181" s="239"/>
      <c r="GS181" s="239"/>
      <c r="GT181" s="239"/>
      <c r="GU181" s="239"/>
      <c r="GV181" s="239"/>
      <c r="GW181" s="239"/>
      <c r="GX181" s="239"/>
      <c r="GY181" s="239"/>
      <c r="GZ181" s="239"/>
      <c r="HA181" s="239"/>
      <c r="HB181" s="239"/>
      <c r="HC181" s="239"/>
      <c r="HD181" s="239"/>
      <c r="HE181" s="239"/>
      <c r="HF181" s="239"/>
      <c r="HG181" s="239"/>
      <c r="HH181" s="239"/>
      <c r="HI181" s="239"/>
      <c r="HJ181" s="239"/>
      <c r="HK181" s="239"/>
      <c r="HL181" s="239"/>
      <c r="HM181" s="239"/>
      <c r="HN181" s="239"/>
      <c r="HO181" s="239"/>
      <c r="HP181" s="239"/>
      <c r="HQ181" s="239"/>
      <c r="HR181" s="239"/>
      <c r="HS181" s="239"/>
      <c r="HT181" s="239"/>
      <c r="HU181" s="239"/>
      <c r="HV181" s="239"/>
      <c r="HW181" s="239"/>
      <c r="HX181" s="239"/>
      <c r="HY181" s="239"/>
      <c r="HZ181" s="239"/>
      <c r="IA181" s="239"/>
      <c r="IB181" s="239"/>
      <c r="IC181" s="239"/>
      <c r="ID181" s="239"/>
      <c r="IE181" s="239"/>
      <c r="IF181" s="239"/>
      <c r="IG181" s="239"/>
      <c r="IH181" s="325"/>
      <c r="II181" s="325"/>
      <c r="IJ181" s="325"/>
      <c r="IK181" s="325"/>
      <c r="IL181" s="325"/>
      <c r="IM181" s="325"/>
      <c r="IN181" s="325"/>
      <c r="IO181" s="325"/>
      <c r="IP181" s="325"/>
      <c r="IQ181" s="325"/>
      <c r="IR181" s="325"/>
      <c r="IS181" s="325"/>
      <c r="IT181" s="325"/>
      <c r="IU181" s="325"/>
      <c r="IV181" s="325"/>
    </row>
    <row r="182" spans="1:6" s="321" customFormat="1" ht="30" customHeight="1">
      <c r="A182" s="340" t="s">
        <v>78</v>
      </c>
      <c r="B182" s="344">
        <v>0</v>
      </c>
      <c r="C182" s="338">
        <f t="shared" si="21"/>
        <v>0</v>
      </c>
      <c r="D182" s="345"/>
      <c r="E182" s="353" t="str">
        <f t="shared" si="22"/>
        <v>-</v>
      </c>
      <c r="F182" s="354"/>
    </row>
    <row r="183" spans="1:6" s="321" customFormat="1" ht="30" customHeight="1">
      <c r="A183" s="337" t="s">
        <v>79</v>
      </c>
      <c r="B183" s="344">
        <v>0</v>
      </c>
      <c r="C183" s="338">
        <f t="shared" si="21"/>
        <v>0</v>
      </c>
      <c r="D183" s="345"/>
      <c r="E183" s="353" t="str">
        <f t="shared" si="22"/>
        <v>-</v>
      </c>
      <c r="F183" s="354"/>
    </row>
    <row r="184" spans="1:6" s="321" customFormat="1" ht="30" customHeight="1">
      <c r="A184" s="337" t="s">
        <v>80</v>
      </c>
      <c r="B184" s="344">
        <v>0</v>
      </c>
      <c r="C184" s="338">
        <f t="shared" si="21"/>
        <v>0</v>
      </c>
      <c r="D184" s="345"/>
      <c r="E184" s="353" t="str">
        <f t="shared" si="22"/>
        <v>-</v>
      </c>
      <c r="F184" s="354"/>
    </row>
    <row r="185" spans="1:256" s="321" customFormat="1" ht="30" customHeight="1">
      <c r="A185" s="337" t="s">
        <v>184</v>
      </c>
      <c r="B185" s="344">
        <v>1996.5</v>
      </c>
      <c r="C185" s="338">
        <f t="shared" si="21"/>
        <v>1996.5</v>
      </c>
      <c r="D185" s="345">
        <v>1969</v>
      </c>
      <c r="E185" s="353">
        <f t="shared" si="22"/>
        <v>0.9862258953168044</v>
      </c>
      <c r="F185" s="354"/>
      <c r="G185" s="239"/>
      <c r="H185" s="239"/>
      <c r="I185" s="239"/>
      <c r="J185" s="239"/>
      <c r="K185" s="239"/>
      <c r="L185" s="239"/>
      <c r="M185" s="239"/>
      <c r="N185" s="239"/>
      <c r="O185" s="239"/>
      <c r="P185" s="239"/>
      <c r="Q185" s="239"/>
      <c r="R185" s="239"/>
      <c r="S185" s="239"/>
      <c r="T185" s="239"/>
      <c r="U185" s="239"/>
      <c r="V185" s="239"/>
      <c r="W185" s="239"/>
      <c r="X185" s="239"/>
      <c r="Y185" s="239"/>
      <c r="Z185" s="239"/>
      <c r="AA185" s="239"/>
      <c r="AB185" s="239"/>
      <c r="AC185" s="239"/>
      <c r="AD185" s="239"/>
      <c r="AE185" s="239"/>
      <c r="AF185" s="239"/>
      <c r="AG185" s="239"/>
      <c r="AH185" s="239"/>
      <c r="AI185" s="239"/>
      <c r="AJ185" s="239"/>
      <c r="AK185" s="239"/>
      <c r="AL185" s="239"/>
      <c r="AM185" s="239"/>
      <c r="AN185" s="239"/>
      <c r="AO185" s="239"/>
      <c r="AP185" s="239"/>
      <c r="AQ185" s="239"/>
      <c r="AR185" s="239"/>
      <c r="AS185" s="239"/>
      <c r="AT185" s="239"/>
      <c r="AU185" s="239"/>
      <c r="AV185" s="239"/>
      <c r="AW185" s="239"/>
      <c r="AX185" s="239"/>
      <c r="AY185" s="239"/>
      <c r="AZ185" s="239"/>
      <c r="BA185" s="239"/>
      <c r="BB185" s="239"/>
      <c r="BC185" s="239"/>
      <c r="BD185" s="239"/>
      <c r="BE185" s="239"/>
      <c r="BF185" s="239"/>
      <c r="BG185" s="239"/>
      <c r="BH185" s="239"/>
      <c r="BI185" s="239"/>
      <c r="BJ185" s="239"/>
      <c r="BK185" s="239"/>
      <c r="BL185" s="239"/>
      <c r="BM185" s="239"/>
      <c r="BN185" s="239"/>
      <c r="BO185" s="239"/>
      <c r="BP185" s="239"/>
      <c r="BQ185" s="239"/>
      <c r="BR185" s="239"/>
      <c r="BS185" s="239"/>
      <c r="BT185" s="239"/>
      <c r="BU185" s="239"/>
      <c r="BV185" s="239"/>
      <c r="BW185" s="239"/>
      <c r="BX185" s="239"/>
      <c r="BY185" s="239"/>
      <c r="BZ185" s="239"/>
      <c r="CA185" s="239"/>
      <c r="CB185" s="239"/>
      <c r="CC185" s="239"/>
      <c r="CD185" s="239"/>
      <c r="CE185" s="239"/>
      <c r="CF185" s="239"/>
      <c r="CG185" s="239"/>
      <c r="CH185" s="239"/>
      <c r="CI185" s="239"/>
      <c r="CJ185" s="239"/>
      <c r="CK185" s="239"/>
      <c r="CL185" s="239"/>
      <c r="CM185" s="239"/>
      <c r="CN185" s="239"/>
      <c r="CO185" s="239"/>
      <c r="CP185" s="239"/>
      <c r="CQ185" s="239"/>
      <c r="CR185" s="239"/>
      <c r="CS185" s="239"/>
      <c r="CT185" s="239"/>
      <c r="CU185" s="239"/>
      <c r="CV185" s="239"/>
      <c r="CW185" s="239"/>
      <c r="CX185" s="239"/>
      <c r="CY185" s="239"/>
      <c r="CZ185" s="239"/>
      <c r="DA185" s="239"/>
      <c r="DB185" s="239"/>
      <c r="DC185" s="239"/>
      <c r="DD185" s="239"/>
      <c r="DE185" s="239"/>
      <c r="DF185" s="239"/>
      <c r="DG185" s="239"/>
      <c r="DH185" s="239"/>
      <c r="DI185" s="239"/>
      <c r="DJ185" s="239"/>
      <c r="DK185" s="239"/>
      <c r="DL185" s="239"/>
      <c r="DM185" s="239"/>
      <c r="DN185" s="239"/>
      <c r="DO185" s="239"/>
      <c r="DP185" s="239"/>
      <c r="DQ185" s="239"/>
      <c r="DR185" s="239"/>
      <c r="DS185" s="239"/>
      <c r="DT185" s="239"/>
      <c r="DU185" s="239"/>
      <c r="DV185" s="239"/>
      <c r="DW185" s="239"/>
      <c r="DX185" s="239"/>
      <c r="DY185" s="239"/>
      <c r="DZ185" s="239"/>
      <c r="EA185" s="239"/>
      <c r="EB185" s="239"/>
      <c r="EC185" s="239"/>
      <c r="ED185" s="239"/>
      <c r="EE185" s="239"/>
      <c r="EF185" s="239"/>
      <c r="EG185" s="239"/>
      <c r="EH185" s="239"/>
      <c r="EI185" s="239"/>
      <c r="EJ185" s="239"/>
      <c r="EK185" s="239"/>
      <c r="EL185" s="239"/>
      <c r="EM185" s="239"/>
      <c r="EN185" s="239"/>
      <c r="EO185" s="239"/>
      <c r="EP185" s="239"/>
      <c r="EQ185" s="239"/>
      <c r="ER185" s="239"/>
      <c r="ES185" s="239"/>
      <c r="ET185" s="239"/>
      <c r="EU185" s="239"/>
      <c r="EV185" s="239"/>
      <c r="EW185" s="239"/>
      <c r="EX185" s="239"/>
      <c r="EY185" s="239"/>
      <c r="EZ185" s="239"/>
      <c r="FA185" s="239"/>
      <c r="FB185" s="239"/>
      <c r="FC185" s="239"/>
      <c r="FD185" s="239"/>
      <c r="FE185" s="239"/>
      <c r="FF185" s="239"/>
      <c r="FG185" s="239"/>
      <c r="FH185" s="239"/>
      <c r="FI185" s="239"/>
      <c r="FJ185" s="239"/>
      <c r="FK185" s="239"/>
      <c r="FL185" s="239"/>
      <c r="FM185" s="239"/>
      <c r="FN185" s="239"/>
      <c r="FO185" s="239"/>
      <c r="FP185" s="239"/>
      <c r="FQ185" s="239"/>
      <c r="FR185" s="239"/>
      <c r="FS185" s="239"/>
      <c r="FT185" s="239"/>
      <c r="FU185" s="239"/>
      <c r="FV185" s="239"/>
      <c r="FW185" s="239"/>
      <c r="FX185" s="239"/>
      <c r="FY185" s="239"/>
      <c r="FZ185" s="239"/>
      <c r="GA185" s="239"/>
      <c r="GB185" s="239"/>
      <c r="GC185" s="239"/>
      <c r="GD185" s="239"/>
      <c r="GE185" s="239"/>
      <c r="GF185" s="239"/>
      <c r="GG185" s="239"/>
      <c r="GH185" s="239"/>
      <c r="GI185" s="239"/>
      <c r="GJ185" s="239"/>
      <c r="GK185" s="239"/>
      <c r="GL185" s="239"/>
      <c r="GM185" s="239"/>
      <c r="GN185" s="239"/>
      <c r="GO185" s="239"/>
      <c r="GP185" s="239"/>
      <c r="GQ185" s="239"/>
      <c r="GR185" s="239"/>
      <c r="GS185" s="239"/>
      <c r="GT185" s="239"/>
      <c r="GU185" s="239"/>
      <c r="GV185" s="239"/>
      <c r="GW185" s="239"/>
      <c r="GX185" s="239"/>
      <c r="GY185" s="239"/>
      <c r="GZ185" s="239"/>
      <c r="HA185" s="239"/>
      <c r="HB185" s="239"/>
      <c r="HC185" s="239"/>
      <c r="HD185" s="239"/>
      <c r="HE185" s="239"/>
      <c r="HF185" s="239"/>
      <c r="HG185" s="239"/>
      <c r="HH185" s="239"/>
      <c r="HI185" s="239"/>
      <c r="HJ185" s="239"/>
      <c r="HK185" s="239"/>
      <c r="HL185" s="239"/>
      <c r="HM185" s="239"/>
      <c r="HN185" s="239"/>
      <c r="HO185" s="239"/>
      <c r="HP185" s="239"/>
      <c r="HQ185" s="239"/>
      <c r="HR185" s="239"/>
      <c r="HS185" s="239"/>
      <c r="HT185" s="239"/>
      <c r="HU185" s="239"/>
      <c r="HV185" s="239"/>
      <c r="HW185" s="239"/>
      <c r="HX185" s="239"/>
      <c r="HY185" s="239"/>
      <c r="HZ185" s="239"/>
      <c r="IA185" s="239"/>
      <c r="IB185" s="239"/>
      <c r="IC185" s="239"/>
      <c r="ID185" s="239"/>
      <c r="IE185" s="239"/>
      <c r="IF185" s="239"/>
      <c r="IG185" s="239"/>
      <c r="IH185" s="325"/>
      <c r="II185" s="325"/>
      <c r="IJ185" s="325"/>
      <c r="IK185" s="325"/>
      <c r="IL185" s="325"/>
      <c r="IM185" s="325"/>
      <c r="IN185" s="325"/>
      <c r="IO185" s="325"/>
      <c r="IP185" s="325"/>
      <c r="IQ185" s="325"/>
      <c r="IR185" s="325"/>
      <c r="IS185" s="325"/>
      <c r="IT185" s="325"/>
      <c r="IU185" s="325"/>
      <c r="IV185" s="325"/>
    </row>
    <row r="186" spans="1:6" s="321" customFormat="1" ht="30" customHeight="1">
      <c r="A186" s="337" t="s">
        <v>87</v>
      </c>
      <c r="B186" s="344">
        <v>0</v>
      </c>
      <c r="C186" s="338">
        <f t="shared" si="21"/>
        <v>0</v>
      </c>
      <c r="D186" s="345"/>
      <c r="E186" s="353" t="str">
        <f t="shared" si="22"/>
        <v>-</v>
      </c>
      <c r="F186" s="354"/>
    </row>
    <row r="187" spans="1:256" s="321" customFormat="1" ht="30" customHeight="1">
      <c r="A187" s="340" t="s">
        <v>185</v>
      </c>
      <c r="B187" s="344">
        <v>763.39</v>
      </c>
      <c r="C187" s="338">
        <f t="shared" si="21"/>
        <v>763.39</v>
      </c>
      <c r="D187" s="345">
        <v>1507</v>
      </c>
      <c r="E187" s="353">
        <f t="shared" si="22"/>
        <v>1.9740892597492763</v>
      </c>
      <c r="F187" s="354"/>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239"/>
      <c r="AY187" s="239"/>
      <c r="AZ187" s="239"/>
      <c r="BA187" s="239"/>
      <c r="BB187" s="239"/>
      <c r="BC187" s="239"/>
      <c r="BD187" s="239"/>
      <c r="BE187" s="239"/>
      <c r="BF187" s="239"/>
      <c r="BG187" s="239"/>
      <c r="BH187" s="239"/>
      <c r="BI187" s="239"/>
      <c r="BJ187" s="239"/>
      <c r="BK187" s="239"/>
      <c r="BL187" s="239"/>
      <c r="BM187" s="239"/>
      <c r="BN187" s="239"/>
      <c r="BO187" s="239"/>
      <c r="BP187" s="239"/>
      <c r="BQ187" s="239"/>
      <c r="BR187" s="239"/>
      <c r="BS187" s="239"/>
      <c r="BT187" s="239"/>
      <c r="BU187" s="239"/>
      <c r="BV187" s="239"/>
      <c r="BW187" s="239"/>
      <c r="BX187" s="239"/>
      <c r="BY187" s="239"/>
      <c r="BZ187" s="239"/>
      <c r="CA187" s="239"/>
      <c r="CB187" s="239"/>
      <c r="CC187" s="239"/>
      <c r="CD187" s="239"/>
      <c r="CE187" s="239"/>
      <c r="CF187" s="239"/>
      <c r="CG187" s="239"/>
      <c r="CH187" s="239"/>
      <c r="CI187" s="239"/>
      <c r="CJ187" s="239"/>
      <c r="CK187" s="239"/>
      <c r="CL187" s="239"/>
      <c r="CM187" s="239"/>
      <c r="CN187" s="239"/>
      <c r="CO187" s="239"/>
      <c r="CP187" s="239"/>
      <c r="CQ187" s="239"/>
      <c r="CR187" s="239"/>
      <c r="CS187" s="239"/>
      <c r="CT187" s="239"/>
      <c r="CU187" s="239"/>
      <c r="CV187" s="239"/>
      <c r="CW187" s="239"/>
      <c r="CX187" s="239"/>
      <c r="CY187" s="239"/>
      <c r="CZ187" s="239"/>
      <c r="DA187" s="239"/>
      <c r="DB187" s="239"/>
      <c r="DC187" s="239"/>
      <c r="DD187" s="239"/>
      <c r="DE187" s="239"/>
      <c r="DF187" s="239"/>
      <c r="DG187" s="239"/>
      <c r="DH187" s="239"/>
      <c r="DI187" s="239"/>
      <c r="DJ187" s="239"/>
      <c r="DK187" s="239"/>
      <c r="DL187" s="239"/>
      <c r="DM187" s="239"/>
      <c r="DN187" s="239"/>
      <c r="DO187" s="239"/>
      <c r="DP187" s="239"/>
      <c r="DQ187" s="239"/>
      <c r="DR187" s="239"/>
      <c r="DS187" s="239"/>
      <c r="DT187" s="239"/>
      <c r="DU187" s="239"/>
      <c r="DV187" s="239"/>
      <c r="DW187" s="239"/>
      <c r="DX187" s="239"/>
      <c r="DY187" s="239"/>
      <c r="DZ187" s="239"/>
      <c r="EA187" s="239"/>
      <c r="EB187" s="239"/>
      <c r="EC187" s="239"/>
      <c r="ED187" s="239"/>
      <c r="EE187" s="239"/>
      <c r="EF187" s="239"/>
      <c r="EG187" s="239"/>
      <c r="EH187" s="239"/>
      <c r="EI187" s="239"/>
      <c r="EJ187" s="239"/>
      <c r="EK187" s="239"/>
      <c r="EL187" s="239"/>
      <c r="EM187" s="239"/>
      <c r="EN187" s="239"/>
      <c r="EO187" s="239"/>
      <c r="EP187" s="239"/>
      <c r="EQ187" s="239"/>
      <c r="ER187" s="239"/>
      <c r="ES187" s="239"/>
      <c r="ET187" s="239"/>
      <c r="EU187" s="239"/>
      <c r="EV187" s="239"/>
      <c r="EW187" s="239"/>
      <c r="EX187" s="239"/>
      <c r="EY187" s="239"/>
      <c r="EZ187" s="239"/>
      <c r="FA187" s="239"/>
      <c r="FB187" s="239"/>
      <c r="FC187" s="239"/>
      <c r="FD187" s="239"/>
      <c r="FE187" s="239"/>
      <c r="FF187" s="239"/>
      <c r="FG187" s="239"/>
      <c r="FH187" s="239"/>
      <c r="FI187" s="239"/>
      <c r="FJ187" s="239"/>
      <c r="FK187" s="239"/>
      <c r="FL187" s="239"/>
      <c r="FM187" s="239"/>
      <c r="FN187" s="239"/>
      <c r="FO187" s="239"/>
      <c r="FP187" s="239"/>
      <c r="FQ187" s="239"/>
      <c r="FR187" s="239"/>
      <c r="FS187" s="239"/>
      <c r="FT187" s="239"/>
      <c r="FU187" s="239"/>
      <c r="FV187" s="239"/>
      <c r="FW187" s="239"/>
      <c r="FX187" s="239"/>
      <c r="FY187" s="239"/>
      <c r="FZ187" s="239"/>
      <c r="GA187" s="239"/>
      <c r="GB187" s="239"/>
      <c r="GC187" s="239"/>
      <c r="GD187" s="239"/>
      <c r="GE187" s="239"/>
      <c r="GF187" s="239"/>
      <c r="GG187" s="239"/>
      <c r="GH187" s="239"/>
      <c r="GI187" s="239"/>
      <c r="GJ187" s="239"/>
      <c r="GK187" s="239"/>
      <c r="GL187" s="239"/>
      <c r="GM187" s="239"/>
      <c r="GN187" s="239"/>
      <c r="GO187" s="239"/>
      <c r="GP187" s="239"/>
      <c r="GQ187" s="239"/>
      <c r="GR187" s="239"/>
      <c r="GS187" s="239"/>
      <c r="GT187" s="239"/>
      <c r="GU187" s="239"/>
      <c r="GV187" s="239"/>
      <c r="GW187" s="239"/>
      <c r="GX187" s="239"/>
      <c r="GY187" s="239"/>
      <c r="GZ187" s="239"/>
      <c r="HA187" s="239"/>
      <c r="HB187" s="239"/>
      <c r="HC187" s="239"/>
      <c r="HD187" s="239"/>
      <c r="HE187" s="239"/>
      <c r="HF187" s="239"/>
      <c r="HG187" s="239"/>
      <c r="HH187" s="239"/>
      <c r="HI187" s="239"/>
      <c r="HJ187" s="239"/>
      <c r="HK187" s="239"/>
      <c r="HL187" s="239"/>
      <c r="HM187" s="239"/>
      <c r="HN187" s="239"/>
      <c r="HO187" s="239"/>
      <c r="HP187" s="239"/>
      <c r="HQ187" s="239"/>
      <c r="HR187" s="239"/>
      <c r="HS187" s="239"/>
      <c r="HT187" s="239"/>
      <c r="HU187" s="239"/>
      <c r="HV187" s="239"/>
      <c r="HW187" s="239"/>
      <c r="HX187" s="239"/>
      <c r="HY187" s="239"/>
      <c r="HZ187" s="239"/>
      <c r="IA187" s="239"/>
      <c r="IB187" s="239"/>
      <c r="IC187" s="239"/>
      <c r="ID187" s="239"/>
      <c r="IE187" s="239"/>
      <c r="IF187" s="239"/>
      <c r="IG187" s="239"/>
      <c r="IH187" s="325"/>
      <c r="II187" s="325"/>
      <c r="IJ187" s="325"/>
      <c r="IK187" s="325"/>
      <c r="IL187" s="325"/>
      <c r="IM187" s="325"/>
      <c r="IN187" s="325"/>
      <c r="IO187" s="325"/>
      <c r="IP187" s="325"/>
      <c r="IQ187" s="325"/>
      <c r="IR187" s="325"/>
      <c r="IS187" s="325"/>
      <c r="IT187" s="325"/>
      <c r="IU187" s="325"/>
      <c r="IV187" s="325"/>
    </row>
    <row r="188" spans="1:256" s="321" customFormat="1" ht="39" customHeight="1">
      <c r="A188" s="346" t="s">
        <v>186</v>
      </c>
      <c r="B188" s="342">
        <f>SUM(B189:B195)</f>
        <v>17</v>
      </c>
      <c r="C188" s="342">
        <f>SUM(C189:C195)</f>
        <v>17</v>
      </c>
      <c r="D188" s="343">
        <f>SUM(D189:D195)</f>
        <v>0</v>
      </c>
      <c r="E188" s="349">
        <f t="shared" si="22"/>
        <v>0</v>
      </c>
      <c r="F188" s="356" t="s">
        <v>187</v>
      </c>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39"/>
      <c r="AK188" s="239"/>
      <c r="AL188" s="239"/>
      <c r="AM188" s="239"/>
      <c r="AN188" s="239"/>
      <c r="AO188" s="239"/>
      <c r="AP188" s="239"/>
      <c r="AQ188" s="239"/>
      <c r="AR188" s="239"/>
      <c r="AS188" s="239"/>
      <c r="AT188" s="239"/>
      <c r="AU188" s="239"/>
      <c r="AV188" s="239"/>
      <c r="AW188" s="239"/>
      <c r="AX188" s="239"/>
      <c r="AY188" s="239"/>
      <c r="AZ188" s="239"/>
      <c r="BA188" s="239"/>
      <c r="BB188" s="239"/>
      <c r="BC188" s="239"/>
      <c r="BD188" s="239"/>
      <c r="BE188" s="239"/>
      <c r="BF188" s="239"/>
      <c r="BG188" s="239"/>
      <c r="BH188" s="239"/>
      <c r="BI188" s="239"/>
      <c r="BJ188" s="239"/>
      <c r="BK188" s="239"/>
      <c r="BL188" s="239"/>
      <c r="BM188" s="239"/>
      <c r="BN188" s="239"/>
      <c r="BO188" s="239"/>
      <c r="BP188" s="239"/>
      <c r="BQ188" s="239"/>
      <c r="BR188" s="239"/>
      <c r="BS188" s="239"/>
      <c r="BT188" s="239"/>
      <c r="BU188" s="239"/>
      <c r="BV188" s="239"/>
      <c r="BW188" s="239"/>
      <c r="BX188" s="239"/>
      <c r="BY188" s="239"/>
      <c r="BZ188" s="239"/>
      <c r="CA188" s="239"/>
      <c r="CB188" s="239"/>
      <c r="CC188" s="239"/>
      <c r="CD188" s="239"/>
      <c r="CE188" s="239"/>
      <c r="CF188" s="239"/>
      <c r="CG188" s="239"/>
      <c r="CH188" s="239"/>
      <c r="CI188" s="239"/>
      <c r="CJ188" s="239"/>
      <c r="CK188" s="239"/>
      <c r="CL188" s="239"/>
      <c r="CM188" s="239"/>
      <c r="CN188" s="239"/>
      <c r="CO188" s="239"/>
      <c r="CP188" s="239"/>
      <c r="CQ188" s="239"/>
      <c r="CR188" s="239"/>
      <c r="CS188" s="239"/>
      <c r="CT188" s="239"/>
      <c r="CU188" s="239"/>
      <c r="CV188" s="239"/>
      <c r="CW188" s="239"/>
      <c r="CX188" s="239"/>
      <c r="CY188" s="239"/>
      <c r="CZ188" s="239"/>
      <c r="DA188" s="239"/>
      <c r="DB188" s="239"/>
      <c r="DC188" s="239"/>
      <c r="DD188" s="239"/>
      <c r="DE188" s="239"/>
      <c r="DF188" s="239"/>
      <c r="DG188" s="239"/>
      <c r="DH188" s="239"/>
      <c r="DI188" s="239"/>
      <c r="DJ188" s="239"/>
      <c r="DK188" s="239"/>
      <c r="DL188" s="239"/>
      <c r="DM188" s="239"/>
      <c r="DN188" s="239"/>
      <c r="DO188" s="239"/>
      <c r="DP188" s="239"/>
      <c r="DQ188" s="239"/>
      <c r="DR188" s="239"/>
      <c r="DS188" s="239"/>
      <c r="DT188" s="239"/>
      <c r="DU188" s="239"/>
      <c r="DV188" s="239"/>
      <c r="DW188" s="239"/>
      <c r="DX188" s="239"/>
      <c r="DY188" s="239"/>
      <c r="DZ188" s="239"/>
      <c r="EA188" s="239"/>
      <c r="EB188" s="239"/>
      <c r="EC188" s="239"/>
      <c r="ED188" s="239"/>
      <c r="EE188" s="239"/>
      <c r="EF188" s="239"/>
      <c r="EG188" s="239"/>
      <c r="EH188" s="239"/>
      <c r="EI188" s="239"/>
      <c r="EJ188" s="239"/>
      <c r="EK188" s="239"/>
      <c r="EL188" s="239"/>
      <c r="EM188" s="239"/>
      <c r="EN188" s="239"/>
      <c r="EO188" s="239"/>
      <c r="EP188" s="239"/>
      <c r="EQ188" s="239"/>
      <c r="ER188" s="239"/>
      <c r="ES188" s="239"/>
      <c r="ET188" s="239"/>
      <c r="EU188" s="239"/>
      <c r="EV188" s="239"/>
      <c r="EW188" s="239"/>
      <c r="EX188" s="239"/>
      <c r="EY188" s="239"/>
      <c r="EZ188" s="239"/>
      <c r="FA188" s="239"/>
      <c r="FB188" s="239"/>
      <c r="FC188" s="239"/>
      <c r="FD188" s="239"/>
      <c r="FE188" s="239"/>
      <c r="FF188" s="239"/>
      <c r="FG188" s="239"/>
      <c r="FH188" s="239"/>
      <c r="FI188" s="239"/>
      <c r="FJ188" s="239"/>
      <c r="FK188" s="239"/>
      <c r="FL188" s="239"/>
      <c r="FM188" s="239"/>
      <c r="FN188" s="239"/>
      <c r="FO188" s="239"/>
      <c r="FP188" s="239"/>
      <c r="FQ188" s="239"/>
      <c r="FR188" s="239"/>
      <c r="FS188" s="239"/>
      <c r="FT188" s="239"/>
      <c r="FU188" s="239"/>
      <c r="FV188" s="239"/>
      <c r="FW188" s="239"/>
      <c r="FX188" s="239"/>
      <c r="FY188" s="239"/>
      <c r="FZ188" s="239"/>
      <c r="GA188" s="239"/>
      <c r="GB188" s="239"/>
      <c r="GC188" s="239"/>
      <c r="GD188" s="239"/>
      <c r="GE188" s="239"/>
      <c r="GF188" s="239"/>
      <c r="GG188" s="239"/>
      <c r="GH188" s="239"/>
      <c r="GI188" s="239"/>
      <c r="GJ188" s="239"/>
      <c r="GK188" s="239"/>
      <c r="GL188" s="239"/>
      <c r="GM188" s="239"/>
      <c r="GN188" s="239"/>
      <c r="GO188" s="239"/>
      <c r="GP188" s="239"/>
      <c r="GQ188" s="239"/>
      <c r="GR188" s="239"/>
      <c r="GS188" s="239"/>
      <c r="GT188" s="239"/>
      <c r="GU188" s="239"/>
      <c r="GV188" s="239"/>
      <c r="GW188" s="239"/>
      <c r="GX188" s="239"/>
      <c r="GY188" s="239"/>
      <c r="GZ188" s="239"/>
      <c r="HA188" s="239"/>
      <c r="HB188" s="239"/>
      <c r="HC188" s="239"/>
      <c r="HD188" s="239"/>
      <c r="HE188" s="239"/>
      <c r="HF188" s="239"/>
      <c r="HG188" s="239"/>
      <c r="HH188" s="239"/>
      <c r="HI188" s="239"/>
      <c r="HJ188" s="239"/>
      <c r="HK188" s="239"/>
      <c r="HL188" s="239"/>
      <c r="HM188" s="239"/>
      <c r="HN188" s="239"/>
      <c r="HO188" s="239"/>
      <c r="HP188" s="239"/>
      <c r="HQ188" s="239"/>
      <c r="HR188" s="239"/>
      <c r="HS188" s="239"/>
      <c r="HT188" s="239"/>
      <c r="HU188" s="239"/>
      <c r="HV188" s="239"/>
      <c r="HW188" s="239"/>
      <c r="HX188" s="239"/>
      <c r="HY188" s="239"/>
      <c r="HZ188" s="239"/>
      <c r="IA188" s="239"/>
      <c r="IB188" s="239"/>
      <c r="IC188" s="239"/>
      <c r="ID188" s="239"/>
      <c r="IE188" s="239"/>
      <c r="IF188" s="239"/>
      <c r="IG188" s="239"/>
      <c r="IH188" s="325"/>
      <c r="II188" s="325"/>
      <c r="IJ188" s="325"/>
      <c r="IK188" s="325"/>
      <c r="IL188" s="325"/>
      <c r="IM188" s="325"/>
      <c r="IN188" s="325"/>
      <c r="IO188" s="325"/>
      <c r="IP188" s="325"/>
      <c r="IQ188" s="325"/>
      <c r="IR188" s="325"/>
      <c r="IS188" s="325"/>
      <c r="IT188" s="325"/>
      <c r="IU188" s="325"/>
      <c r="IV188" s="325"/>
    </row>
    <row r="189" spans="1:6" s="321" customFormat="1" ht="30" customHeight="1">
      <c r="A189" s="340" t="s">
        <v>78</v>
      </c>
      <c r="B189" s="344">
        <v>0</v>
      </c>
      <c r="C189" s="338">
        <f aca="true" t="shared" si="23" ref="C189:C195">B189</f>
        <v>0</v>
      </c>
      <c r="D189" s="345"/>
      <c r="E189" s="353" t="str">
        <f t="shared" si="22"/>
        <v>-</v>
      </c>
      <c r="F189" s="354"/>
    </row>
    <row r="190" spans="1:6" s="321" customFormat="1" ht="30" customHeight="1">
      <c r="A190" s="341" t="s">
        <v>79</v>
      </c>
      <c r="B190" s="344">
        <v>0</v>
      </c>
      <c r="C190" s="338">
        <f t="shared" si="23"/>
        <v>0</v>
      </c>
      <c r="D190" s="345"/>
      <c r="E190" s="353" t="str">
        <f t="shared" si="22"/>
        <v>-</v>
      </c>
      <c r="F190" s="354"/>
    </row>
    <row r="191" spans="1:6" s="321" customFormat="1" ht="30" customHeight="1">
      <c r="A191" s="337" t="s">
        <v>80</v>
      </c>
      <c r="B191" s="344">
        <v>0</v>
      </c>
      <c r="C191" s="338">
        <f t="shared" si="23"/>
        <v>0</v>
      </c>
      <c r="D191" s="345"/>
      <c r="E191" s="353" t="str">
        <f t="shared" si="22"/>
        <v>-</v>
      </c>
      <c r="F191" s="354"/>
    </row>
    <row r="192" spans="1:6" s="321" customFormat="1" ht="30" customHeight="1">
      <c r="A192" s="337" t="s">
        <v>188</v>
      </c>
      <c r="B192" s="344">
        <v>0</v>
      </c>
      <c r="C192" s="338">
        <f t="shared" si="23"/>
        <v>0</v>
      </c>
      <c r="D192" s="345"/>
      <c r="E192" s="353" t="str">
        <f t="shared" si="22"/>
        <v>-</v>
      </c>
      <c r="F192" s="354"/>
    </row>
    <row r="193" spans="1:256" s="321" customFormat="1" ht="30" customHeight="1">
      <c r="A193" s="337" t="s">
        <v>189</v>
      </c>
      <c r="B193" s="344">
        <v>17</v>
      </c>
      <c r="C193" s="338">
        <f t="shared" si="23"/>
        <v>17</v>
      </c>
      <c r="D193" s="345"/>
      <c r="E193" s="353">
        <f t="shared" si="22"/>
        <v>0</v>
      </c>
      <c r="F193" s="355"/>
      <c r="G193" s="239"/>
      <c r="H193" s="239"/>
      <c r="I193" s="239"/>
      <c r="J193" s="239"/>
      <c r="K193" s="239"/>
      <c r="L193" s="239"/>
      <c r="M193" s="239"/>
      <c r="N193" s="239"/>
      <c r="O193" s="239"/>
      <c r="P193" s="239"/>
      <c r="Q193" s="239"/>
      <c r="R193" s="239"/>
      <c r="S193" s="239"/>
      <c r="T193" s="239"/>
      <c r="U193" s="239"/>
      <c r="V193" s="239"/>
      <c r="W193" s="239"/>
      <c r="X193" s="239"/>
      <c r="Y193" s="239"/>
      <c r="Z193" s="239"/>
      <c r="AA193" s="239"/>
      <c r="AB193" s="239"/>
      <c r="AC193" s="239"/>
      <c r="AD193" s="239"/>
      <c r="AE193" s="239"/>
      <c r="AF193" s="239"/>
      <c r="AG193" s="239"/>
      <c r="AH193" s="239"/>
      <c r="AI193" s="239"/>
      <c r="AJ193" s="239"/>
      <c r="AK193" s="239"/>
      <c r="AL193" s="239"/>
      <c r="AM193" s="239"/>
      <c r="AN193" s="239"/>
      <c r="AO193" s="239"/>
      <c r="AP193" s="239"/>
      <c r="AQ193" s="239"/>
      <c r="AR193" s="239"/>
      <c r="AS193" s="239"/>
      <c r="AT193" s="239"/>
      <c r="AU193" s="239"/>
      <c r="AV193" s="239"/>
      <c r="AW193" s="239"/>
      <c r="AX193" s="239"/>
      <c r="AY193" s="239"/>
      <c r="AZ193" s="239"/>
      <c r="BA193" s="239"/>
      <c r="BB193" s="239"/>
      <c r="BC193" s="239"/>
      <c r="BD193" s="239"/>
      <c r="BE193" s="239"/>
      <c r="BF193" s="239"/>
      <c r="BG193" s="239"/>
      <c r="BH193" s="239"/>
      <c r="BI193" s="239"/>
      <c r="BJ193" s="239"/>
      <c r="BK193" s="239"/>
      <c r="BL193" s="239"/>
      <c r="BM193" s="239"/>
      <c r="BN193" s="239"/>
      <c r="BO193" s="239"/>
      <c r="BP193" s="239"/>
      <c r="BQ193" s="239"/>
      <c r="BR193" s="239"/>
      <c r="BS193" s="239"/>
      <c r="BT193" s="239"/>
      <c r="BU193" s="239"/>
      <c r="BV193" s="239"/>
      <c r="BW193" s="239"/>
      <c r="BX193" s="239"/>
      <c r="BY193" s="239"/>
      <c r="BZ193" s="239"/>
      <c r="CA193" s="239"/>
      <c r="CB193" s="239"/>
      <c r="CC193" s="239"/>
      <c r="CD193" s="239"/>
      <c r="CE193" s="239"/>
      <c r="CF193" s="239"/>
      <c r="CG193" s="239"/>
      <c r="CH193" s="239"/>
      <c r="CI193" s="239"/>
      <c r="CJ193" s="239"/>
      <c r="CK193" s="239"/>
      <c r="CL193" s="239"/>
      <c r="CM193" s="239"/>
      <c r="CN193" s="239"/>
      <c r="CO193" s="239"/>
      <c r="CP193" s="239"/>
      <c r="CQ193" s="239"/>
      <c r="CR193" s="239"/>
      <c r="CS193" s="239"/>
      <c r="CT193" s="239"/>
      <c r="CU193" s="239"/>
      <c r="CV193" s="239"/>
      <c r="CW193" s="239"/>
      <c r="CX193" s="239"/>
      <c r="CY193" s="239"/>
      <c r="CZ193" s="239"/>
      <c r="DA193" s="239"/>
      <c r="DB193" s="239"/>
      <c r="DC193" s="239"/>
      <c r="DD193" s="239"/>
      <c r="DE193" s="239"/>
      <c r="DF193" s="239"/>
      <c r="DG193" s="239"/>
      <c r="DH193" s="239"/>
      <c r="DI193" s="239"/>
      <c r="DJ193" s="239"/>
      <c r="DK193" s="239"/>
      <c r="DL193" s="239"/>
      <c r="DM193" s="239"/>
      <c r="DN193" s="239"/>
      <c r="DO193" s="239"/>
      <c r="DP193" s="239"/>
      <c r="DQ193" s="239"/>
      <c r="DR193" s="239"/>
      <c r="DS193" s="239"/>
      <c r="DT193" s="239"/>
      <c r="DU193" s="239"/>
      <c r="DV193" s="239"/>
      <c r="DW193" s="239"/>
      <c r="DX193" s="239"/>
      <c r="DY193" s="239"/>
      <c r="DZ193" s="239"/>
      <c r="EA193" s="239"/>
      <c r="EB193" s="239"/>
      <c r="EC193" s="239"/>
      <c r="ED193" s="239"/>
      <c r="EE193" s="239"/>
      <c r="EF193" s="239"/>
      <c r="EG193" s="239"/>
      <c r="EH193" s="239"/>
      <c r="EI193" s="239"/>
      <c r="EJ193" s="239"/>
      <c r="EK193" s="239"/>
      <c r="EL193" s="239"/>
      <c r="EM193" s="239"/>
      <c r="EN193" s="239"/>
      <c r="EO193" s="239"/>
      <c r="EP193" s="239"/>
      <c r="EQ193" s="239"/>
      <c r="ER193" s="239"/>
      <c r="ES193" s="239"/>
      <c r="ET193" s="239"/>
      <c r="EU193" s="239"/>
      <c r="EV193" s="239"/>
      <c r="EW193" s="239"/>
      <c r="EX193" s="239"/>
      <c r="EY193" s="239"/>
      <c r="EZ193" s="239"/>
      <c r="FA193" s="239"/>
      <c r="FB193" s="239"/>
      <c r="FC193" s="239"/>
      <c r="FD193" s="239"/>
      <c r="FE193" s="239"/>
      <c r="FF193" s="239"/>
      <c r="FG193" s="239"/>
      <c r="FH193" s="239"/>
      <c r="FI193" s="239"/>
      <c r="FJ193" s="239"/>
      <c r="FK193" s="239"/>
      <c r="FL193" s="239"/>
      <c r="FM193" s="239"/>
      <c r="FN193" s="239"/>
      <c r="FO193" s="239"/>
      <c r="FP193" s="239"/>
      <c r="FQ193" s="239"/>
      <c r="FR193" s="239"/>
      <c r="FS193" s="239"/>
      <c r="FT193" s="239"/>
      <c r="FU193" s="239"/>
      <c r="FV193" s="239"/>
      <c r="FW193" s="239"/>
      <c r="FX193" s="239"/>
      <c r="FY193" s="239"/>
      <c r="FZ193" s="239"/>
      <c r="GA193" s="239"/>
      <c r="GB193" s="239"/>
      <c r="GC193" s="239"/>
      <c r="GD193" s="239"/>
      <c r="GE193" s="239"/>
      <c r="GF193" s="239"/>
      <c r="GG193" s="239"/>
      <c r="GH193" s="239"/>
      <c r="GI193" s="239"/>
      <c r="GJ193" s="239"/>
      <c r="GK193" s="239"/>
      <c r="GL193" s="239"/>
      <c r="GM193" s="239"/>
      <c r="GN193" s="239"/>
      <c r="GO193" s="239"/>
      <c r="GP193" s="239"/>
      <c r="GQ193" s="239"/>
      <c r="GR193" s="239"/>
      <c r="GS193" s="239"/>
      <c r="GT193" s="239"/>
      <c r="GU193" s="239"/>
      <c r="GV193" s="239"/>
      <c r="GW193" s="239"/>
      <c r="GX193" s="239"/>
      <c r="GY193" s="239"/>
      <c r="GZ193" s="239"/>
      <c r="HA193" s="239"/>
      <c r="HB193" s="239"/>
      <c r="HC193" s="239"/>
      <c r="HD193" s="239"/>
      <c r="HE193" s="239"/>
      <c r="HF193" s="239"/>
      <c r="HG193" s="239"/>
      <c r="HH193" s="239"/>
      <c r="HI193" s="239"/>
      <c r="HJ193" s="239"/>
      <c r="HK193" s="239"/>
      <c r="HL193" s="239"/>
      <c r="HM193" s="239"/>
      <c r="HN193" s="239"/>
      <c r="HO193" s="239"/>
      <c r="HP193" s="239"/>
      <c r="HQ193" s="239"/>
      <c r="HR193" s="239"/>
      <c r="HS193" s="239"/>
      <c r="HT193" s="239"/>
      <c r="HU193" s="239"/>
      <c r="HV193" s="239"/>
      <c r="HW193" s="239"/>
      <c r="HX193" s="239"/>
      <c r="HY193" s="239"/>
      <c r="HZ193" s="239"/>
      <c r="IA193" s="239"/>
      <c r="IB193" s="239"/>
      <c r="IC193" s="239"/>
      <c r="ID193" s="239"/>
      <c r="IE193" s="239"/>
      <c r="IF193" s="239"/>
      <c r="IG193" s="239"/>
      <c r="IH193" s="325"/>
      <c r="II193" s="325"/>
      <c r="IJ193" s="325"/>
      <c r="IK193" s="325"/>
      <c r="IL193" s="325"/>
      <c r="IM193" s="325"/>
      <c r="IN193" s="325"/>
      <c r="IO193" s="325"/>
      <c r="IP193" s="325"/>
      <c r="IQ193" s="325"/>
      <c r="IR193" s="325"/>
      <c r="IS193" s="325"/>
      <c r="IT193" s="325"/>
      <c r="IU193" s="325"/>
      <c r="IV193" s="325"/>
    </row>
    <row r="194" spans="1:6" s="321" customFormat="1" ht="30" customHeight="1">
      <c r="A194" s="340" t="s">
        <v>87</v>
      </c>
      <c r="B194" s="344">
        <v>0</v>
      </c>
      <c r="C194" s="338">
        <f t="shared" si="23"/>
        <v>0</v>
      </c>
      <c r="D194" s="345"/>
      <c r="E194" s="353" t="str">
        <f t="shared" si="22"/>
        <v>-</v>
      </c>
      <c r="F194" s="354"/>
    </row>
    <row r="195" spans="1:6" s="321" customFormat="1" ht="30" customHeight="1">
      <c r="A195" s="340" t="s">
        <v>190</v>
      </c>
      <c r="B195" s="344">
        <v>0</v>
      </c>
      <c r="C195" s="338">
        <f t="shared" si="23"/>
        <v>0</v>
      </c>
      <c r="D195" s="345"/>
      <c r="E195" s="353" t="str">
        <f t="shared" si="22"/>
        <v>-</v>
      </c>
      <c r="F195" s="354"/>
    </row>
    <row r="196" spans="1:6" s="321" customFormat="1" ht="30" customHeight="1">
      <c r="A196" s="346" t="s">
        <v>191</v>
      </c>
      <c r="B196" s="342">
        <f>SUM(B197:B201)</f>
        <v>0</v>
      </c>
      <c r="C196" s="342">
        <f>SUM(C197:C201)</f>
        <v>0</v>
      </c>
      <c r="D196" s="343">
        <f>SUM(D197:D201)</f>
        <v>0</v>
      </c>
      <c r="E196" s="353" t="str">
        <f t="shared" si="22"/>
        <v>-</v>
      </c>
      <c r="F196" s="354"/>
    </row>
    <row r="197" spans="1:6" s="321" customFormat="1" ht="30" customHeight="1">
      <c r="A197" s="337" t="s">
        <v>78</v>
      </c>
      <c r="B197" s="344">
        <v>0</v>
      </c>
      <c r="C197" s="338">
        <f aca="true" t="shared" si="24" ref="C197:C201">B197</f>
        <v>0</v>
      </c>
      <c r="D197" s="345"/>
      <c r="E197" s="353" t="str">
        <f t="shared" si="22"/>
        <v>-</v>
      </c>
      <c r="F197" s="354"/>
    </row>
    <row r="198" spans="1:6" s="321" customFormat="1" ht="30" customHeight="1">
      <c r="A198" s="337" t="s">
        <v>79</v>
      </c>
      <c r="B198" s="344">
        <v>0</v>
      </c>
      <c r="C198" s="338">
        <f t="shared" si="24"/>
        <v>0</v>
      </c>
      <c r="D198" s="345"/>
      <c r="E198" s="353" t="str">
        <f t="shared" si="22"/>
        <v>-</v>
      </c>
      <c r="F198" s="354"/>
    </row>
    <row r="199" spans="1:6" s="321" customFormat="1" ht="30" customHeight="1">
      <c r="A199" s="337" t="s">
        <v>80</v>
      </c>
      <c r="B199" s="344">
        <v>0</v>
      </c>
      <c r="C199" s="338">
        <f t="shared" si="24"/>
        <v>0</v>
      </c>
      <c r="D199" s="345"/>
      <c r="E199" s="353" t="str">
        <f t="shared" si="22"/>
        <v>-</v>
      </c>
      <c r="F199" s="354"/>
    </row>
    <row r="200" spans="1:6" s="321" customFormat="1" ht="30" customHeight="1">
      <c r="A200" s="340" t="s">
        <v>87</v>
      </c>
      <c r="B200" s="344">
        <v>0</v>
      </c>
      <c r="C200" s="338">
        <f t="shared" si="24"/>
        <v>0</v>
      </c>
      <c r="D200" s="345"/>
      <c r="E200" s="353" t="str">
        <f t="shared" si="22"/>
        <v>-</v>
      </c>
      <c r="F200" s="354"/>
    </row>
    <row r="201" spans="1:6" s="321" customFormat="1" ht="30" customHeight="1">
      <c r="A201" s="340" t="s">
        <v>192</v>
      </c>
      <c r="B201" s="344">
        <v>0</v>
      </c>
      <c r="C201" s="338">
        <f t="shared" si="24"/>
        <v>0</v>
      </c>
      <c r="D201" s="345"/>
      <c r="E201" s="353" t="str">
        <f t="shared" si="22"/>
        <v>-</v>
      </c>
      <c r="F201" s="354"/>
    </row>
    <row r="202" spans="1:256" s="321" customFormat="1" ht="39" customHeight="1">
      <c r="A202" s="346" t="s">
        <v>193</v>
      </c>
      <c r="B202" s="342">
        <f>SUM(B203:B207)</f>
        <v>7.59</v>
      </c>
      <c r="C202" s="342">
        <f>SUM(C203:C207)</f>
        <v>7.59</v>
      </c>
      <c r="D202" s="343">
        <f>SUM(D203:D207)</f>
        <v>0</v>
      </c>
      <c r="E202" s="349">
        <f t="shared" si="22"/>
        <v>0</v>
      </c>
      <c r="F202" s="356" t="s">
        <v>194</v>
      </c>
      <c r="G202" s="239"/>
      <c r="H202" s="239"/>
      <c r="I202" s="239"/>
      <c r="J202" s="239"/>
      <c r="K202" s="239"/>
      <c r="L202" s="239"/>
      <c r="M202" s="239"/>
      <c r="N202" s="239"/>
      <c r="O202" s="239"/>
      <c r="P202" s="239"/>
      <c r="Q202" s="239"/>
      <c r="R202" s="239"/>
      <c r="S202" s="239"/>
      <c r="T202" s="239"/>
      <c r="U202" s="239"/>
      <c r="V202" s="239"/>
      <c r="W202" s="239"/>
      <c r="X202" s="239"/>
      <c r="Y202" s="239"/>
      <c r="Z202" s="239"/>
      <c r="AA202" s="239"/>
      <c r="AB202" s="239"/>
      <c r="AC202" s="239"/>
      <c r="AD202" s="239"/>
      <c r="AE202" s="239"/>
      <c r="AF202" s="239"/>
      <c r="AG202" s="239"/>
      <c r="AH202" s="239"/>
      <c r="AI202" s="239"/>
      <c r="AJ202" s="239"/>
      <c r="AK202" s="239"/>
      <c r="AL202" s="239"/>
      <c r="AM202" s="239"/>
      <c r="AN202" s="239"/>
      <c r="AO202" s="239"/>
      <c r="AP202" s="239"/>
      <c r="AQ202" s="239"/>
      <c r="AR202" s="239"/>
      <c r="AS202" s="239"/>
      <c r="AT202" s="239"/>
      <c r="AU202" s="239"/>
      <c r="AV202" s="239"/>
      <c r="AW202" s="239"/>
      <c r="AX202" s="239"/>
      <c r="AY202" s="239"/>
      <c r="AZ202" s="239"/>
      <c r="BA202" s="239"/>
      <c r="BB202" s="239"/>
      <c r="BC202" s="239"/>
      <c r="BD202" s="239"/>
      <c r="BE202" s="239"/>
      <c r="BF202" s="239"/>
      <c r="BG202" s="239"/>
      <c r="BH202" s="239"/>
      <c r="BI202" s="239"/>
      <c r="BJ202" s="239"/>
      <c r="BK202" s="239"/>
      <c r="BL202" s="239"/>
      <c r="BM202" s="239"/>
      <c r="BN202" s="239"/>
      <c r="BO202" s="239"/>
      <c r="BP202" s="239"/>
      <c r="BQ202" s="239"/>
      <c r="BR202" s="239"/>
      <c r="BS202" s="239"/>
      <c r="BT202" s="239"/>
      <c r="BU202" s="239"/>
      <c r="BV202" s="239"/>
      <c r="BW202" s="239"/>
      <c r="BX202" s="239"/>
      <c r="BY202" s="239"/>
      <c r="BZ202" s="239"/>
      <c r="CA202" s="239"/>
      <c r="CB202" s="239"/>
      <c r="CC202" s="239"/>
      <c r="CD202" s="239"/>
      <c r="CE202" s="239"/>
      <c r="CF202" s="239"/>
      <c r="CG202" s="239"/>
      <c r="CH202" s="239"/>
      <c r="CI202" s="239"/>
      <c r="CJ202" s="239"/>
      <c r="CK202" s="239"/>
      <c r="CL202" s="239"/>
      <c r="CM202" s="239"/>
      <c r="CN202" s="239"/>
      <c r="CO202" s="239"/>
      <c r="CP202" s="239"/>
      <c r="CQ202" s="239"/>
      <c r="CR202" s="239"/>
      <c r="CS202" s="239"/>
      <c r="CT202" s="239"/>
      <c r="CU202" s="239"/>
      <c r="CV202" s="239"/>
      <c r="CW202" s="239"/>
      <c r="CX202" s="239"/>
      <c r="CY202" s="239"/>
      <c r="CZ202" s="239"/>
      <c r="DA202" s="239"/>
      <c r="DB202" s="239"/>
      <c r="DC202" s="239"/>
      <c r="DD202" s="239"/>
      <c r="DE202" s="239"/>
      <c r="DF202" s="239"/>
      <c r="DG202" s="239"/>
      <c r="DH202" s="239"/>
      <c r="DI202" s="239"/>
      <c r="DJ202" s="239"/>
      <c r="DK202" s="239"/>
      <c r="DL202" s="239"/>
      <c r="DM202" s="239"/>
      <c r="DN202" s="239"/>
      <c r="DO202" s="239"/>
      <c r="DP202" s="239"/>
      <c r="DQ202" s="239"/>
      <c r="DR202" s="239"/>
      <c r="DS202" s="239"/>
      <c r="DT202" s="239"/>
      <c r="DU202" s="239"/>
      <c r="DV202" s="239"/>
      <c r="DW202" s="239"/>
      <c r="DX202" s="239"/>
      <c r="DY202" s="239"/>
      <c r="DZ202" s="239"/>
      <c r="EA202" s="239"/>
      <c r="EB202" s="239"/>
      <c r="EC202" s="239"/>
      <c r="ED202" s="239"/>
      <c r="EE202" s="239"/>
      <c r="EF202" s="239"/>
      <c r="EG202" s="239"/>
      <c r="EH202" s="239"/>
      <c r="EI202" s="239"/>
      <c r="EJ202" s="239"/>
      <c r="EK202" s="239"/>
      <c r="EL202" s="239"/>
      <c r="EM202" s="239"/>
      <c r="EN202" s="239"/>
      <c r="EO202" s="239"/>
      <c r="EP202" s="239"/>
      <c r="EQ202" s="239"/>
      <c r="ER202" s="239"/>
      <c r="ES202" s="239"/>
      <c r="ET202" s="239"/>
      <c r="EU202" s="239"/>
      <c r="EV202" s="239"/>
      <c r="EW202" s="239"/>
      <c r="EX202" s="239"/>
      <c r="EY202" s="239"/>
      <c r="EZ202" s="239"/>
      <c r="FA202" s="239"/>
      <c r="FB202" s="239"/>
      <c r="FC202" s="239"/>
      <c r="FD202" s="239"/>
      <c r="FE202" s="239"/>
      <c r="FF202" s="239"/>
      <c r="FG202" s="239"/>
      <c r="FH202" s="239"/>
      <c r="FI202" s="239"/>
      <c r="FJ202" s="239"/>
      <c r="FK202" s="239"/>
      <c r="FL202" s="239"/>
      <c r="FM202" s="239"/>
      <c r="FN202" s="239"/>
      <c r="FO202" s="239"/>
      <c r="FP202" s="239"/>
      <c r="FQ202" s="239"/>
      <c r="FR202" s="239"/>
      <c r="FS202" s="239"/>
      <c r="FT202" s="239"/>
      <c r="FU202" s="239"/>
      <c r="FV202" s="239"/>
      <c r="FW202" s="239"/>
      <c r="FX202" s="239"/>
      <c r="FY202" s="239"/>
      <c r="FZ202" s="239"/>
      <c r="GA202" s="239"/>
      <c r="GB202" s="239"/>
      <c r="GC202" s="239"/>
      <c r="GD202" s="239"/>
      <c r="GE202" s="239"/>
      <c r="GF202" s="239"/>
      <c r="GG202" s="239"/>
      <c r="GH202" s="239"/>
      <c r="GI202" s="239"/>
      <c r="GJ202" s="239"/>
      <c r="GK202" s="239"/>
      <c r="GL202" s="239"/>
      <c r="GM202" s="239"/>
      <c r="GN202" s="239"/>
      <c r="GO202" s="239"/>
      <c r="GP202" s="239"/>
      <c r="GQ202" s="239"/>
      <c r="GR202" s="239"/>
      <c r="GS202" s="239"/>
      <c r="GT202" s="239"/>
      <c r="GU202" s="239"/>
      <c r="GV202" s="239"/>
      <c r="GW202" s="239"/>
      <c r="GX202" s="239"/>
      <c r="GY202" s="239"/>
      <c r="GZ202" s="239"/>
      <c r="HA202" s="239"/>
      <c r="HB202" s="239"/>
      <c r="HC202" s="239"/>
      <c r="HD202" s="239"/>
      <c r="HE202" s="239"/>
      <c r="HF202" s="239"/>
      <c r="HG202" s="239"/>
      <c r="HH202" s="239"/>
      <c r="HI202" s="239"/>
      <c r="HJ202" s="239"/>
      <c r="HK202" s="239"/>
      <c r="HL202" s="239"/>
      <c r="HM202" s="239"/>
      <c r="HN202" s="239"/>
      <c r="HO202" s="239"/>
      <c r="HP202" s="239"/>
      <c r="HQ202" s="239"/>
      <c r="HR202" s="239"/>
      <c r="HS202" s="239"/>
      <c r="HT202" s="239"/>
      <c r="HU202" s="239"/>
      <c r="HV202" s="239"/>
      <c r="HW202" s="239"/>
      <c r="HX202" s="239"/>
      <c r="HY202" s="239"/>
      <c r="HZ202" s="239"/>
      <c r="IA202" s="239"/>
      <c r="IB202" s="239"/>
      <c r="IC202" s="239"/>
      <c r="ID202" s="239"/>
      <c r="IE202" s="239"/>
      <c r="IF202" s="239"/>
      <c r="IG202" s="239"/>
      <c r="IH202" s="325"/>
      <c r="II202" s="325"/>
      <c r="IJ202" s="325"/>
      <c r="IK202" s="325"/>
      <c r="IL202" s="325"/>
      <c r="IM202" s="325"/>
      <c r="IN202" s="325"/>
      <c r="IO202" s="325"/>
      <c r="IP202" s="325"/>
      <c r="IQ202" s="325"/>
      <c r="IR202" s="325"/>
      <c r="IS202" s="325"/>
      <c r="IT202" s="325"/>
      <c r="IU202" s="325"/>
      <c r="IV202" s="325"/>
    </row>
    <row r="203" spans="1:6" s="321" customFormat="1" ht="30" customHeight="1">
      <c r="A203" s="340" t="s">
        <v>78</v>
      </c>
      <c r="B203" s="344">
        <v>0</v>
      </c>
      <c r="C203" s="338">
        <f aca="true" t="shared" si="25" ref="C203:C207">B203</f>
        <v>0</v>
      </c>
      <c r="D203" s="345"/>
      <c r="E203" s="353" t="str">
        <f t="shared" si="22"/>
        <v>-</v>
      </c>
      <c r="F203" s="354"/>
    </row>
    <row r="204" spans="1:6" s="321" customFormat="1" ht="30" customHeight="1">
      <c r="A204" s="337" t="s">
        <v>79</v>
      </c>
      <c r="B204" s="344">
        <v>0</v>
      </c>
      <c r="C204" s="338">
        <f t="shared" si="25"/>
        <v>0</v>
      </c>
      <c r="D204" s="345"/>
      <c r="E204" s="353" t="str">
        <f t="shared" si="22"/>
        <v>-</v>
      </c>
      <c r="F204" s="354"/>
    </row>
    <row r="205" spans="1:6" s="321" customFormat="1" ht="30" customHeight="1">
      <c r="A205" s="337" t="s">
        <v>80</v>
      </c>
      <c r="B205" s="344">
        <v>0</v>
      </c>
      <c r="C205" s="338">
        <f t="shared" si="25"/>
        <v>0</v>
      </c>
      <c r="D205" s="345"/>
      <c r="E205" s="353" t="str">
        <f t="shared" si="22"/>
        <v>-</v>
      </c>
      <c r="F205" s="354"/>
    </row>
    <row r="206" spans="1:6" s="321" customFormat="1" ht="30" customHeight="1">
      <c r="A206" s="337" t="s">
        <v>87</v>
      </c>
      <c r="B206" s="344">
        <v>0</v>
      </c>
      <c r="C206" s="338">
        <f t="shared" si="25"/>
        <v>0</v>
      </c>
      <c r="D206" s="345"/>
      <c r="E206" s="353" t="str">
        <f t="shared" si="22"/>
        <v>-</v>
      </c>
      <c r="F206" s="354"/>
    </row>
    <row r="207" spans="1:256" s="321" customFormat="1" ht="30" customHeight="1">
      <c r="A207" s="340" t="s">
        <v>195</v>
      </c>
      <c r="B207" s="344">
        <v>7.59</v>
      </c>
      <c r="C207" s="338">
        <f t="shared" si="25"/>
        <v>7.59</v>
      </c>
      <c r="D207" s="345"/>
      <c r="E207" s="353">
        <f t="shared" si="22"/>
        <v>0</v>
      </c>
      <c r="F207" s="354"/>
      <c r="G207" s="239"/>
      <c r="H207" s="239"/>
      <c r="I207" s="239"/>
      <c r="J207" s="239"/>
      <c r="K207" s="239"/>
      <c r="L207" s="239"/>
      <c r="M207" s="239"/>
      <c r="N207" s="239"/>
      <c r="O207" s="239"/>
      <c r="P207" s="239"/>
      <c r="Q207" s="239"/>
      <c r="R207" s="239"/>
      <c r="S207" s="239"/>
      <c r="T207" s="239"/>
      <c r="U207" s="239"/>
      <c r="V207" s="239"/>
      <c r="W207" s="239"/>
      <c r="X207" s="239"/>
      <c r="Y207" s="239"/>
      <c r="Z207" s="239"/>
      <c r="AA207" s="239"/>
      <c r="AB207" s="239"/>
      <c r="AC207" s="239"/>
      <c r="AD207" s="239"/>
      <c r="AE207" s="239"/>
      <c r="AF207" s="239"/>
      <c r="AG207" s="239"/>
      <c r="AH207" s="239"/>
      <c r="AI207" s="239"/>
      <c r="AJ207" s="239"/>
      <c r="AK207" s="239"/>
      <c r="AL207" s="239"/>
      <c r="AM207" s="239"/>
      <c r="AN207" s="239"/>
      <c r="AO207" s="239"/>
      <c r="AP207" s="239"/>
      <c r="AQ207" s="239"/>
      <c r="AR207" s="239"/>
      <c r="AS207" s="239"/>
      <c r="AT207" s="239"/>
      <c r="AU207" s="239"/>
      <c r="AV207" s="239"/>
      <c r="AW207" s="239"/>
      <c r="AX207" s="239"/>
      <c r="AY207" s="239"/>
      <c r="AZ207" s="239"/>
      <c r="BA207" s="239"/>
      <c r="BB207" s="239"/>
      <c r="BC207" s="239"/>
      <c r="BD207" s="239"/>
      <c r="BE207" s="239"/>
      <c r="BF207" s="239"/>
      <c r="BG207" s="239"/>
      <c r="BH207" s="239"/>
      <c r="BI207" s="239"/>
      <c r="BJ207" s="239"/>
      <c r="BK207" s="239"/>
      <c r="BL207" s="239"/>
      <c r="BM207" s="239"/>
      <c r="BN207" s="239"/>
      <c r="BO207" s="239"/>
      <c r="BP207" s="239"/>
      <c r="BQ207" s="239"/>
      <c r="BR207" s="239"/>
      <c r="BS207" s="239"/>
      <c r="BT207" s="239"/>
      <c r="BU207" s="239"/>
      <c r="BV207" s="239"/>
      <c r="BW207" s="239"/>
      <c r="BX207" s="239"/>
      <c r="BY207" s="239"/>
      <c r="BZ207" s="239"/>
      <c r="CA207" s="239"/>
      <c r="CB207" s="239"/>
      <c r="CC207" s="239"/>
      <c r="CD207" s="239"/>
      <c r="CE207" s="239"/>
      <c r="CF207" s="239"/>
      <c r="CG207" s="239"/>
      <c r="CH207" s="239"/>
      <c r="CI207" s="239"/>
      <c r="CJ207" s="239"/>
      <c r="CK207" s="239"/>
      <c r="CL207" s="239"/>
      <c r="CM207" s="239"/>
      <c r="CN207" s="239"/>
      <c r="CO207" s="239"/>
      <c r="CP207" s="239"/>
      <c r="CQ207" s="239"/>
      <c r="CR207" s="239"/>
      <c r="CS207" s="239"/>
      <c r="CT207" s="239"/>
      <c r="CU207" s="239"/>
      <c r="CV207" s="239"/>
      <c r="CW207" s="239"/>
      <c r="CX207" s="239"/>
      <c r="CY207" s="239"/>
      <c r="CZ207" s="239"/>
      <c r="DA207" s="239"/>
      <c r="DB207" s="239"/>
      <c r="DC207" s="239"/>
      <c r="DD207" s="239"/>
      <c r="DE207" s="239"/>
      <c r="DF207" s="239"/>
      <c r="DG207" s="239"/>
      <c r="DH207" s="239"/>
      <c r="DI207" s="239"/>
      <c r="DJ207" s="239"/>
      <c r="DK207" s="239"/>
      <c r="DL207" s="239"/>
      <c r="DM207" s="239"/>
      <c r="DN207" s="239"/>
      <c r="DO207" s="239"/>
      <c r="DP207" s="239"/>
      <c r="DQ207" s="239"/>
      <c r="DR207" s="239"/>
      <c r="DS207" s="239"/>
      <c r="DT207" s="239"/>
      <c r="DU207" s="239"/>
      <c r="DV207" s="239"/>
      <c r="DW207" s="239"/>
      <c r="DX207" s="239"/>
      <c r="DY207" s="239"/>
      <c r="DZ207" s="239"/>
      <c r="EA207" s="239"/>
      <c r="EB207" s="239"/>
      <c r="EC207" s="239"/>
      <c r="ED207" s="239"/>
      <c r="EE207" s="239"/>
      <c r="EF207" s="239"/>
      <c r="EG207" s="239"/>
      <c r="EH207" s="239"/>
      <c r="EI207" s="239"/>
      <c r="EJ207" s="239"/>
      <c r="EK207" s="239"/>
      <c r="EL207" s="239"/>
      <c r="EM207" s="239"/>
      <c r="EN207" s="239"/>
      <c r="EO207" s="239"/>
      <c r="EP207" s="239"/>
      <c r="EQ207" s="239"/>
      <c r="ER207" s="239"/>
      <c r="ES207" s="239"/>
      <c r="ET207" s="239"/>
      <c r="EU207" s="239"/>
      <c r="EV207" s="239"/>
      <c r="EW207" s="239"/>
      <c r="EX207" s="239"/>
      <c r="EY207" s="239"/>
      <c r="EZ207" s="239"/>
      <c r="FA207" s="239"/>
      <c r="FB207" s="239"/>
      <c r="FC207" s="239"/>
      <c r="FD207" s="239"/>
      <c r="FE207" s="239"/>
      <c r="FF207" s="239"/>
      <c r="FG207" s="239"/>
      <c r="FH207" s="239"/>
      <c r="FI207" s="239"/>
      <c r="FJ207" s="239"/>
      <c r="FK207" s="239"/>
      <c r="FL207" s="239"/>
      <c r="FM207" s="239"/>
      <c r="FN207" s="239"/>
      <c r="FO207" s="239"/>
      <c r="FP207" s="239"/>
      <c r="FQ207" s="239"/>
      <c r="FR207" s="239"/>
      <c r="FS207" s="239"/>
      <c r="FT207" s="239"/>
      <c r="FU207" s="239"/>
      <c r="FV207" s="239"/>
      <c r="FW207" s="239"/>
      <c r="FX207" s="239"/>
      <c r="FY207" s="239"/>
      <c r="FZ207" s="239"/>
      <c r="GA207" s="239"/>
      <c r="GB207" s="239"/>
      <c r="GC207" s="239"/>
      <c r="GD207" s="239"/>
      <c r="GE207" s="239"/>
      <c r="GF207" s="239"/>
      <c r="GG207" s="239"/>
      <c r="GH207" s="239"/>
      <c r="GI207" s="239"/>
      <c r="GJ207" s="239"/>
      <c r="GK207" s="239"/>
      <c r="GL207" s="239"/>
      <c r="GM207" s="239"/>
      <c r="GN207" s="239"/>
      <c r="GO207" s="239"/>
      <c r="GP207" s="239"/>
      <c r="GQ207" s="239"/>
      <c r="GR207" s="239"/>
      <c r="GS207" s="239"/>
      <c r="GT207" s="239"/>
      <c r="GU207" s="239"/>
      <c r="GV207" s="239"/>
      <c r="GW207" s="239"/>
      <c r="GX207" s="239"/>
      <c r="GY207" s="239"/>
      <c r="GZ207" s="239"/>
      <c r="HA207" s="239"/>
      <c r="HB207" s="239"/>
      <c r="HC207" s="239"/>
      <c r="HD207" s="239"/>
      <c r="HE207" s="239"/>
      <c r="HF207" s="239"/>
      <c r="HG207" s="239"/>
      <c r="HH207" s="239"/>
      <c r="HI207" s="239"/>
      <c r="HJ207" s="239"/>
      <c r="HK207" s="239"/>
      <c r="HL207" s="239"/>
      <c r="HM207" s="239"/>
      <c r="HN207" s="239"/>
      <c r="HO207" s="239"/>
      <c r="HP207" s="239"/>
      <c r="HQ207" s="239"/>
      <c r="HR207" s="239"/>
      <c r="HS207" s="239"/>
      <c r="HT207" s="239"/>
      <c r="HU207" s="239"/>
      <c r="HV207" s="239"/>
      <c r="HW207" s="239"/>
      <c r="HX207" s="239"/>
      <c r="HY207" s="239"/>
      <c r="HZ207" s="239"/>
      <c r="IA207" s="239"/>
      <c r="IB207" s="239"/>
      <c r="IC207" s="239"/>
      <c r="ID207" s="239"/>
      <c r="IE207" s="239"/>
      <c r="IF207" s="239"/>
      <c r="IG207" s="239"/>
      <c r="IH207" s="325"/>
      <c r="II207" s="325"/>
      <c r="IJ207" s="325"/>
      <c r="IK207" s="325"/>
      <c r="IL207" s="325"/>
      <c r="IM207" s="325"/>
      <c r="IN207" s="325"/>
      <c r="IO207" s="325"/>
      <c r="IP207" s="325"/>
      <c r="IQ207" s="325"/>
      <c r="IR207" s="325"/>
      <c r="IS207" s="325"/>
      <c r="IT207" s="325"/>
      <c r="IU207" s="325"/>
      <c r="IV207" s="325"/>
    </row>
    <row r="208" spans="1:256" s="321" customFormat="1" ht="30" customHeight="1">
      <c r="A208" s="346" t="s">
        <v>196</v>
      </c>
      <c r="B208" s="342">
        <f>SUM(B209:B213)</f>
        <v>2274</v>
      </c>
      <c r="C208" s="342">
        <f>SUM(C209:C213)</f>
        <v>2274</v>
      </c>
      <c r="D208" s="343">
        <f>SUM(D209:D213)</f>
        <v>2176</v>
      </c>
      <c r="E208" s="353">
        <f t="shared" si="22"/>
        <v>0.9569041336851363</v>
      </c>
      <c r="F208" s="352"/>
      <c r="G208" s="239"/>
      <c r="H208" s="239"/>
      <c r="I208" s="239"/>
      <c r="J208" s="239"/>
      <c r="K208" s="239"/>
      <c r="L208" s="239"/>
      <c r="M208" s="239"/>
      <c r="N208" s="239"/>
      <c r="O208" s="239"/>
      <c r="P208" s="239"/>
      <c r="Q208" s="239"/>
      <c r="R208" s="239"/>
      <c r="S208" s="239"/>
      <c r="T208" s="239"/>
      <c r="U208" s="239"/>
      <c r="V208" s="239"/>
      <c r="W208" s="239"/>
      <c r="X208" s="239"/>
      <c r="Y208" s="239"/>
      <c r="Z208" s="239"/>
      <c r="AA208" s="239"/>
      <c r="AB208" s="239"/>
      <c r="AC208" s="239"/>
      <c r="AD208" s="239"/>
      <c r="AE208" s="239"/>
      <c r="AF208" s="239"/>
      <c r="AG208" s="239"/>
      <c r="AH208" s="239"/>
      <c r="AI208" s="239"/>
      <c r="AJ208" s="239"/>
      <c r="AK208" s="239"/>
      <c r="AL208" s="239"/>
      <c r="AM208" s="239"/>
      <c r="AN208" s="239"/>
      <c r="AO208" s="239"/>
      <c r="AP208" s="239"/>
      <c r="AQ208" s="239"/>
      <c r="AR208" s="239"/>
      <c r="AS208" s="239"/>
      <c r="AT208" s="239"/>
      <c r="AU208" s="239"/>
      <c r="AV208" s="239"/>
      <c r="AW208" s="239"/>
      <c r="AX208" s="239"/>
      <c r="AY208" s="239"/>
      <c r="AZ208" s="239"/>
      <c r="BA208" s="239"/>
      <c r="BB208" s="239"/>
      <c r="BC208" s="239"/>
      <c r="BD208" s="239"/>
      <c r="BE208" s="239"/>
      <c r="BF208" s="239"/>
      <c r="BG208" s="239"/>
      <c r="BH208" s="239"/>
      <c r="BI208" s="239"/>
      <c r="BJ208" s="239"/>
      <c r="BK208" s="239"/>
      <c r="BL208" s="239"/>
      <c r="BM208" s="239"/>
      <c r="BN208" s="239"/>
      <c r="BO208" s="239"/>
      <c r="BP208" s="239"/>
      <c r="BQ208" s="239"/>
      <c r="BR208" s="239"/>
      <c r="BS208" s="239"/>
      <c r="BT208" s="239"/>
      <c r="BU208" s="239"/>
      <c r="BV208" s="239"/>
      <c r="BW208" s="239"/>
      <c r="BX208" s="239"/>
      <c r="BY208" s="239"/>
      <c r="BZ208" s="239"/>
      <c r="CA208" s="239"/>
      <c r="CB208" s="239"/>
      <c r="CC208" s="239"/>
      <c r="CD208" s="239"/>
      <c r="CE208" s="239"/>
      <c r="CF208" s="239"/>
      <c r="CG208" s="239"/>
      <c r="CH208" s="239"/>
      <c r="CI208" s="239"/>
      <c r="CJ208" s="239"/>
      <c r="CK208" s="239"/>
      <c r="CL208" s="239"/>
      <c r="CM208" s="239"/>
      <c r="CN208" s="239"/>
      <c r="CO208" s="239"/>
      <c r="CP208" s="239"/>
      <c r="CQ208" s="239"/>
      <c r="CR208" s="239"/>
      <c r="CS208" s="239"/>
      <c r="CT208" s="239"/>
      <c r="CU208" s="239"/>
      <c r="CV208" s="239"/>
      <c r="CW208" s="239"/>
      <c r="CX208" s="239"/>
      <c r="CY208" s="239"/>
      <c r="CZ208" s="239"/>
      <c r="DA208" s="239"/>
      <c r="DB208" s="239"/>
      <c r="DC208" s="239"/>
      <c r="DD208" s="239"/>
      <c r="DE208" s="239"/>
      <c r="DF208" s="239"/>
      <c r="DG208" s="239"/>
      <c r="DH208" s="239"/>
      <c r="DI208" s="239"/>
      <c r="DJ208" s="239"/>
      <c r="DK208" s="239"/>
      <c r="DL208" s="239"/>
      <c r="DM208" s="239"/>
      <c r="DN208" s="239"/>
      <c r="DO208" s="239"/>
      <c r="DP208" s="239"/>
      <c r="DQ208" s="239"/>
      <c r="DR208" s="239"/>
      <c r="DS208" s="239"/>
      <c r="DT208" s="239"/>
      <c r="DU208" s="239"/>
      <c r="DV208" s="239"/>
      <c r="DW208" s="239"/>
      <c r="DX208" s="239"/>
      <c r="DY208" s="239"/>
      <c r="DZ208" s="239"/>
      <c r="EA208" s="239"/>
      <c r="EB208" s="239"/>
      <c r="EC208" s="239"/>
      <c r="ED208" s="239"/>
      <c r="EE208" s="239"/>
      <c r="EF208" s="239"/>
      <c r="EG208" s="239"/>
      <c r="EH208" s="239"/>
      <c r="EI208" s="239"/>
      <c r="EJ208" s="239"/>
      <c r="EK208" s="239"/>
      <c r="EL208" s="239"/>
      <c r="EM208" s="239"/>
      <c r="EN208" s="239"/>
      <c r="EO208" s="239"/>
      <c r="EP208" s="239"/>
      <c r="EQ208" s="239"/>
      <c r="ER208" s="239"/>
      <c r="ES208" s="239"/>
      <c r="ET208" s="239"/>
      <c r="EU208" s="239"/>
      <c r="EV208" s="239"/>
      <c r="EW208" s="239"/>
      <c r="EX208" s="239"/>
      <c r="EY208" s="239"/>
      <c r="EZ208" s="239"/>
      <c r="FA208" s="239"/>
      <c r="FB208" s="239"/>
      <c r="FC208" s="239"/>
      <c r="FD208" s="239"/>
      <c r="FE208" s="239"/>
      <c r="FF208" s="239"/>
      <c r="FG208" s="239"/>
      <c r="FH208" s="239"/>
      <c r="FI208" s="239"/>
      <c r="FJ208" s="239"/>
      <c r="FK208" s="239"/>
      <c r="FL208" s="239"/>
      <c r="FM208" s="239"/>
      <c r="FN208" s="239"/>
      <c r="FO208" s="239"/>
      <c r="FP208" s="239"/>
      <c r="FQ208" s="239"/>
      <c r="FR208" s="239"/>
      <c r="FS208" s="239"/>
      <c r="FT208" s="239"/>
      <c r="FU208" s="239"/>
      <c r="FV208" s="239"/>
      <c r="FW208" s="239"/>
      <c r="FX208" s="239"/>
      <c r="FY208" s="239"/>
      <c r="FZ208" s="239"/>
      <c r="GA208" s="239"/>
      <c r="GB208" s="239"/>
      <c r="GC208" s="239"/>
      <c r="GD208" s="239"/>
      <c r="GE208" s="239"/>
      <c r="GF208" s="239"/>
      <c r="GG208" s="239"/>
      <c r="GH208" s="239"/>
      <c r="GI208" s="239"/>
      <c r="GJ208" s="239"/>
      <c r="GK208" s="239"/>
      <c r="GL208" s="239"/>
      <c r="GM208" s="239"/>
      <c r="GN208" s="239"/>
      <c r="GO208" s="239"/>
      <c r="GP208" s="239"/>
      <c r="GQ208" s="239"/>
      <c r="GR208" s="239"/>
      <c r="GS208" s="239"/>
      <c r="GT208" s="239"/>
      <c r="GU208" s="239"/>
      <c r="GV208" s="239"/>
      <c r="GW208" s="239"/>
      <c r="GX208" s="239"/>
      <c r="GY208" s="239"/>
      <c r="GZ208" s="239"/>
      <c r="HA208" s="239"/>
      <c r="HB208" s="239"/>
      <c r="HC208" s="239"/>
      <c r="HD208" s="239"/>
      <c r="HE208" s="239"/>
      <c r="HF208" s="239"/>
      <c r="HG208" s="239"/>
      <c r="HH208" s="239"/>
      <c r="HI208" s="239"/>
      <c r="HJ208" s="239"/>
      <c r="HK208" s="239"/>
      <c r="HL208" s="239"/>
      <c r="HM208" s="239"/>
      <c r="HN208" s="239"/>
      <c r="HO208" s="239"/>
      <c r="HP208" s="239"/>
      <c r="HQ208" s="239"/>
      <c r="HR208" s="239"/>
      <c r="HS208" s="239"/>
      <c r="HT208" s="239"/>
      <c r="HU208" s="239"/>
      <c r="HV208" s="239"/>
      <c r="HW208" s="239"/>
      <c r="HX208" s="239"/>
      <c r="HY208" s="239"/>
      <c r="HZ208" s="239"/>
      <c r="IA208" s="239"/>
      <c r="IB208" s="239"/>
      <c r="IC208" s="239"/>
      <c r="ID208" s="239"/>
      <c r="IE208" s="239"/>
      <c r="IF208" s="239"/>
      <c r="IG208" s="239"/>
      <c r="IH208" s="325"/>
      <c r="II208" s="325"/>
      <c r="IJ208" s="325"/>
      <c r="IK208" s="325"/>
      <c r="IL208" s="325"/>
      <c r="IM208" s="325"/>
      <c r="IN208" s="325"/>
      <c r="IO208" s="325"/>
      <c r="IP208" s="325"/>
      <c r="IQ208" s="325"/>
      <c r="IR208" s="325"/>
      <c r="IS208" s="325"/>
      <c r="IT208" s="325"/>
      <c r="IU208" s="325"/>
      <c r="IV208" s="325"/>
    </row>
    <row r="209" spans="1:6" s="321" customFormat="1" ht="30" customHeight="1">
      <c r="A209" s="340" t="s">
        <v>78</v>
      </c>
      <c r="B209" s="344">
        <v>0</v>
      </c>
      <c r="C209" s="338">
        <f aca="true" t="shared" si="26" ref="C209:C213">B209</f>
        <v>0</v>
      </c>
      <c r="D209" s="345"/>
      <c r="E209" s="353" t="str">
        <f t="shared" si="22"/>
        <v>-</v>
      </c>
      <c r="F209" s="354"/>
    </row>
    <row r="210" spans="1:6" s="321" customFormat="1" ht="30" customHeight="1">
      <c r="A210" s="337" t="s">
        <v>79</v>
      </c>
      <c r="B210" s="344">
        <v>0</v>
      </c>
      <c r="C210" s="338">
        <f t="shared" si="26"/>
        <v>0</v>
      </c>
      <c r="D210" s="345"/>
      <c r="E210" s="353" t="str">
        <f t="shared" si="22"/>
        <v>-</v>
      </c>
      <c r="F210" s="354"/>
    </row>
    <row r="211" spans="1:6" s="321" customFormat="1" ht="30" customHeight="1">
      <c r="A211" s="337" t="s">
        <v>80</v>
      </c>
      <c r="B211" s="344">
        <v>0</v>
      </c>
      <c r="C211" s="338">
        <f t="shared" si="26"/>
        <v>0</v>
      </c>
      <c r="D211" s="345"/>
      <c r="E211" s="353" t="str">
        <f t="shared" si="22"/>
        <v>-</v>
      </c>
      <c r="F211" s="354"/>
    </row>
    <row r="212" spans="1:6" s="321" customFormat="1" ht="30" customHeight="1">
      <c r="A212" s="337" t="s">
        <v>87</v>
      </c>
      <c r="B212" s="344">
        <v>0</v>
      </c>
      <c r="C212" s="338">
        <f t="shared" si="26"/>
        <v>0</v>
      </c>
      <c r="D212" s="345"/>
      <c r="E212" s="353" t="str">
        <f t="shared" si="22"/>
        <v>-</v>
      </c>
      <c r="F212" s="354"/>
    </row>
    <row r="213" spans="1:256" s="321" customFormat="1" ht="30" customHeight="1">
      <c r="A213" s="340" t="s">
        <v>197</v>
      </c>
      <c r="B213" s="344">
        <v>2274</v>
      </c>
      <c r="C213" s="338">
        <f t="shared" si="26"/>
        <v>2274</v>
      </c>
      <c r="D213" s="345">
        <v>2176</v>
      </c>
      <c r="E213" s="353">
        <f t="shared" si="22"/>
        <v>0.9569041336851363</v>
      </c>
      <c r="F213" s="355"/>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39"/>
      <c r="AK213" s="239"/>
      <c r="AL213" s="239"/>
      <c r="AM213" s="239"/>
      <c r="AN213" s="239"/>
      <c r="AO213" s="239"/>
      <c r="AP213" s="239"/>
      <c r="AQ213" s="239"/>
      <c r="AR213" s="239"/>
      <c r="AS213" s="239"/>
      <c r="AT213" s="239"/>
      <c r="AU213" s="239"/>
      <c r="AV213" s="239"/>
      <c r="AW213" s="239"/>
      <c r="AX213" s="239"/>
      <c r="AY213" s="239"/>
      <c r="AZ213" s="239"/>
      <c r="BA213" s="239"/>
      <c r="BB213" s="239"/>
      <c r="BC213" s="239"/>
      <c r="BD213" s="239"/>
      <c r="BE213" s="239"/>
      <c r="BF213" s="239"/>
      <c r="BG213" s="239"/>
      <c r="BH213" s="239"/>
      <c r="BI213" s="239"/>
      <c r="BJ213" s="239"/>
      <c r="BK213" s="239"/>
      <c r="BL213" s="239"/>
      <c r="BM213" s="239"/>
      <c r="BN213" s="239"/>
      <c r="BO213" s="239"/>
      <c r="BP213" s="239"/>
      <c r="BQ213" s="239"/>
      <c r="BR213" s="239"/>
      <c r="BS213" s="239"/>
      <c r="BT213" s="239"/>
      <c r="BU213" s="239"/>
      <c r="BV213" s="239"/>
      <c r="BW213" s="239"/>
      <c r="BX213" s="239"/>
      <c r="BY213" s="239"/>
      <c r="BZ213" s="239"/>
      <c r="CA213" s="239"/>
      <c r="CB213" s="239"/>
      <c r="CC213" s="239"/>
      <c r="CD213" s="239"/>
      <c r="CE213" s="239"/>
      <c r="CF213" s="239"/>
      <c r="CG213" s="239"/>
      <c r="CH213" s="239"/>
      <c r="CI213" s="239"/>
      <c r="CJ213" s="239"/>
      <c r="CK213" s="239"/>
      <c r="CL213" s="239"/>
      <c r="CM213" s="239"/>
      <c r="CN213" s="239"/>
      <c r="CO213" s="239"/>
      <c r="CP213" s="239"/>
      <c r="CQ213" s="239"/>
      <c r="CR213" s="239"/>
      <c r="CS213" s="239"/>
      <c r="CT213" s="239"/>
      <c r="CU213" s="239"/>
      <c r="CV213" s="239"/>
      <c r="CW213" s="239"/>
      <c r="CX213" s="239"/>
      <c r="CY213" s="239"/>
      <c r="CZ213" s="239"/>
      <c r="DA213" s="239"/>
      <c r="DB213" s="239"/>
      <c r="DC213" s="239"/>
      <c r="DD213" s="239"/>
      <c r="DE213" s="239"/>
      <c r="DF213" s="239"/>
      <c r="DG213" s="239"/>
      <c r="DH213" s="239"/>
      <c r="DI213" s="239"/>
      <c r="DJ213" s="239"/>
      <c r="DK213" s="239"/>
      <c r="DL213" s="239"/>
      <c r="DM213" s="239"/>
      <c r="DN213" s="239"/>
      <c r="DO213" s="239"/>
      <c r="DP213" s="239"/>
      <c r="DQ213" s="239"/>
      <c r="DR213" s="239"/>
      <c r="DS213" s="239"/>
      <c r="DT213" s="239"/>
      <c r="DU213" s="239"/>
      <c r="DV213" s="239"/>
      <c r="DW213" s="239"/>
      <c r="DX213" s="239"/>
      <c r="DY213" s="239"/>
      <c r="DZ213" s="239"/>
      <c r="EA213" s="239"/>
      <c r="EB213" s="239"/>
      <c r="EC213" s="239"/>
      <c r="ED213" s="239"/>
      <c r="EE213" s="239"/>
      <c r="EF213" s="239"/>
      <c r="EG213" s="239"/>
      <c r="EH213" s="239"/>
      <c r="EI213" s="239"/>
      <c r="EJ213" s="239"/>
      <c r="EK213" s="239"/>
      <c r="EL213" s="239"/>
      <c r="EM213" s="239"/>
      <c r="EN213" s="239"/>
      <c r="EO213" s="239"/>
      <c r="EP213" s="239"/>
      <c r="EQ213" s="239"/>
      <c r="ER213" s="239"/>
      <c r="ES213" s="239"/>
      <c r="ET213" s="239"/>
      <c r="EU213" s="239"/>
      <c r="EV213" s="239"/>
      <c r="EW213" s="239"/>
      <c r="EX213" s="239"/>
      <c r="EY213" s="239"/>
      <c r="EZ213" s="239"/>
      <c r="FA213" s="239"/>
      <c r="FB213" s="239"/>
      <c r="FC213" s="239"/>
      <c r="FD213" s="239"/>
      <c r="FE213" s="239"/>
      <c r="FF213" s="239"/>
      <c r="FG213" s="239"/>
      <c r="FH213" s="239"/>
      <c r="FI213" s="239"/>
      <c r="FJ213" s="239"/>
      <c r="FK213" s="239"/>
      <c r="FL213" s="239"/>
      <c r="FM213" s="239"/>
      <c r="FN213" s="239"/>
      <c r="FO213" s="239"/>
      <c r="FP213" s="239"/>
      <c r="FQ213" s="239"/>
      <c r="FR213" s="239"/>
      <c r="FS213" s="239"/>
      <c r="FT213" s="239"/>
      <c r="FU213" s="239"/>
      <c r="FV213" s="239"/>
      <c r="FW213" s="239"/>
      <c r="FX213" s="239"/>
      <c r="FY213" s="239"/>
      <c r="FZ213" s="239"/>
      <c r="GA213" s="239"/>
      <c r="GB213" s="239"/>
      <c r="GC213" s="239"/>
      <c r="GD213" s="239"/>
      <c r="GE213" s="239"/>
      <c r="GF213" s="239"/>
      <c r="GG213" s="239"/>
      <c r="GH213" s="239"/>
      <c r="GI213" s="239"/>
      <c r="GJ213" s="239"/>
      <c r="GK213" s="239"/>
      <c r="GL213" s="239"/>
      <c r="GM213" s="239"/>
      <c r="GN213" s="239"/>
      <c r="GO213" s="239"/>
      <c r="GP213" s="239"/>
      <c r="GQ213" s="239"/>
      <c r="GR213" s="239"/>
      <c r="GS213" s="239"/>
      <c r="GT213" s="239"/>
      <c r="GU213" s="239"/>
      <c r="GV213" s="239"/>
      <c r="GW213" s="239"/>
      <c r="GX213" s="239"/>
      <c r="GY213" s="239"/>
      <c r="GZ213" s="239"/>
      <c r="HA213" s="239"/>
      <c r="HB213" s="239"/>
      <c r="HC213" s="239"/>
      <c r="HD213" s="239"/>
      <c r="HE213" s="239"/>
      <c r="HF213" s="239"/>
      <c r="HG213" s="239"/>
      <c r="HH213" s="239"/>
      <c r="HI213" s="239"/>
      <c r="HJ213" s="239"/>
      <c r="HK213" s="239"/>
      <c r="HL213" s="239"/>
      <c r="HM213" s="239"/>
      <c r="HN213" s="239"/>
      <c r="HO213" s="239"/>
      <c r="HP213" s="239"/>
      <c r="HQ213" s="239"/>
      <c r="HR213" s="239"/>
      <c r="HS213" s="239"/>
      <c r="HT213" s="239"/>
      <c r="HU213" s="239"/>
      <c r="HV213" s="239"/>
      <c r="HW213" s="239"/>
      <c r="HX213" s="239"/>
      <c r="HY213" s="239"/>
      <c r="HZ213" s="239"/>
      <c r="IA213" s="239"/>
      <c r="IB213" s="239"/>
      <c r="IC213" s="239"/>
      <c r="ID213" s="239"/>
      <c r="IE213" s="239"/>
      <c r="IF213" s="239"/>
      <c r="IG213" s="239"/>
      <c r="IH213" s="325"/>
      <c r="II213" s="325"/>
      <c r="IJ213" s="325"/>
      <c r="IK213" s="325"/>
      <c r="IL213" s="325"/>
      <c r="IM213" s="325"/>
      <c r="IN213" s="325"/>
      <c r="IO213" s="325"/>
      <c r="IP213" s="325"/>
      <c r="IQ213" s="325"/>
      <c r="IR213" s="325"/>
      <c r="IS213" s="325"/>
      <c r="IT213" s="325"/>
      <c r="IU213" s="325"/>
      <c r="IV213" s="325"/>
    </row>
    <row r="214" spans="1:256" s="321" customFormat="1" ht="30" customHeight="1">
      <c r="A214" s="346" t="s">
        <v>198</v>
      </c>
      <c r="B214" s="342">
        <f>SUM(B215:B228)</f>
        <v>1170.23</v>
      </c>
      <c r="C214" s="342">
        <f>SUM(C215:C228)</f>
        <v>1170.23</v>
      </c>
      <c r="D214" s="343">
        <f>SUM(D215:D228)</f>
        <v>1297</v>
      </c>
      <c r="E214" s="353">
        <f t="shared" si="22"/>
        <v>1.1083291318800577</v>
      </c>
      <c r="F214" s="352"/>
      <c r="G214" s="239"/>
      <c r="H214" s="239"/>
      <c r="I214" s="239"/>
      <c r="J214" s="239"/>
      <c r="K214" s="239"/>
      <c r="L214" s="239"/>
      <c r="M214" s="239"/>
      <c r="N214" s="239"/>
      <c r="O214" s="239"/>
      <c r="P214" s="239"/>
      <c r="Q214" s="239"/>
      <c r="R214" s="239"/>
      <c r="S214" s="239"/>
      <c r="T214" s="239"/>
      <c r="U214" s="239"/>
      <c r="V214" s="239"/>
      <c r="W214" s="239"/>
      <c r="X214" s="239"/>
      <c r="Y214" s="239"/>
      <c r="Z214" s="239"/>
      <c r="AA214" s="239"/>
      <c r="AB214" s="239"/>
      <c r="AC214" s="239"/>
      <c r="AD214" s="239"/>
      <c r="AE214" s="239"/>
      <c r="AF214" s="239"/>
      <c r="AG214" s="239"/>
      <c r="AH214" s="239"/>
      <c r="AI214" s="239"/>
      <c r="AJ214" s="239"/>
      <c r="AK214" s="239"/>
      <c r="AL214" s="239"/>
      <c r="AM214" s="239"/>
      <c r="AN214" s="239"/>
      <c r="AO214" s="239"/>
      <c r="AP214" s="239"/>
      <c r="AQ214" s="239"/>
      <c r="AR214" s="239"/>
      <c r="AS214" s="239"/>
      <c r="AT214" s="239"/>
      <c r="AU214" s="239"/>
      <c r="AV214" s="239"/>
      <c r="AW214" s="239"/>
      <c r="AX214" s="239"/>
      <c r="AY214" s="239"/>
      <c r="AZ214" s="239"/>
      <c r="BA214" s="239"/>
      <c r="BB214" s="239"/>
      <c r="BC214" s="239"/>
      <c r="BD214" s="239"/>
      <c r="BE214" s="239"/>
      <c r="BF214" s="239"/>
      <c r="BG214" s="239"/>
      <c r="BH214" s="239"/>
      <c r="BI214" s="239"/>
      <c r="BJ214" s="239"/>
      <c r="BK214" s="239"/>
      <c r="BL214" s="239"/>
      <c r="BM214" s="239"/>
      <c r="BN214" s="239"/>
      <c r="BO214" s="239"/>
      <c r="BP214" s="239"/>
      <c r="BQ214" s="239"/>
      <c r="BR214" s="239"/>
      <c r="BS214" s="239"/>
      <c r="BT214" s="239"/>
      <c r="BU214" s="239"/>
      <c r="BV214" s="239"/>
      <c r="BW214" s="239"/>
      <c r="BX214" s="239"/>
      <c r="BY214" s="239"/>
      <c r="BZ214" s="239"/>
      <c r="CA214" s="239"/>
      <c r="CB214" s="239"/>
      <c r="CC214" s="239"/>
      <c r="CD214" s="239"/>
      <c r="CE214" s="239"/>
      <c r="CF214" s="239"/>
      <c r="CG214" s="239"/>
      <c r="CH214" s="239"/>
      <c r="CI214" s="239"/>
      <c r="CJ214" s="239"/>
      <c r="CK214" s="239"/>
      <c r="CL214" s="239"/>
      <c r="CM214" s="239"/>
      <c r="CN214" s="239"/>
      <c r="CO214" s="239"/>
      <c r="CP214" s="239"/>
      <c r="CQ214" s="239"/>
      <c r="CR214" s="239"/>
      <c r="CS214" s="239"/>
      <c r="CT214" s="239"/>
      <c r="CU214" s="239"/>
      <c r="CV214" s="239"/>
      <c r="CW214" s="239"/>
      <c r="CX214" s="239"/>
      <c r="CY214" s="239"/>
      <c r="CZ214" s="239"/>
      <c r="DA214" s="239"/>
      <c r="DB214" s="239"/>
      <c r="DC214" s="239"/>
      <c r="DD214" s="239"/>
      <c r="DE214" s="239"/>
      <c r="DF214" s="239"/>
      <c r="DG214" s="239"/>
      <c r="DH214" s="239"/>
      <c r="DI214" s="239"/>
      <c r="DJ214" s="239"/>
      <c r="DK214" s="239"/>
      <c r="DL214" s="239"/>
      <c r="DM214" s="239"/>
      <c r="DN214" s="239"/>
      <c r="DO214" s="239"/>
      <c r="DP214" s="239"/>
      <c r="DQ214" s="239"/>
      <c r="DR214" s="239"/>
      <c r="DS214" s="239"/>
      <c r="DT214" s="239"/>
      <c r="DU214" s="239"/>
      <c r="DV214" s="239"/>
      <c r="DW214" s="239"/>
      <c r="DX214" s="239"/>
      <c r="DY214" s="239"/>
      <c r="DZ214" s="239"/>
      <c r="EA214" s="239"/>
      <c r="EB214" s="239"/>
      <c r="EC214" s="239"/>
      <c r="ED214" s="239"/>
      <c r="EE214" s="239"/>
      <c r="EF214" s="239"/>
      <c r="EG214" s="239"/>
      <c r="EH214" s="239"/>
      <c r="EI214" s="239"/>
      <c r="EJ214" s="239"/>
      <c r="EK214" s="239"/>
      <c r="EL214" s="239"/>
      <c r="EM214" s="239"/>
      <c r="EN214" s="239"/>
      <c r="EO214" s="239"/>
      <c r="EP214" s="239"/>
      <c r="EQ214" s="239"/>
      <c r="ER214" s="239"/>
      <c r="ES214" s="239"/>
      <c r="ET214" s="239"/>
      <c r="EU214" s="239"/>
      <c r="EV214" s="239"/>
      <c r="EW214" s="239"/>
      <c r="EX214" s="239"/>
      <c r="EY214" s="239"/>
      <c r="EZ214" s="239"/>
      <c r="FA214" s="239"/>
      <c r="FB214" s="239"/>
      <c r="FC214" s="239"/>
      <c r="FD214" s="239"/>
      <c r="FE214" s="239"/>
      <c r="FF214" s="239"/>
      <c r="FG214" s="239"/>
      <c r="FH214" s="239"/>
      <c r="FI214" s="239"/>
      <c r="FJ214" s="239"/>
      <c r="FK214" s="239"/>
      <c r="FL214" s="239"/>
      <c r="FM214" s="239"/>
      <c r="FN214" s="239"/>
      <c r="FO214" s="239"/>
      <c r="FP214" s="239"/>
      <c r="FQ214" s="239"/>
      <c r="FR214" s="239"/>
      <c r="FS214" s="239"/>
      <c r="FT214" s="239"/>
      <c r="FU214" s="239"/>
      <c r="FV214" s="239"/>
      <c r="FW214" s="239"/>
      <c r="FX214" s="239"/>
      <c r="FY214" s="239"/>
      <c r="FZ214" s="239"/>
      <c r="GA214" s="239"/>
      <c r="GB214" s="239"/>
      <c r="GC214" s="239"/>
      <c r="GD214" s="239"/>
      <c r="GE214" s="239"/>
      <c r="GF214" s="239"/>
      <c r="GG214" s="239"/>
      <c r="GH214" s="239"/>
      <c r="GI214" s="239"/>
      <c r="GJ214" s="239"/>
      <c r="GK214" s="239"/>
      <c r="GL214" s="239"/>
      <c r="GM214" s="239"/>
      <c r="GN214" s="239"/>
      <c r="GO214" s="239"/>
      <c r="GP214" s="239"/>
      <c r="GQ214" s="239"/>
      <c r="GR214" s="239"/>
      <c r="GS214" s="239"/>
      <c r="GT214" s="239"/>
      <c r="GU214" s="239"/>
      <c r="GV214" s="239"/>
      <c r="GW214" s="239"/>
      <c r="GX214" s="239"/>
      <c r="GY214" s="239"/>
      <c r="GZ214" s="239"/>
      <c r="HA214" s="239"/>
      <c r="HB214" s="239"/>
      <c r="HC214" s="239"/>
      <c r="HD214" s="239"/>
      <c r="HE214" s="239"/>
      <c r="HF214" s="239"/>
      <c r="HG214" s="239"/>
      <c r="HH214" s="239"/>
      <c r="HI214" s="239"/>
      <c r="HJ214" s="239"/>
      <c r="HK214" s="239"/>
      <c r="HL214" s="239"/>
      <c r="HM214" s="239"/>
      <c r="HN214" s="239"/>
      <c r="HO214" s="239"/>
      <c r="HP214" s="239"/>
      <c r="HQ214" s="239"/>
      <c r="HR214" s="239"/>
      <c r="HS214" s="239"/>
      <c r="HT214" s="239"/>
      <c r="HU214" s="239"/>
      <c r="HV214" s="239"/>
      <c r="HW214" s="239"/>
      <c r="HX214" s="239"/>
      <c r="HY214" s="239"/>
      <c r="HZ214" s="239"/>
      <c r="IA214" s="239"/>
      <c r="IB214" s="239"/>
      <c r="IC214" s="239"/>
      <c r="ID214" s="239"/>
      <c r="IE214" s="239"/>
      <c r="IF214" s="239"/>
      <c r="IG214" s="239"/>
      <c r="IH214" s="325"/>
      <c r="II214" s="325"/>
      <c r="IJ214" s="325"/>
      <c r="IK214" s="325"/>
      <c r="IL214" s="325"/>
      <c r="IM214" s="325"/>
      <c r="IN214" s="325"/>
      <c r="IO214" s="325"/>
      <c r="IP214" s="325"/>
      <c r="IQ214" s="325"/>
      <c r="IR214" s="325"/>
      <c r="IS214" s="325"/>
      <c r="IT214" s="325"/>
      <c r="IU214" s="325"/>
      <c r="IV214" s="325"/>
    </row>
    <row r="215" spans="1:6" s="321" customFormat="1" ht="30" customHeight="1">
      <c r="A215" s="340" t="s">
        <v>78</v>
      </c>
      <c r="B215" s="344">
        <v>0</v>
      </c>
      <c r="C215" s="338">
        <f aca="true" t="shared" si="27" ref="C215:C221">B215</f>
        <v>0</v>
      </c>
      <c r="D215" s="345"/>
      <c r="E215" s="353" t="str">
        <f t="shared" si="22"/>
        <v>-</v>
      </c>
      <c r="F215" s="354"/>
    </row>
    <row r="216" spans="1:256" s="321" customFormat="1" ht="30" customHeight="1">
      <c r="A216" s="341" t="s">
        <v>79</v>
      </c>
      <c r="B216" s="344">
        <v>289.33</v>
      </c>
      <c r="C216" s="338">
        <f t="shared" si="27"/>
        <v>289.33</v>
      </c>
      <c r="D216" s="345">
        <v>303</v>
      </c>
      <c r="E216" s="353">
        <f t="shared" si="22"/>
        <v>1.0472470881000935</v>
      </c>
      <c r="F216" s="354"/>
      <c r="G216" s="239"/>
      <c r="H216" s="239"/>
      <c r="I216" s="239"/>
      <c r="J216" s="239"/>
      <c r="K216" s="239"/>
      <c r="L216" s="239"/>
      <c r="M216" s="239"/>
      <c r="N216" s="239"/>
      <c r="O216" s="239"/>
      <c r="P216" s="239"/>
      <c r="Q216" s="239"/>
      <c r="R216" s="239"/>
      <c r="S216" s="239"/>
      <c r="T216" s="239"/>
      <c r="U216" s="239"/>
      <c r="V216" s="239"/>
      <c r="W216" s="239"/>
      <c r="X216" s="239"/>
      <c r="Y216" s="239"/>
      <c r="Z216" s="239"/>
      <c r="AA216" s="239"/>
      <c r="AB216" s="239"/>
      <c r="AC216" s="239"/>
      <c r="AD216" s="239"/>
      <c r="AE216" s="239"/>
      <c r="AF216" s="239"/>
      <c r="AG216" s="239"/>
      <c r="AH216" s="239"/>
      <c r="AI216" s="239"/>
      <c r="AJ216" s="239"/>
      <c r="AK216" s="239"/>
      <c r="AL216" s="239"/>
      <c r="AM216" s="239"/>
      <c r="AN216" s="239"/>
      <c r="AO216" s="239"/>
      <c r="AP216" s="239"/>
      <c r="AQ216" s="239"/>
      <c r="AR216" s="239"/>
      <c r="AS216" s="239"/>
      <c r="AT216" s="239"/>
      <c r="AU216" s="239"/>
      <c r="AV216" s="239"/>
      <c r="AW216" s="239"/>
      <c r="AX216" s="239"/>
      <c r="AY216" s="239"/>
      <c r="AZ216" s="239"/>
      <c r="BA216" s="239"/>
      <c r="BB216" s="239"/>
      <c r="BC216" s="239"/>
      <c r="BD216" s="239"/>
      <c r="BE216" s="239"/>
      <c r="BF216" s="239"/>
      <c r="BG216" s="239"/>
      <c r="BH216" s="239"/>
      <c r="BI216" s="239"/>
      <c r="BJ216" s="239"/>
      <c r="BK216" s="239"/>
      <c r="BL216" s="239"/>
      <c r="BM216" s="239"/>
      <c r="BN216" s="239"/>
      <c r="BO216" s="239"/>
      <c r="BP216" s="239"/>
      <c r="BQ216" s="239"/>
      <c r="BR216" s="239"/>
      <c r="BS216" s="239"/>
      <c r="BT216" s="239"/>
      <c r="BU216" s="239"/>
      <c r="BV216" s="239"/>
      <c r="BW216" s="239"/>
      <c r="BX216" s="239"/>
      <c r="BY216" s="239"/>
      <c r="BZ216" s="239"/>
      <c r="CA216" s="239"/>
      <c r="CB216" s="239"/>
      <c r="CC216" s="239"/>
      <c r="CD216" s="239"/>
      <c r="CE216" s="239"/>
      <c r="CF216" s="239"/>
      <c r="CG216" s="239"/>
      <c r="CH216" s="239"/>
      <c r="CI216" s="239"/>
      <c r="CJ216" s="239"/>
      <c r="CK216" s="239"/>
      <c r="CL216" s="239"/>
      <c r="CM216" s="239"/>
      <c r="CN216" s="239"/>
      <c r="CO216" s="239"/>
      <c r="CP216" s="239"/>
      <c r="CQ216" s="239"/>
      <c r="CR216" s="239"/>
      <c r="CS216" s="239"/>
      <c r="CT216" s="239"/>
      <c r="CU216" s="239"/>
      <c r="CV216" s="239"/>
      <c r="CW216" s="239"/>
      <c r="CX216" s="239"/>
      <c r="CY216" s="239"/>
      <c r="CZ216" s="239"/>
      <c r="DA216" s="239"/>
      <c r="DB216" s="239"/>
      <c r="DC216" s="239"/>
      <c r="DD216" s="239"/>
      <c r="DE216" s="239"/>
      <c r="DF216" s="239"/>
      <c r="DG216" s="239"/>
      <c r="DH216" s="239"/>
      <c r="DI216" s="239"/>
      <c r="DJ216" s="239"/>
      <c r="DK216" s="239"/>
      <c r="DL216" s="239"/>
      <c r="DM216" s="239"/>
      <c r="DN216" s="239"/>
      <c r="DO216" s="239"/>
      <c r="DP216" s="239"/>
      <c r="DQ216" s="239"/>
      <c r="DR216" s="239"/>
      <c r="DS216" s="239"/>
      <c r="DT216" s="239"/>
      <c r="DU216" s="239"/>
      <c r="DV216" s="239"/>
      <c r="DW216" s="239"/>
      <c r="DX216" s="239"/>
      <c r="DY216" s="239"/>
      <c r="DZ216" s="239"/>
      <c r="EA216" s="239"/>
      <c r="EB216" s="239"/>
      <c r="EC216" s="239"/>
      <c r="ED216" s="239"/>
      <c r="EE216" s="239"/>
      <c r="EF216" s="239"/>
      <c r="EG216" s="239"/>
      <c r="EH216" s="239"/>
      <c r="EI216" s="239"/>
      <c r="EJ216" s="239"/>
      <c r="EK216" s="239"/>
      <c r="EL216" s="239"/>
      <c r="EM216" s="239"/>
      <c r="EN216" s="239"/>
      <c r="EO216" s="239"/>
      <c r="EP216" s="239"/>
      <c r="EQ216" s="239"/>
      <c r="ER216" s="239"/>
      <c r="ES216" s="239"/>
      <c r="ET216" s="239"/>
      <c r="EU216" s="239"/>
      <c r="EV216" s="239"/>
      <c r="EW216" s="239"/>
      <c r="EX216" s="239"/>
      <c r="EY216" s="239"/>
      <c r="EZ216" s="239"/>
      <c r="FA216" s="239"/>
      <c r="FB216" s="239"/>
      <c r="FC216" s="239"/>
      <c r="FD216" s="239"/>
      <c r="FE216" s="239"/>
      <c r="FF216" s="239"/>
      <c r="FG216" s="239"/>
      <c r="FH216" s="239"/>
      <c r="FI216" s="239"/>
      <c r="FJ216" s="239"/>
      <c r="FK216" s="239"/>
      <c r="FL216" s="239"/>
      <c r="FM216" s="239"/>
      <c r="FN216" s="239"/>
      <c r="FO216" s="239"/>
      <c r="FP216" s="239"/>
      <c r="FQ216" s="239"/>
      <c r="FR216" s="239"/>
      <c r="FS216" s="239"/>
      <c r="FT216" s="239"/>
      <c r="FU216" s="239"/>
      <c r="FV216" s="239"/>
      <c r="FW216" s="239"/>
      <c r="FX216" s="239"/>
      <c r="FY216" s="239"/>
      <c r="FZ216" s="239"/>
      <c r="GA216" s="239"/>
      <c r="GB216" s="239"/>
      <c r="GC216" s="239"/>
      <c r="GD216" s="239"/>
      <c r="GE216" s="239"/>
      <c r="GF216" s="239"/>
      <c r="GG216" s="239"/>
      <c r="GH216" s="239"/>
      <c r="GI216" s="239"/>
      <c r="GJ216" s="239"/>
      <c r="GK216" s="239"/>
      <c r="GL216" s="239"/>
      <c r="GM216" s="239"/>
      <c r="GN216" s="239"/>
      <c r="GO216" s="239"/>
      <c r="GP216" s="239"/>
      <c r="GQ216" s="239"/>
      <c r="GR216" s="239"/>
      <c r="GS216" s="239"/>
      <c r="GT216" s="239"/>
      <c r="GU216" s="239"/>
      <c r="GV216" s="239"/>
      <c r="GW216" s="239"/>
      <c r="GX216" s="239"/>
      <c r="GY216" s="239"/>
      <c r="GZ216" s="239"/>
      <c r="HA216" s="239"/>
      <c r="HB216" s="239"/>
      <c r="HC216" s="239"/>
      <c r="HD216" s="239"/>
      <c r="HE216" s="239"/>
      <c r="HF216" s="239"/>
      <c r="HG216" s="239"/>
      <c r="HH216" s="239"/>
      <c r="HI216" s="239"/>
      <c r="HJ216" s="239"/>
      <c r="HK216" s="239"/>
      <c r="HL216" s="239"/>
      <c r="HM216" s="239"/>
      <c r="HN216" s="239"/>
      <c r="HO216" s="239"/>
      <c r="HP216" s="239"/>
      <c r="HQ216" s="239"/>
      <c r="HR216" s="239"/>
      <c r="HS216" s="239"/>
      <c r="HT216" s="239"/>
      <c r="HU216" s="239"/>
      <c r="HV216" s="239"/>
      <c r="HW216" s="239"/>
      <c r="HX216" s="239"/>
      <c r="HY216" s="239"/>
      <c r="HZ216" s="239"/>
      <c r="IA216" s="239"/>
      <c r="IB216" s="239"/>
      <c r="IC216" s="239"/>
      <c r="ID216" s="239"/>
      <c r="IE216" s="239"/>
      <c r="IF216" s="239"/>
      <c r="IG216" s="239"/>
      <c r="IH216" s="325"/>
      <c r="II216" s="325"/>
      <c r="IJ216" s="325"/>
      <c r="IK216" s="325"/>
      <c r="IL216" s="325"/>
      <c r="IM216" s="325"/>
      <c r="IN216" s="325"/>
      <c r="IO216" s="325"/>
      <c r="IP216" s="325"/>
      <c r="IQ216" s="325"/>
      <c r="IR216" s="325"/>
      <c r="IS216" s="325"/>
      <c r="IT216" s="325"/>
      <c r="IU216" s="325"/>
      <c r="IV216" s="325"/>
    </row>
    <row r="217" spans="1:6" s="321" customFormat="1" ht="30" customHeight="1">
      <c r="A217" s="337" t="s">
        <v>80</v>
      </c>
      <c r="B217" s="344">
        <v>0</v>
      </c>
      <c r="C217" s="338">
        <f t="shared" si="27"/>
        <v>0</v>
      </c>
      <c r="D217" s="345"/>
      <c r="E217" s="353" t="str">
        <f t="shared" si="22"/>
        <v>-</v>
      </c>
      <c r="F217" s="354"/>
    </row>
    <row r="218" spans="1:256" s="321" customFormat="1" ht="30" customHeight="1">
      <c r="A218" s="337" t="s">
        <v>199</v>
      </c>
      <c r="B218" s="344">
        <v>10</v>
      </c>
      <c r="C218" s="338">
        <f t="shared" si="27"/>
        <v>10</v>
      </c>
      <c r="D218" s="345">
        <v>104</v>
      </c>
      <c r="E218" s="353">
        <f t="shared" si="22"/>
        <v>10.4</v>
      </c>
      <c r="F218" s="355"/>
      <c r="G218" s="239"/>
      <c r="H218" s="239"/>
      <c r="I218" s="239"/>
      <c r="J218" s="239"/>
      <c r="K218" s="239"/>
      <c r="L218" s="239"/>
      <c r="M218" s="239"/>
      <c r="N218" s="239"/>
      <c r="O218" s="239"/>
      <c r="P218" s="239"/>
      <c r="Q218" s="239"/>
      <c r="R218" s="239"/>
      <c r="S218" s="239"/>
      <c r="T218" s="239"/>
      <c r="U218" s="239"/>
      <c r="V218" s="239"/>
      <c r="W218" s="239"/>
      <c r="X218" s="239"/>
      <c r="Y218" s="239"/>
      <c r="Z218" s="239"/>
      <c r="AA218" s="239"/>
      <c r="AB218" s="239"/>
      <c r="AC218" s="239"/>
      <c r="AD218" s="239"/>
      <c r="AE218" s="239"/>
      <c r="AF218" s="239"/>
      <c r="AG218" s="239"/>
      <c r="AH218" s="239"/>
      <c r="AI218" s="239"/>
      <c r="AJ218" s="239"/>
      <c r="AK218" s="239"/>
      <c r="AL218" s="239"/>
      <c r="AM218" s="239"/>
      <c r="AN218" s="239"/>
      <c r="AO218" s="239"/>
      <c r="AP218" s="239"/>
      <c r="AQ218" s="239"/>
      <c r="AR218" s="239"/>
      <c r="AS218" s="239"/>
      <c r="AT218" s="239"/>
      <c r="AU218" s="239"/>
      <c r="AV218" s="239"/>
      <c r="AW218" s="239"/>
      <c r="AX218" s="239"/>
      <c r="AY218" s="239"/>
      <c r="AZ218" s="239"/>
      <c r="BA218" s="239"/>
      <c r="BB218" s="239"/>
      <c r="BC218" s="239"/>
      <c r="BD218" s="239"/>
      <c r="BE218" s="239"/>
      <c r="BF218" s="239"/>
      <c r="BG218" s="239"/>
      <c r="BH218" s="239"/>
      <c r="BI218" s="239"/>
      <c r="BJ218" s="239"/>
      <c r="BK218" s="239"/>
      <c r="BL218" s="239"/>
      <c r="BM218" s="239"/>
      <c r="BN218" s="239"/>
      <c r="BO218" s="239"/>
      <c r="BP218" s="239"/>
      <c r="BQ218" s="239"/>
      <c r="BR218" s="239"/>
      <c r="BS218" s="239"/>
      <c r="BT218" s="239"/>
      <c r="BU218" s="239"/>
      <c r="BV218" s="239"/>
      <c r="BW218" s="239"/>
      <c r="BX218" s="239"/>
      <c r="BY218" s="239"/>
      <c r="BZ218" s="239"/>
      <c r="CA218" s="239"/>
      <c r="CB218" s="239"/>
      <c r="CC218" s="239"/>
      <c r="CD218" s="239"/>
      <c r="CE218" s="239"/>
      <c r="CF218" s="239"/>
      <c r="CG218" s="239"/>
      <c r="CH218" s="239"/>
      <c r="CI218" s="239"/>
      <c r="CJ218" s="239"/>
      <c r="CK218" s="239"/>
      <c r="CL218" s="239"/>
      <c r="CM218" s="239"/>
      <c r="CN218" s="239"/>
      <c r="CO218" s="239"/>
      <c r="CP218" s="239"/>
      <c r="CQ218" s="239"/>
      <c r="CR218" s="239"/>
      <c r="CS218" s="239"/>
      <c r="CT218" s="239"/>
      <c r="CU218" s="239"/>
      <c r="CV218" s="239"/>
      <c r="CW218" s="239"/>
      <c r="CX218" s="239"/>
      <c r="CY218" s="239"/>
      <c r="CZ218" s="239"/>
      <c r="DA218" s="239"/>
      <c r="DB218" s="239"/>
      <c r="DC218" s="239"/>
      <c r="DD218" s="239"/>
      <c r="DE218" s="239"/>
      <c r="DF218" s="239"/>
      <c r="DG218" s="239"/>
      <c r="DH218" s="239"/>
      <c r="DI218" s="239"/>
      <c r="DJ218" s="239"/>
      <c r="DK218" s="239"/>
      <c r="DL218" s="239"/>
      <c r="DM218" s="239"/>
      <c r="DN218" s="239"/>
      <c r="DO218" s="239"/>
      <c r="DP218" s="239"/>
      <c r="DQ218" s="239"/>
      <c r="DR218" s="239"/>
      <c r="DS218" s="239"/>
      <c r="DT218" s="239"/>
      <c r="DU218" s="239"/>
      <c r="DV218" s="239"/>
      <c r="DW218" s="239"/>
      <c r="DX218" s="239"/>
      <c r="DY218" s="239"/>
      <c r="DZ218" s="239"/>
      <c r="EA218" s="239"/>
      <c r="EB218" s="239"/>
      <c r="EC218" s="239"/>
      <c r="ED218" s="239"/>
      <c r="EE218" s="239"/>
      <c r="EF218" s="239"/>
      <c r="EG218" s="239"/>
      <c r="EH218" s="239"/>
      <c r="EI218" s="239"/>
      <c r="EJ218" s="239"/>
      <c r="EK218" s="239"/>
      <c r="EL218" s="239"/>
      <c r="EM218" s="239"/>
      <c r="EN218" s="239"/>
      <c r="EO218" s="239"/>
      <c r="EP218" s="239"/>
      <c r="EQ218" s="239"/>
      <c r="ER218" s="239"/>
      <c r="ES218" s="239"/>
      <c r="ET218" s="239"/>
      <c r="EU218" s="239"/>
      <c r="EV218" s="239"/>
      <c r="EW218" s="239"/>
      <c r="EX218" s="239"/>
      <c r="EY218" s="239"/>
      <c r="EZ218" s="239"/>
      <c r="FA218" s="239"/>
      <c r="FB218" s="239"/>
      <c r="FC218" s="239"/>
      <c r="FD218" s="239"/>
      <c r="FE218" s="239"/>
      <c r="FF218" s="239"/>
      <c r="FG218" s="239"/>
      <c r="FH218" s="239"/>
      <c r="FI218" s="239"/>
      <c r="FJ218" s="239"/>
      <c r="FK218" s="239"/>
      <c r="FL218" s="239"/>
      <c r="FM218" s="239"/>
      <c r="FN218" s="239"/>
      <c r="FO218" s="239"/>
      <c r="FP218" s="239"/>
      <c r="FQ218" s="239"/>
      <c r="FR218" s="239"/>
      <c r="FS218" s="239"/>
      <c r="FT218" s="239"/>
      <c r="FU218" s="239"/>
      <c r="FV218" s="239"/>
      <c r="FW218" s="239"/>
      <c r="FX218" s="239"/>
      <c r="FY218" s="239"/>
      <c r="FZ218" s="239"/>
      <c r="GA218" s="239"/>
      <c r="GB218" s="239"/>
      <c r="GC218" s="239"/>
      <c r="GD218" s="239"/>
      <c r="GE218" s="239"/>
      <c r="GF218" s="239"/>
      <c r="GG218" s="239"/>
      <c r="GH218" s="239"/>
      <c r="GI218" s="239"/>
      <c r="GJ218" s="239"/>
      <c r="GK218" s="239"/>
      <c r="GL218" s="239"/>
      <c r="GM218" s="239"/>
      <c r="GN218" s="239"/>
      <c r="GO218" s="239"/>
      <c r="GP218" s="239"/>
      <c r="GQ218" s="239"/>
      <c r="GR218" s="239"/>
      <c r="GS218" s="239"/>
      <c r="GT218" s="239"/>
      <c r="GU218" s="239"/>
      <c r="GV218" s="239"/>
      <c r="GW218" s="239"/>
      <c r="GX218" s="239"/>
      <c r="GY218" s="239"/>
      <c r="GZ218" s="239"/>
      <c r="HA218" s="239"/>
      <c r="HB218" s="239"/>
      <c r="HC218" s="239"/>
      <c r="HD218" s="239"/>
      <c r="HE218" s="239"/>
      <c r="HF218" s="239"/>
      <c r="HG218" s="239"/>
      <c r="HH218" s="239"/>
      <c r="HI218" s="239"/>
      <c r="HJ218" s="239"/>
      <c r="HK218" s="239"/>
      <c r="HL218" s="239"/>
      <c r="HM218" s="239"/>
      <c r="HN218" s="239"/>
      <c r="HO218" s="239"/>
      <c r="HP218" s="239"/>
      <c r="HQ218" s="239"/>
      <c r="HR218" s="239"/>
      <c r="HS218" s="239"/>
      <c r="HT218" s="239"/>
      <c r="HU218" s="239"/>
      <c r="HV218" s="239"/>
      <c r="HW218" s="239"/>
      <c r="HX218" s="239"/>
      <c r="HY218" s="239"/>
      <c r="HZ218" s="239"/>
      <c r="IA218" s="239"/>
      <c r="IB218" s="239"/>
      <c r="IC218" s="239"/>
      <c r="ID218" s="239"/>
      <c r="IE218" s="239"/>
      <c r="IF218" s="239"/>
      <c r="IG218" s="239"/>
      <c r="IH218" s="325"/>
      <c r="II218" s="325"/>
      <c r="IJ218" s="325"/>
      <c r="IK218" s="325"/>
      <c r="IL218" s="325"/>
      <c r="IM218" s="325"/>
      <c r="IN218" s="325"/>
      <c r="IO218" s="325"/>
      <c r="IP218" s="325"/>
      <c r="IQ218" s="325"/>
      <c r="IR218" s="325"/>
      <c r="IS218" s="325"/>
      <c r="IT218" s="325"/>
      <c r="IU218" s="325"/>
      <c r="IV218" s="325"/>
    </row>
    <row r="219" spans="1:256" s="321" customFormat="1" ht="30" customHeight="1">
      <c r="A219" s="337" t="s">
        <v>200</v>
      </c>
      <c r="B219" s="344">
        <v>70</v>
      </c>
      <c r="C219" s="338">
        <f t="shared" si="27"/>
        <v>70</v>
      </c>
      <c r="D219" s="345">
        <v>53</v>
      </c>
      <c r="E219" s="353">
        <f t="shared" si="22"/>
        <v>0.7571428571428571</v>
      </c>
      <c r="F219" s="354"/>
      <c r="G219" s="239"/>
      <c r="H219" s="239"/>
      <c r="I219" s="239"/>
      <c r="J219" s="239"/>
      <c r="K219" s="239"/>
      <c r="L219" s="239"/>
      <c r="M219" s="239"/>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c r="AJ219" s="239"/>
      <c r="AK219" s="239"/>
      <c r="AL219" s="239"/>
      <c r="AM219" s="239"/>
      <c r="AN219" s="239"/>
      <c r="AO219" s="239"/>
      <c r="AP219" s="239"/>
      <c r="AQ219" s="239"/>
      <c r="AR219" s="239"/>
      <c r="AS219" s="239"/>
      <c r="AT219" s="239"/>
      <c r="AU219" s="239"/>
      <c r="AV219" s="239"/>
      <c r="AW219" s="239"/>
      <c r="AX219" s="239"/>
      <c r="AY219" s="239"/>
      <c r="AZ219" s="239"/>
      <c r="BA219" s="239"/>
      <c r="BB219" s="239"/>
      <c r="BC219" s="239"/>
      <c r="BD219" s="239"/>
      <c r="BE219" s="239"/>
      <c r="BF219" s="239"/>
      <c r="BG219" s="239"/>
      <c r="BH219" s="239"/>
      <c r="BI219" s="239"/>
      <c r="BJ219" s="239"/>
      <c r="BK219" s="239"/>
      <c r="BL219" s="239"/>
      <c r="BM219" s="239"/>
      <c r="BN219" s="239"/>
      <c r="BO219" s="239"/>
      <c r="BP219" s="239"/>
      <c r="BQ219" s="239"/>
      <c r="BR219" s="239"/>
      <c r="BS219" s="239"/>
      <c r="BT219" s="239"/>
      <c r="BU219" s="239"/>
      <c r="BV219" s="239"/>
      <c r="BW219" s="239"/>
      <c r="BX219" s="239"/>
      <c r="BY219" s="239"/>
      <c r="BZ219" s="239"/>
      <c r="CA219" s="239"/>
      <c r="CB219" s="239"/>
      <c r="CC219" s="239"/>
      <c r="CD219" s="239"/>
      <c r="CE219" s="239"/>
      <c r="CF219" s="239"/>
      <c r="CG219" s="239"/>
      <c r="CH219" s="239"/>
      <c r="CI219" s="239"/>
      <c r="CJ219" s="239"/>
      <c r="CK219" s="239"/>
      <c r="CL219" s="239"/>
      <c r="CM219" s="239"/>
      <c r="CN219" s="239"/>
      <c r="CO219" s="239"/>
      <c r="CP219" s="239"/>
      <c r="CQ219" s="239"/>
      <c r="CR219" s="239"/>
      <c r="CS219" s="239"/>
      <c r="CT219" s="239"/>
      <c r="CU219" s="239"/>
      <c r="CV219" s="239"/>
      <c r="CW219" s="239"/>
      <c r="CX219" s="239"/>
      <c r="CY219" s="239"/>
      <c r="CZ219" s="239"/>
      <c r="DA219" s="239"/>
      <c r="DB219" s="239"/>
      <c r="DC219" s="239"/>
      <c r="DD219" s="239"/>
      <c r="DE219" s="239"/>
      <c r="DF219" s="239"/>
      <c r="DG219" s="239"/>
      <c r="DH219" s="239"/>
      <c r="DI219" s="239"/>
      <c r="DJ219" s="239"/>
      <c r="DK219" s="239"/>
      <c r="DL219" s="239"/>
      <c r="DM219" s="239"/>
      <c r="DN219" s="239"/>
      <c r="DO219" s="239"/>
      <c r="DP219" s="239"/>
      <c r="DQ219" s="239"/>
      <c r="DR219" s="239"/>
      <c r="DS219" s="239"/>
      <c r="DT219" s="239"/>
      <c r="DU219" s="239"/>
      <c r="DV219" s="239"/>
      <c r="DW219" s="239"/>
      <c r="DX219" s="239"/>
      <c r="DY219" s="239"/>
      <c r="DZ219" s="239"/>
      <c r="EA219" s="239"/>
      <c r="EB219" s="239"/>
      <c r="EC219" s="239"/>
      <c r="ED219" s="239"/>
      <c r="EE219" s="239"/>
      <c r="EF219" s="239"/>
      <c r="EG219" s="239"/>
      <c r="EH219" s="239"/>
      <c r="EI219" s="239"/>
      <c r="EJ219" s="239"/>
      <c r="EK219" s="239"/>
      <c r="EL219" s="239"/>
      <c r="EM219" s="239"/>
      <c r="EN219" s="239"/>
      <c r="EO219" s="239"/>
      <c r="EP219" s="239"/>
      <c r="EQ219" s="239"/>
      <c r="ER219" s="239"/>
      <c r="ES219" s="239"/>
      <c r="ET219" s="239"/>
      <c r="EU219" s="239"/>
      <c r="EV219" s="239"/>
      <c r="EW219" s="239"/>
      <c r="EX219" s="239"/>
      <c r="EY219" s="239"/>
      <c r="EZ219" s="239"/>
      <c r="FA219" s="239"/>
      <c r="FB219" s="239"/>
      <c r="FC219" s="239"/>
      <c r="FD219" s="239"/>
      <c r="FE219" s="239"/>
      <c r="FF219" s="239"/>
      <c r="FG219" s="239"/>
      <c r="FH219" s="239"/>
      <c r="FI219" s="239"/>
      <c r="FJ219" s="239"/>
      <c r="FK219" s="239"/>
      <c r="FL219" s="239"/>
      <c r="FM219" s="239"/>
      <c r="FN219" s="239"/>
      <c r="FO219" s="239"/>
      <c r="FP219" s="239"/>
      <c r="FQ219" s="239"/>
      <c r="FR219" s="239"/>
      <c r="FS219" s="239"/>
      <c r="FT219" s="239"/>
      <c r="FU219" s="239"/>
      <c r="FV219" s="239"/>
      <c r="FW219" s="239"/>
      <c r="FX219" s="239"/>
      <c r="FY219" s="239"/>
      <c r="FZ219" s="239"/>
      <c r="GA219" s="239"/>
      <c r="GB219" s="239"/>
      <c r="GC219" s="239"/>
      <c r="GD219" s="239"/>
      <c r="GE219" s="239"/>
      <c r="GF219" s="239"/>
      <c r="GG219" s="239"/>
      <c r="GH219" s="239"/>
      <c r="GI219" s="239"/>
      <c r="GJ219" s="239"/>
      <c r="GK219" s="239"/>
      <c r="GL219" s="239"/>
      <c r="GM219" s="239"/>
      <c r="GN219" s="239"/>
      <c r="GO219" s="239"/>
      <c r="GP219" s="239"/>
      <c r="GQ219" s="239"/>
      <c r="GR219" s="239"/>
      <c r="GS219" s="239"/>
      <c r="GT219" s="239"/>
      <c r="GU219" s="239"/>
      <c r="GV219" s="239"/>
      <c r="GW219" s="239"/>
      <c r="GX219" s="239"/>
      <c r="GY219" s="239"/>
      <c r="GZ219" s="239"/>
      <c r="HA219" s="239"/>
      <c r="HB219" s="239"/>
      <c r="HC219" s="239"/>
      <c r="HD219" s="239"/>
      <c r="HE219" s="239"/>
      <c r="HF219" s="239"/>
      <c r="HG219" s="239"/>
      <c r="HH219" s="239"/>
      <c r="HI219" s="239"/>
      <c r="HJ219" s="239"/>
      <c r="HK219" s="239"/>
      <c r="HL219" s="239"/>
      <c r="HM219" s="239"/>
      <c r="HN219" s="239"/>
      <c r="HO219" s="239"/>
      <c r="HP219" s="239"/>
      <c r="HQ219" s="239"/>
      <c r="HR219" s="239"/>
      <c r="HS219" s="239"/>
      <c r="HT219" s="239"/>
      <c r="HU219" s="239"/>
      <c r="HV219" s="239"/>
      <c r="HW219" s="239"/>
      <c r="HX219" s="239"/>
      <c r="HY219" s="239"/>
      <c r="HZ219" s="239"/>
      <c r="IA219" s="239"/>
      <c r="IB219" s="239"/>
      <c r="IC219" s="239"/>
      <c r="ID219" s="239"/>
      <c r="IE219" s="239"/>
      <c r="IF219" s="239"/>
      <c r="IG219" s="239"/>
      <c r="IH219" s="325"/>
      <c r="II219" s="325"/>
      <c r="IJ219" s="325"/>
      <c r="IK219" s="325"/>
      <c r="IL219" s="325"/>
      <c r="IM219" s="325"/>
      <c r="IN219" s="325"/>
      <c r="IO219" s="325"/>
      <c r="IP219" s="325"/>
      <c r="IQ219" s="325"/>
      <c r="IR219" s="325"/>
      <c r="IS219" s="325"/>
      <c r="IT219" s="325"/>
      <c r="IU219" s="325"/>
      <c r="IV219" s="325"/>
    </row>
    <row r="220" spans="1:6" s="321" customFormat="1" ht="30" customHeight="1">
      <c r="A220" s="340" t="s">
        <v>121</v>
      </c>
      <c r="B220" s="344">
        <v>0</v>
      </c>
      <c r="C220" s="338">
        <f t="shared" si="27"/>
        <v>0</v>
      </c>
      <c r="D220" s="345"/>
      <c r="E220" s="353" t="str">
        <f t="shared" si="22"/>
        <v>-</v>
      </c>
      <c r="F220" s="354"/>
    </row>
    <row r="221" spans="1:256" s="321" customFormat="1" ht="30" customHeight="1">
      <c r="A221" s="340" t="s">
        <v>201</v>
      </c>
      <c r="B221" s="344">
        <v>214.9</v>
      </c>
      <c r="C221" s="338">
        <f t="shared" si="27"/>
        <v>214.9</v>
      </c>
      <c r="D221" s="345">
        <v>215</v>
      </c>
      <c r="E221" s="353">
        <f t="shared" si="22"/>
        <v>1.0004653327128896</v>
      </c>
      <c r="F221" s="354"/>
      <c r="G221" s="239"/>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239"/>
      <c r="AD221" s="239"/>
      <c r="AE221" s="239"/>
      <c r="AF221" s="239"/>
      <c r="AG221" s="239"/>
      <c r="AH221" s="239"/>
      <c r="AI221" s="239"/>
      <c r="AJ221" s="239"/>
      <c r="AK221" s="239"/>
      <c r="AL221" s="239"/>
      <c r="AM221" s="239"/>
      <c r="AN221" s="239"/>
      <c r="AO221" s="239"/>
      <c r="AP221" s="239"/>
      <c r="AQ221" s="239"/>
      <c r="AR221" s="239"/>
      <c r="AS221" s="239"/>
      <c r="AT221" s="239"/>
      <c r="AU221" s="239"/>
      <c r="AV221" s="239"/>
      <c r="AW221" s="239"/>
      <c r="AX221" s="239"/>
      <c r="AY221" s="239"/>
      <c r="AZ221" s="239"/>
      <c r="BA221" s="239"/>
      <c r="BB221" s="239"/>
      <c r="BC221" s="239"/>
      <c r="BD221" s="239"/>
      <c r="BE221" s="239"/>
      <c r="BF221" s="239"/>
      <c r="BG221" s="239"/>
      <c r="BH221" s="239"/>
      <c r="BI221" s="239"/>
      <c r="BJ221" s="239"/>
      <c r="BK221" s="239"/>
      <c r="BL221" s="239"/>
      <c r="BM221" s="239"/>
      <c r="BN221" s="239"/>
      <c r="BO221" s="239"/>
      <c r="BP221" s="239"/>
      <c r="BQ221" s="239"/>
      <c r="BR221" s="239"/>
      <c r="BS221" s="239"/>
      <c r="BT221" s="239"/>
      <c r="BU221" s="239"/>
      <c r="BV221" s="239"/>
      <c r="BW221" s="239"/>
      <c r="BX221" s="239"/>
      <c r="BY221" s="239"/>
      <c r="BZ221" s="239"/>
      <c r="CA221" s="239"/>
      <c r="CB221" s="239"/>
      <c r="CC221" s="239"/>
      <c r="CD221" s="239"/>
      <c r="CE221" s="239"/>
      <c r="CF221" s="239"/>
      <c r="CG221" s="239"/>
      <c r="CH221" s="239"/>
      <c r="CI221" s="239"/>
      <c r="CJ221" s="239"/>
      <c r="CK221" s="239"/>
      <c r="CL221" s="239"/>
      <c r="CM221" s="239"/>
      <c r="CN221" s="239"/>
      <c r="CO221" s="239"/>
      <c r="CP221" s="239"/>
      <c r="CQ221" s="239"/>
      <c r="CR221" s="239"/>
      <c r="CS221" s="239"/>
      <c r="CT221" s="239"/>
      <c r="CU221" s="239"/>
      <c r="CV221" s="239"/>
      <c r="CW221" s="239"/>
      <c r="CX221" s="239"/>
      <c r="CY221" s="239"/>
      <c r="CZ221" s="239"/>
      <c r="DA221" s="239"/>
      <c r="DB221" s="239"/>
      <c r="DC221" s="239"/>
      <c r="DD221" s="239"/>
      <c r="DE221" s="239"/>
      <c r="DF221" s="239"/>
      <c r="DG221" s="239"/>
      <c r="DH221" s="239"/>
      <c r="DI221" s="239"/>
      <c r="DJ221" s="239"/>
      <c r="DK221" s="239"/>
      <c r="DL221" s="239"/>
      <c r="DM221" s="239"/>
      <c r="DN221" s="239"/>
      <c r="DO221" s="239"/>
      <c r="DP221" s="239"/>
      <c r="DQ221" s="239"/>
      <c r="DR221" s="239"/>
      <c r="DS221" s="239"/>
      <c r="DT221" s="239"/>
      <c r="DU221" s="239"/>
      <c r="DV221" s="239"/>
      <c r="DW221" s="239"/>
      <c r="DX221" s="239"/>
      <c r="DY221" s="239"/>
      <c r="DZ221" s="239"/>
      <c r="EA221" s="239"/>
      <c r="EB221" s="239"/>
      <c r="EC221" s="239"/>
      <c r="ED221" s="239"/>
      <c r="EE221" s="239"/>
      <c r="EF221" s="239"/>
      <c r="EG221" s="239"/>
      <c r="EH221" s="239"/>
      <c r="EI221" s="239"/>
      <c r="EJ221" s="239"/>
      <c r="EK221" s="239"/>
      <c r="EL221" s="239"/>
      <c r="EM221" s="239"/>
      <c r="EN221" s="239"/>
      <c r="EO221" s="239"/>
      <c r="EP221" s="239"/>
      <c r="EQ221" s="239"/>
      <c r="ER221" s="239"/>
      <c r="ES221" s="239"/>
      <c r="ET221" s="239"/>
      <c r="EU221" s="239"/>
      <c r="EV221" s="239"/>
      <c r="EW221" s="239"/>
      <c r="EX221" s="239"/>
      <c r="EY221" s="239"/>
      <c r="EZ221" s="239"/>
      <c r="FA221" s="239"/>
      <c r="FB221" s="239"/>
      <c r="FC221" s="239"/>
      <c r="FD221" s="239"/>
      <c r="FE221" s="239"/>
      <c r="FF221" s="239"/>
      <c r="FG221" s="239"/>
      <c r="FH221" s="239"/>
      <c r="FI221" s="239"/>
      <c r="FJ221" s="239"/>
      <c r="FK221" s="239"/>
      <c r="FL221" s="239"/>
      <c r="FM221" s="239"/>
      <c r="FN221" s="239"/>
      <c r="FO221" s="239"/>
      <c r="FP221" s="239"/>
      <c r="FQ221" s="239"/>
      <c r="FR221" s="239"/>
      <c r="FS221" s="239"/>
      <c r="FT221" s="239"/>
      <c r="FU221" s="239"/>
      <c r="FV221" s="239"/>
      <c r="FW221" s="239"/>
      <c r="FX221" s="239"/>
      <c r="FY221" s="239"/>
      <c r="FZ221" s="239"/>
      <c r="GA221" s="239"/>
      <c r="GB221" s="239"/>
      <c r="GC221" s="239"/>
      <c r="GD221" s="239"/>
      <c r="GE221" s="239"/>
      <c r="GF221" s="239"/>
      <c r="GG221" s="239"/>
      <c r="GH221" s="239"/>
      <c r="GI221" s="239"/>
      <c r="GJ221" s="239"/>
      <c r="GK221" s="239"/>
      <c r="GL221" s="239"/>
      <c r="GM221" s="239"/>
      <c r="GN221" s="239"/>
      <c r="GO221" s="239"/>
      <c r="GP221" s="239"/>
      <c r="GQ221" s="239"/>
      <c r="GR221" s="239"/>
      <c r="GS221" s="239"/>
      <c r="GT221" s="239"/>
      <c r="GU221" s="239"/>
      <c r="GV221" s="239"/>
      <c r="GW221" s="239"/>
      <c r="GX221" s="239"/>
      <c r="GY221" s="239"/>
      <c r="GZ221" s="239"/>
      <c r="HA221" s="239"/>
      <c r="HB221" s="239"/>
      <c r="HC221" s="239"/>
      <c r="HD221" s="239"/>
      <c r="HE221" s="239"/>
      <c r="HF221" s="239"/>
      <c r="HG221" s="239"/>
      <c r="HH221" s="239"/>
      <c r="HI221" s="239"/>
      <c r="HJ221" s="239"/>
      <c r="HK221" s="239"/>
      <c r="HL221" s="239"/>
      <c r="HM221" s="239"/>
      <c r="HN221" s="239"/>
      <c r="HO221" s="239"/>
      <c r="HP221" s="239"/>
      <c r="HQ221" s="239"/>
      <c r="HR221" s="239"/>
      <c r="HS221" s="239"/>
      <c r="HT221" s="239"/>
      <c r="HU221" s="239"/>
      <c r="HV221" s="239"/>
      <c r="HW221" s="239"/>
      <c r="HX221" s="239"/>
      <c r="HY221" s="239"/>
      <c r="HZ221" s="239"/>
      <c r="IA221" s="239"/>
      <c r="IB221" s="239"/>
      <c r="IC221" s="239"/>
      <c r="ID221" s="239"/>
      <c r="IE221" s="239"/>
      <c r="IF221" s="239"/>
      <c r="IG221" s="239"/>
      <c r="IH221" s="325"/>
      <c r="II221" s="325"/>
      <c r="IJ221" s="325"/>
      <c r="IK221" s="325"/>
      <c r="IL221" s="325"/>
      <c r="IM221" s="325"/>
      <c r="IN221" s="325"/>
      <c r="IO221" s="325"/>
      <c r="IP221" s="325"/>
      <c r="IQ221" s="325"/>
      <c r="IR221" s="325"/>
      <c r="IS221" s="325"/>
      <c r="IT221" s="325"/>
      <c r="IU221" s="325"/>
      <c r="IV221" s="325"/>
    </row>
    <row r="222" spans="1:256" s="321" customFormat="1" ht="30" customHeight="1">
      <c r="A222" s="340" t="s">
        <v>202</v>
      </c>
      <c r="B222" s="344">
        <v>14</v>
      </c>
      <c r="C222" s="338">
        <f aca="true" t="shared" si="28" ref="C222:C228">B222</f>
        <v>14</v>
      </c>
      <c r="D222" s="345">
        <v>14</v>
      </c>
      <c r="E222" s="353">
        <f t="shared" si="22"/>
        <v>1</v>
      </c>
      <c r="F222" s="354"/>
      <c r="G222" s="239"/>
      <c r="H222" s="239"/>
      <c r="I222" s="239"/>
      <c r="J222" s="239"/>
      <c r="K222" s="239"/>
      <c r="L222" s="239"/>
      <c r="M222" s="239"/>
      <c r="N222" s="239"/>
      <c r="O222" s="239"/>
      <c r="P222" s="239"/>
      <c r="Q222" s="239"/>
      <c r="R222" s="239"/>
      <c r="S222" s="239"/>
      <c r="T222" s="239"/>
      <c r="U222" s="239"/>
      <c r="V222" s="239"/>
      <c r="W222" s="239"/>
      <c r="X222" s="239"/>
      <c r="Y222" s="239"/>
      <c r="Z222" s="239"/>
      <c r="AA222" s="239"/>
      <c r="AB222" s="239"/>
      <c r="AC222" s="239"/>
      <c r="AD222" s="239"/>
      <c r="AE222" s="239"/>
      <c r="AF222" s="239"/>
      <c r="AG222" s="239"/>
      <c r="AH222" s="239"/>
      <c r="AI222" s="239"/>
      <c r="AJ222" s="239"/>
      <c r="AK222" s="239"/>
      <c r="AL222" s="239"/>
      <c r="AM222" s="239"/>
      <c r="AN222" s="239"/>
      <c r="AO222" s="239"/>
      <c r="AP222" s="239"/>
      <c r="AQ222" s="239"/>
      <c r="AR222" s="239"/>
      <c r="AS222" s="239"/>
      <c r="AT222" s="239"/>
      <c r="AU222" s="239"/>
      <c r="AV222" s="239"/>
      <c r="AW222" s="239"/>
      <c r="AX222" s="239"/>
      <c r="AY222" s="239"/>
      <c r="AZ222" s="239"/>
      <c r="BA222" s="239"/>
      <c r="BB222" s="239"/>
      <c r="BC222" s="239"/>
      <c r="BD222" s="239"/>
      <c r="BE222" s="239"/>
      <c r="BF222" s="239"/>
      <c r="BG222" s="239"/>
      <c r="BH222" s="239"/>
      <c r="BI222" s="239"/>
      <c r="BJ222" s="239"/>
      <c r="BK222" s="239"/>
      <c r="BL222" s="239"/>
      <c r="BM222" s="239"/>
      <c r="BN222" s="239"/>
      <c r="BO222" s="239"/>
      <c r="BP222" s="239"/>
      <c r="BQ222" s="239"/>
      <c r="BR222" s="239"/>
      <c r="BS222" s="239"/>
      <c r="BT222" s="239"/>
      <c r="BU222" s="239"/>
      <c r="BV222" s="239"/>
      <c r="BW222" s="239"/>
      <c r="BX222" s="239"/>
      <c r="BY222" s="239"/>
      <c r="BZ222" s="239"/>
      <c r="CA222" s="239"/>
      <c r="CB222" s="239"/>
      <c r="CC222" s="239"/>
      <c r="CD222" s="239"/>
      <c r="CE222" s="239"/>
      <c r="CF222" s="239"/>
      <c r="CG222" s="239"/>
      <c r="CH222" s="239"/>
      <c r="CI222" s="239"/>
      <c r="CJ222" s="239"/>
      <c r="CK222" s="239"/>
      <c r="CL222" s="239"/>
      <c r="CM222" s="239"/>
      <c r="CN222" s="239"/>
      <c r="CO222" s="239"/>
      <c r="CP222" s="239"/>
      <c r="CQ222" s="239"/>
      <c r="CR222" s="239"/>
      <c r="CS222" s="239"/>
      <c r="CT222" s="239"/>
      <c r="CU222" s="239"/>
      <c r="CV222" s="239"/>
      <c r="CW222" s="239"/>
      <c r="CX222" s="239"/>
      <c r="CY222" s="239"/>
      <c r="CZ222" s="239"/>
      <c r="DA222" s="239"/>
      <c r="DB222" s="239"/>
      <c r="DC222" s="239"/>
      <c r="DD222" s="239"/>
      <c r="DE222" s="239"/>
      <c r="DF222" s="239"/>
      <c r="DG222" s="239"/>
      <c r="DH222" s="239"/>
      <c r="DI222" s="239"/>
      <c r="DJ222" s="239"/>
      <c r="DK222" s="239"/>
      <c r="DL222" s="239"/>
      <c r="DM222" s="239"/>
      <c r="DN222" s="239"/>
      <c r="DO222" s="239"/>
      <c r="DP222" s="239"/>
      <c r="DQ222" s="239"/>
      <c r="DR222" s="239"/>
      <c r="DS222" s="239"/>
      <c r="DT222" s="239"/>
      <c r="DU222" s="239"/>
      <c r="DV222" s="239"/>
      <c r="DW222" s="239"/>
      <c r="DX222" s="239"/>
      <c r="DY222" s="239"/>
      <c r="DZ222" s="239"/>
      <c r="EA222" s="239"/>
      <c r="EB222" s="239"/>
      <c r="EC222" s="239"/>
      <c r="ED222" s="239"/>
      <c r="EE222" s="239"/>
      <c r="EF222" s="239"/>
      <c r="EG222" s="239"/>
      <c r="EH222" s="239"/>
      <c r="EI222" s="239"/>
      <c r="EJ222" s="239"/>
      <c r="EK222" s="239"/>
      <c r="EL222" s="239"/>
      <c r="EM222" s="239"/>
      <c r="EN222" s="239"/>
      <c r="EO222" s="239"/>
      <c r="EP222" s="239"/>
      <c r="EQ222" s="239"/>
      <c r="ER222" s="239"/>
      <c r="ES222" s="239"/>
      <c r="ET222" s="239"/>
      <c r="EU222" s="239"/>
      <c r="EV222" s="239"/>
      <c r="EW222" s="239"/>
      <c r="EX222" s="239"/>
      <c r="EY222" s="239"/>
      <c r="EZ222" s="239"/>
      <c r="FA222" s="239"/>
      <c r="FB222" s="239"/>
      <c r="FC222" s="239"/>
      <c r="FD222" s="239"/>
      <c r="FE222" s="239"/>
      <c r="FF222" s="239"/>
      <c r="FG222" s="239"/>
      <c r="FH222" s="239"/>
      <c r="FI222" s="239"/>
      <c r="FJ222" s="239"/>
      <c r="FK222" s="239"/>
      <c r="FL222" s="239"/>
      <c r="FM222" s="239"/>
      <c r="FN222" s="239"/>
      <c r="FO222" s="239"/>
      <c r="FP222" s="239"/>
      <c r="FQ222" s="239"/>
      <c r="FR222" s="239"/>
      <c r="FS222" s="239"/>
      <c r="FT222" s="239"/>
      <c r="FU222" s="239"/>
      <c r="FV222" s="239"/>
      <c r="FW222" s="239"/>
      <c r="FX222" s="239"/>
      <c r="FY222" s="239"/>
      <c r="FZ222" s="239"/>
      <c r="GA222" s="239"/>
      <c r="GB222" s="239"/>
      <c r="GC222" s="239"/>
      <c r="GD222" s="239"/>
      <c r="GE222" s="239"/>
      <c r="GF222" s="239"/>
      <c r="GG222" s="239"/>
      <c r="GH222" s="239"/>
      <c r="GI222" s="239"/>
      <c r="GJ222" s="239"/>
      <c r="GK222" s="239"/>
      <c r="GL222" s="239"/>
      <c r="GM222" s="239"/>
      <c r="GN222" s="239"/>
      <c r="GO222" s="239"/>
      <c r="GP222" s="239"/>
      <c r="GQ222" s="239"/>
      <c r="GR222" s="239"/>
      <c r="GS222" s="239"/>
      <c r="GT222" s="239"/>
      <c r="GU222" s="239"/>
      <c r="GV222" s="239"/>
      <c r="GW222" s="239"/>
      <c r="GX222" s="239"/>
      <c r="GY222" s="239"/>
      <c r="GZ222" s="239"/>
      <c r="HA222" s="239"/>
      <c r="HB222" s="239"/>
      <c r="HC222" s="239"/>
      <c r="HD222" s="239"/>
      <c r="HE222" s="239"/>
      <c r="HF222" s="239"/>
      <c r="HG222" s="239"/>
      <c r="HH222" s="239"/>
      <c r="HI222" s="239"/>
      <c r="HJ222" s="239"/>
      <c r="HK222" s="239"/>
      <c r="HL222" s="239"/>
      <c r="HM222" s="239"/>
      <c r="HN222" s="239"/>
      <c r="HO222" s="239"/>
      <c r="HP222" s="239"/>
      <c r="HQ222" s="239"/>
      <c r="HR222" s="239"/>
      <c r="HS222" s="239"/>
      <c r="HT222" s="239"/>
      <c r="HU222" s="239"/>
      <c r="HV222" s="239"/>
      <c r="HW222" s="239"/>
      <c r="HX222" s="239"/>
      <c r="HY222" s="239"/>
      <c r="HZ222" s="239"/>
      <c r="IA222" s="239"/>
      <c r="IB222" s="239"/>
      <c r="IC222" s="239"/>
      <c r="ID222" s="239"/>
      <c r="IE222" s="239"/>
      <c r="IF222" s="239"/>
      <c r="IG222" s="239"/>
      <c r="IH222" s="325"/>
      <c r="II222" s="325"/>
      <c r="IJ222" s="325"/>
      <c r="IK222" s="325"/>
      <c r="IL222" s="325"/>
      <c r="IM222" s="325"/>
      <c r="IN222" s="325"/>
      <c r="IO222" s="325"/>
      <c r="IP222" s="325"/>
      <c r="IQ222" s="325"/>
      <c r="IR222" s="325"/>
      <c r="IS222" s="325"/>
      <c r="IT222" s="325"/>
      <c r="IU222" s="325"/>
      <c r="IV222" s="325"/>
    </row>
    <row r="223" spans="1:6" s="321" customFormat="1" ht="30" customHeight="1">
      <c r="A223" s="340" t="s">
        <v>203</v>
      </c>
      <c r="B223" s="344">
        <v>0</v>
      </c>
      <c r="C223" s="338">
        <f t="shared" si="28"/>
        <v>0</v>
      </c>
      <c r="D223" s="345"/>
      <c r="E223" s="353" t="str">
        <f t="shared" si="22"/>
        <v>-</v>
      </c>
      <c r="F223" s="354"/>
    </row>
    <row r="224" spans="1:6" s="321" customFormat="1" ht="30" customHeight="1">
      <c r="A224" s="340" t="s">
        <v>204</v>
      </c>
      <c r="B224" s="344">
        <v>0</v>
      </c>
      <c r="C224" s="338">
        <f t="shared" si="28"/>
        <v>0</v>
      </c>
      <c r="D224" s="345"/>
      <c r="E224" s="353" t="str">
        <f t="shared" si="22"/>
        <v>-</v>
      </c>
      <c r="F224" s="354"/>
    </row>
    <row r="225" spans="1:6" s="321" customFormat="1" ht="30" customHeight="1">
      <c r="A225" s="340" t="s">
        <v>205</v>
      </c>
      <c r="B225" s="344">
        <v>0</v>
      </c>
      <c r="C225" s="338">
        <f t="shared" si="28"/>
        <v>0</v>
      </c>
      <c r="D225" s="345"/>
      <c r="E225" s="353" t="str">
        <f t="shared" si="22"/>
        <v>-</v>
      </c>
      <c r="F225" s="354"/>
    </row>
    <row r="226" spans="1:256" s="321" customFormat="1" ht="30" customHeight="1">
      <c r="A226" s="340" t="s">
        <v>206</v>
      </c>
      <c r="B226" s="344">
        <v>549</v>
      </c>
      <c r="C226" s="338">
        <f t="shared" si="28"/>
        <v>549</v>
      </c>
      <c r="D226" s="345">
        <v>552</v>
      </c>
      <c r="E226" s="353">
        <f t="shared" si="22"/>
        <v>1.005464480874317</v>
      </c>
      <c r="F226" s="354"/>
      <c r="G226" s="239"/>
      <c r="H226" s="239"/>
      <c r="I226" s="239"/>
      <c r="J226" s="239"/>
      <c r="K226" s="239"/>
      <c r="L226" s="239"/>
      <c r="M226" s="239"/>
      <c r="N226" s="239"/>
      <c r="O226" s="239"/>
      <c r="P226" s="239"/>
      <c r="Q226" s="239"/>
      <c r="R226" s="239"/>
      <c r="S226" s="239"/>
      <c r="T226" s="239"/>
      <c r="U226" s="239"/>
      <c r="V226" s="239"/>
      <c r="W226" s="239"/>
      <c r="X226" s="239"/>
      <c r="Y226" s="239"/>
      <c r="Z226" s="239"/>
      <c r="AA226" s="239"/>
      <c r="AB226" s="239"/>
      <c r="AC226" s="239"/>
      <c r="AD226" s="239"/>
      <c r="AE226" s="239"/>
      <c r="AF226" s="239"/>
      <c r="AG226" s="239"/>
      <c r="AH226" s="239"/>
      <c r="AI226" s="239"/>
      <c r="AJ226" s="239"/>
      <c r="AK226" s="239"/>
      <c r="AL226" s="239"/>
      <c r="AM226" s="239"/>
      <c r="AN226" s="239"/>
      <c r="AO226" s="239"/>
      <c r="AP226" s="239"/>
      <c r="AQ226" s="239"/>
      <c r="AR226" s="239"/>
      <c r="AS226" s="239"/>
      <c r="AT226" s="239"/>
      <c r="AU226" s="239"/>
      <c r="AV226" s="239"/>
      <c r="AW226" s="239"/>
      <c r="AX226" s="239"/>
      <c r="AY226" s="239"/>
      <c r="AZ226" s="239"/>
      <c r="BA226" s="239"/>
      <c r="BB226" s="239"/>
      <c r="BC226" s="239"/>
      <c r="BD226" s="239"/>
      <c r="BE226" s="239"/>
      <c r="BF226" s="239"/>
      <c r="BG226" s="239"/>
      <c r="BH226" s="239"/>
      <c r="BI226" s="239"/>
      <c r="BJ226" s="239"/>
      <c r="BK226" s="239"/>
      <c r="BL226" s="239"/>
      <c r="BM226" s="239"/>
      <c r="BN226" s="239"/>
      <c r="BO226" s="239"/>
      <c r="BP226" s="239"/>
      <c r="BQ226" s="239"/>
      <c r="BR226" s="239"/>
      <c r="BS226" s="239"/>
      <c r="BT226" s="239"/>
      <c r="BU226" s="239"/>
      <c r="BV226" s="239"/>
      <c r="BW226" s="239"/>
      <c r="BX226" s="239"/>
      <c r="BY226" s="239"/>
      <c r="BZ226" s="239"/>
      <c r="CA226" s="239"/>
      <c r="CB226" s="239"/>
      <c r="CC226" s="239"/>
      <c r="CD226" s="239"/>
      <c r="CE226" s="239"/>
      <c r="CF226" s="239"/>
      <c r="CG226" s="239"/>
      <c r="CH226" s="239"/>
      <c r="CI226" s="239"/>
      <c r="CJ226" s="239"/>
      <c r="CK226" s="239"/>
      <c r="CL226" s="239"/>
      <c r="CM226" s="239"/>
      <c r="CN226" s="239"/>
      <c r="CO226" s="239"/>
      <c r="CP226" s="239"/>
      <c r="CQ226" s="239"/>
      <c r="CR226" s="239"/>
      <c r="CS226" s="239"/>
      <c r="CT226" s="239"/>
      <c r="CU226" s="239"/>
      <c r="CV226" s="239"/>
      <c r="CW226" s="239"/>
      <c r="CX226" s="239"/>
      <c r="CY226" s="239"/>
      <c r="CZ226" s="239"/>
      <c r="DA226" s="239"/>
      <c r="DB226" s="239"/>
      <c r="DC226" s="239"/>
      <c r="DD226" s="239"/>
      <c r="DE226" s="239"/>
      <c r="DF226" s="239"/>
      <c r="DG226" s="239"/>
      <c r="DH226" s="239"/>
      <c r="DI226" s="239"/>
      <c r="DJ226" s="239"/>
      <c r="DK226" s="239"/>
      <c r="DL226" s="239"/>
      <c r="DM226" s="239"/>
      <c r="DN226" s="239"/>
      <c r="DO226" s="239"/>
      <c r="DP226" s="239"/>
      <c r="DQ226" s="239"/>
      <c r="DR226" s="239"/>
      <c r="DS226" s="239"/>
      <c r="DT226" s="239"/>
      <c r="DU226" s="239"/>
      <c r="DV226" s="239"/>
      <c r="DW226" s="239"/>
      <c r="DX226" s="239"/>
      <c r="DY226" s="239"/>
      <c r="DZ226" s="239"/>
      <c r="EA226" s="239"/>
      <c r="EB226" s="239"/>
      <c r="EC226" s="239"/>
      <c r="ED226" s="239"/>
      <c r="EE226" s="239"/>
      <c r="EF226" s="239"/>
      <c r="EG226" s="239"/>
      <c r="EH226" s="239"/>
      <c r="EI226" s="239"/>
      <c r="EJ226" s="239"/>
      <c r="EK226" s="239"/>
      <c r="EL226" s="239"/>
      <c r="EM226" s="239"/>
      <c r="EN226" s="239"/>
      <c r="EO226" s="239"/>
      <c r="EP226" s="239"/>
      <c r="EQ226" s="239"/>
      <c r="ER226" s="239"/>
      <c r="ES226" s="239"/>
      <c r="ET226" s="239"/>
      <c r="EU226" s="239"/>
      <c r="EV226" s="239"/>
      <c r="EW226" s="239"/>
      <c r="EX226" s="239"/>
      <c r="EY226" s="239"/>
      <c r="EZ226" s="239"/>
      <c r="FA226" s="239"/>
      <c r="FB226" s="239"/>
      <c r="FC226" s="239"/>
      <c r="FD226" s="239"/>
      <c r="FE226" s="239"/>
      <c r="FF226" s="239"/>
      <c r="FG226" s="239"/>
      <c r="FH226" s="239"/>
      <c r="FI226" s="239"/>
      <c r="FJ226" s="239"/>
      <c r="FK226" s="239"/>
      <c r="FL226" s="239"/>
      <c r="FM226" s="239"/>
      <c r="FN226" s="239"/>
      <c r="FO226" s="239"/>
      <c r="FP226" s="239"/>
      <c r="FQ226" s="239"/>
      <c r="FR226" s="239"/>
      <c r="FS226" s="239"/>
      <c r="FT226" s="239"/>
      <c r="FU226" s="239"/>
      <c r="FV226" s="239"/>
      <c r="FW226" s="239"/>
      <c r="FX226" s="239"/>
      <c r="FY226" s="239"/>
      <c r="FZ226" s="239"/>
      <c r="GA226" s="239"/>
      <c r="GB226" s="239"/>
      <c r="GC226" s="239"/>
      <c r="GD226" s="239"/>
      <c r="GE226" s="239"/>
      <c r="GF226" s="239"/>
      <c r="GG226" s="239"/>
      <c r="GH226" s="239"/>
      <c r="GI226" s="239"/>
      <c r="GJ226" s="239"/>
      <c r="GK226" s="239"/>
      <c r="GL226" s="239"/>
      <c r="GM226" s="239"/>
      <c r="GN226" s="239"/>
      <c r="GO226" s="239"/>
      <c r="GP226" s="239"/>
      <c r="GQ226" s="239"/>
      <c r="GR226" s="239"/>
      <c r="GS226" s="239"/>
      <c r="GT226" s="239"/>
      <c r="GU226" s="239"/>
      <c r="GV226" s="239"/>
      <c r="GW226" s="239"/>
      <c r="GX226" s="239"/>
      <c r="GY226" s="239"/>
      <c r="GZ226" s="239"/>
      <c r="HA226" s="239"/>
      <c r="HB226" s="239"/>
      <c r="HC226" s="239"/>
      <c r="HD226" s="239"/>
      <c r="HE226" s="239"/>
      <c r="HF226" s="239"/>
      <c r="HG226" s="239"/>
      <c r="HH226" s="239"/>
      <c r="HI226" s="239"/>
      <c r="HJ226" s="239"/>
      <c r="HK226" s="239"/>
      <c r="HL226" s="239"/>
      <c r="HM226" s="239"/>
      <c r="HN226" s="239"/>
      <c r="HO226" s="239"/>
      <c r="HP226" s="239"/>
      <c r="HQ226" s="239"/>
      <c r="HR226" s="239"/>
      <c r="HS226" s="239"/>
      <c r="HT226" s="239"/>
      <c r="HU226" s="239"/>
      <c r="HV226" s="239"/>
      <c r="HW226" s="239"/>
      <c r="HX226" s="239"/>
      <c r="HY226" s="239"/>
      <c r="HZ226" s="239"/>
      <c r="IA226" s="239"/>
      <c r="IB226" s="239"/>
      <c r="IC226" s="239"/>
      <c r="ID226" s="239"/>
      <c r="IE226" s="239"/>
      <c r="IF226" s="239"/>
      <c r="IG226" s="239"/>
      <c r="IH226" s="325"/>
      <c r="II226" s="325"/>
      <c r="IJ226" s="325"/>
      <c r="IK226" s="325"/>
      <c r="IL226" s="325"/>
      <c r="IM226" s="325"/>
      <c r="IN226" s="325"/>
      <c r="IO226" s="325"/>
      <c r="IP226" s="325"/>
      <c r="IQ226" s="325"/>
      <c r="IR226" s="325"/>
      <c r="IS226" s="325"/>
      <c r="IT226" s="325"/>
      <c r="IU226" s="325"/>
      <c r="IV226" s="325"/>
    </row>
    <row r="227" spans="1:6" s="321" customFormat="1" ht="30" customHeight="1">
      <c r="A227" s="341" t="s">
        <v>87</v>
      </c>
      <c r="B227" s="344">
        <v>0</v>
      </c>
      <c r="C227" s="338">
        <f t="shared" si="28"/>
        <v>0</v>
      </c>
      <c r="D227" s="345"/>
      <c r="E227" s="353" t="str">
        <f t="shared" si="22"/>
        <v>-</v>
      </c>
      <c r="F227" s="354"/>
    </row>
    <row r="228" spans="1:256" s="321" customFormat="1" ht="30" customHeight="1">
      <c r="A228" s="337" t="s">
        <v>207</v>
      </c>
      <c r="B228" s="344">
        <v>23</v>
      </c>
      <c r="C228" s="338">
        <f aca="true" t="shared" si="29" ref="C228:C270">B228</f>
        <v>23</v>
      </c>
      <c r="D228" s="345">
        <v>56</v>
      </c>
      <c r="E228" s="353">
        <f t="shared" si="22"/>
        <v>2.4347826086956523</v>
      </c>
      <c r="F228" s="354"/>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239"/>
      <c r="AL228" s="239"/>
      <c r="AM228" s="239"/>
      <c r="AN228" s="239"/>
      <c r="AO228" s="239"/>
      <c r="AP228" s="239"/>
      <c r="AQ228" s="239"/>
      <c r="AR228" s="239"/>
      <c r="AS228" s="239"/>
      <c r="AT228" s="239"/>
      <c r="AU228" s="239"/>
      <c r="AV228" s="239"/>
      <c r="AW228" s="239"/>
      <c r="AX228" s="239"/>
      <c r="AY228" s="239"/>
      <c r="AZ228" s="239"/>
      <c r="BA228" s="239"/>
      <c r="BB228" s="239"/>
      <c r="BC228" s="239"/>
      <c r="BD228" s="239"/>
      <c r="BE228" s="239"/>
      <c r="BF228" s="239"/>
      <c r="BG228" s="239"/>
      <c r="BH228" s="239"/>
      <c r="BI228" s="239"/>
      <c r="BJ228" s="239"/>
      <c r="BK228" s="239"/>
      <c r="BL228" s="239"/>
      <c r="BM228" s="239"/>
      <c r="BN228" s="239"/>
      <c r="BO228" s="239"/>
      <c r="BP228" s="239"/>
      <c r="BQ228" s="239"/>
      <c r="BR228" s="239"/>
      <c r="BS228" s="239"/>
      <c r="BT228" s="239"/>
      <c r="BU228" s="239"/>
      <c r="BV228" s="239"/>
      <c r="BW228" s="239"/>
      <c r="BX228" s="239"/>
      <c r="BY228" s="239"/>
      <c r="BZ228" s="239"/>
      <c r="CA228" s="239"/>
      <c r="CB228" s="239"/>
      <c r="CC228" s="239"/>
      <c r="CD228" s="239"/>
      <c r="CE228" s="239"/>
      <c r="CF228" s="239"/>
      <c r="CG228" s="239"/>
      <c r="CH228" s="239"/>
      <c r="CI228" s="239"/>
      <c r="CJ228" s="239"/>
      <c r="CK228" s="239"/>
      <c r="CL228" s="239"/>
      <c r="CM228" s="239"/>
      <c r="CN228" s="239"/>
      <c r="CO228" s="239"/>
      <c r="CP228" s="239"/>
      <c r="CQ228" s="239"/>
      <c r="CR228" s="239"/>
      <c r="CS228" s="239"/>
      <c r="CT228" s="239"/>
      <c r="CU228" s="239"/>
      <c r="CV228" s="239"/>
      <c r="CW228" s="239"/>
      <c r="CX228" s="239"/>
      <c r="CY228" s="239"/>
      <c r="CZ228" s="239"/>
      <c r="DA228" s="239"/>
      <c r="DB228" s="239"/>
      <c r="DC228" s="239"/>
      <c r="DD228" s="239"/>
      <c r="DE228" s="239"/>
      <c r="DF228" s="239"/>
      <c r="DG228" s="239"/>
      <c r="DH228" s="239"/>
      <c r="DI228" s="239"/>
      <c r="DJ228" s="239"/>
      <c r="DK228" s="239"/>
      <c r="DL228" s="239"/>
      <c r="DM228" s="239"/>
      <c r="DN228" s="239"/>
      <c r="DO228" s="239"/>
      <c r="DP228" s="239"/>
      <c r="DQ228" s="239"/>
      <c r="DR228" s="239"/>
      <c r="DS228" s="239"/>
      <c r="DT228" s="239"/>
      <c r="DU228" s="239"/>
      <c r="DV228" s="239"/>
      <c r="DW228" s="239"/>
      <c r="DX228" s="239"/>
      <c r="DY228" s="239"/>
      <c r="DZ228" s="239"/>
      <c r="EA228" s="239"/>
      <c r="EB228" s="239"/>
      <c r="EC228" s="239"/>
      <c r="ED228" s="239"/>
      <c r="EE228" s="239"/>
      <c r="EF228" s="239"/>
      <c r="EG228" s="239"/>
      <c r="EH228" s="239"/>
      <c r="EI228" s="239"/>
      <c r="EJ228" s="239"/>
      <c r="EK228" s="239"/>
      <c r="EL228" s="239"/>
      <c r="EM228" s="239"/>
      <c r="EN228" s="239"/>
      <c r="EO228" s="239"/>
      <c r="EP228" s="239"/>
      <c r="EQ228" s="239"/>
      <c r="ER228" s="239"/>
      <c r="ES228" s="239"/>
      <c r="ET228" s="239"/>
      <c r="EU228" s="239"/>
      <c r="EV228" s="239"/>
      <c r="EW228" s="239"/>
      <c r="EX228" s="239"/>
      <c r="EY228" s="239"/>
      <c r="EZ228" s="239"/>
      <c r="FA228" s="239"/>
      <c r="FB228" s="239"/>
      <c r="FC228" s="239"/>
      <c r="FD228" s="239"/>
      <c r="FE228" s="239"/>
      <c r="FF228" s="239"/>
      <c r="FG228" s="239"/>
      <c r="FH228" s="239"/>
      <c r="FI228" s="239"/>
      <c r="FJ228" s="239"/>
      <c r="FK228" s="239"/>
      <c r="FL228" s="239"/>
      <c r="FM228" s="239"/>
      <c r="FN228" s="239"/>
      <c r="FO228" s="239"/>
      <c r="FP228" s="239"/>
      <c r="FQ228" s="239"/>
      <c r="FR228" s="239"/>
      <c r="FS228" s="239"/>
      <c r="FT228" s="239"/>
      <c r="FU228" s="239"/>
      <c r="FV228" s="239"/>
      <c r="FW228" s="239"/>
      <c r="FX228" s="239"/>
      <c r="FY228" s="239"/>
      <c r="FZ228" s="239"/>
      <c r="GA228" s="239"/>
      <c r="GB228" s="239"/>
      <c r="GC228" s="239"/>
      <c r="GD228" s="239"/>
      <c r="GE228" s="239"/>
      <c r="GF228" s="239"/>
      <c r="GG228" s="239"/>
      <c r="GH228" s="239"/>
      <c r="GI228" s="239"/>
      <c r="GJ228" s="239"/>
      <c r="GK228" s="239"/>
      <c r="GL228" s="239"/>
      <c r="GM228" s="239"/>
      <c r="GN228" s="239"/>
      <c r="GO228" s="239"/>
      <c r="GP228" s="239"/>
      <c r="GQ228" s="239"/>
      <c r="GR228" s="239"/>
      <c r="GS228" s="239"/>
      <c r="GT228" s="239"/>
      <c r="GU228" s="239"/>
      <c r="GV228" s="239"/>
      <c r="GW228" s="239"/>
      <c r="GX228" s="239"/>
      <c r="GY228" s="239"/>
      <c r="GZ228" s="239"/>
      <c r="HA228" s="239"/>
      <c r="HB228" s="239"/>
      <c r="HC228" s="239"/>
      <c r="HD228" s="239"/>
      <c r="HE228" s="239"/>
      <c r="HF228" s="239"/>
      <c r="HG228" s="239"/>
      <c r="HH228" s="239"/>
      <c r="HI228" s="239"/>
      <c r="HJ228" s="239"/>
      <c r="HK228" s="239"/>
      <c r="HL228" s="239"/>
      <c r="HM228" s="239"/>
      <c r="HN228" s="239"/>
      <c r="HO228" s="239"/>
      <c r="HP228" s="239"/>
      <c r="HQ228" s="239"/>
      <c r="HR228" s="239"/>
      <c r="HS228" s="239"/>
      <c r="HT228" s="239"/>
      <c r="HU228" s="239"/>
      <c r="HV228" s="239"/>
      <c r="HW228" s="239"/>
      <c r="HX228" s="239"/>
      <c r="HY228" s="239"/>
      <c r="HZ228" s="239"/>
      <c r="IA228" s="239"/>
      <c r="IB228" s="239"/>
      <c r="IC228" s="239"/>
      <c r="ID228" s="239"/>
      <c r="IE228" s="239"/>
      <c r="IF228" s="239"/>
      <c r="IG228" s="239"/>
      <c r="IH228" s="325"/>
      <c r="II228" s="325"/>
      <c r="IJ228" s="325"/>
      <c r="IK228" s="325"/>
      <c r="IL228" s="325"/>
      <c r="IM228" s="325"/>
      <c r="IN228" s="325"/>
      <c r="IO228" s="325"/>
      <c r="IP228" s="325"/>
      <c r="IQ228" s="325"/>
      <c r="IR228" s="325"/>
      <c r="IS228" s="325"/>
      <c r="IT228" s="325"/>
      <c r="IU228" s="325"/>
      <c r="IV228" s="325"/>
    </row>
    <row r="229" spans="1:256" s="321" customFormat="1" ht="30" customHeight="1">
      <c r="A229" s="336" t="s">
        <v>208</v>
      </c>
      <c r="B229" s="342">
        <f>SUM(B230:B231)</f>
        <v>323.62</v>
      </c>
      <c r="C229" s="342">
        <f>SUM(C230:C231)</f>
        <v>323.62</v>
      </c>
      <c r="D229" s="343">
        <f>SUM(D230:D231)</f>
        <v>128</v>
      </c>
      <c r="E229" s="349">
        <f t="shared" si="22"/>
        <v>0.3955256164637538</v>
      </c>
      <c r="F229" s="356" t="s">
        <v>209</v>
      </c>
      <c r="G229" s="239"/>
      <c r="H229" s="239"/>
      <c r="I229" s="239"/>
      <c r="J229" s="239"/>
      <c r="K229" s="239"/>
      <c r="L229" s="239"/>
      <c r="M229" s="239"/>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c r="AP229" s="239"/>
      <c r="AQ229" s="239"/>
      <c r="AR229" s="239"/>
      <c r="AS229" s="239"/>
      <c r="AT229" s="239"/>
      <c r="AU229" s="239"/>
      <c r="AV229" s="239"/>
      <c r="AW229" s="239"/>
      <c r="AX229" s="239"/>
      <c r="AY229" s="239"/>
      <c r="AZ229" s="239"/>
      <c r="BA229" s="239"/>
      <c r="BB229" s="239"/>
      <c r="BC229" s="239"/>
      <c r="BD229" s="239"/>
      <c r="BE229" s="239"/>
      <c r="BF229" s="239"/>
      <c r="BG229" s="239"/>
      <c r="BH229" s="239"/>
      <c r="BI229" s="239"/>
      <c r="BJ229" s="239"/>
      <c r="BK229" s="239"/>
      <c r="BL229" s="239"/>
      <c r="BM229" s="239"/>
      <c r="BN229" s="239"/>
      <c r="BO229" s="239"/>
      <c r="BP229" s="239"/>
      <c r="BQ229" s="239"/>
      <c r="BR229" s="239"/>
      <c r="BS229" s="239"/>
      <c r="BT229" s="239"/>
      <c r="BU229" s="239"/>
      <c r="BV229" s="239"/>
      <c r="BW229" s="239"/>
      <c r="BX229" s="239"/>
      <c r="BY229" s="239"/>
      <c r="BZ229" s="239"/>
      <c r="CA229" s="239"/>
      <c r="CB229" s="239"/>
      <c r="CC229" s="239"/>
      <c r="CD229" s="239"/>
      <c r="CE229" s="239"/>
      <c r="CF229" s="239"/>
      <c r="CG229" s="239"/>
      <c r="CH229" s="239"/>
      <c r="CI229" s="239"/>
      <c r="CJ229" s="239"/>
      <c r="CK229" s="239"/>
      <c r="CL229" s="239"/>
      <c r="CM229" s="239"/>
      <c r="CN229" s="239"/>
      <c r="CO229" s="239"/>
      <c r="CP229" s="239"/>
      <c r="CQ229" s="239"/>
      <c r="CR229" s="239"/>
      <c r="CS229" s="239"/>
      <c r="CT229" s="239"/>
      <c r="CU229" s="239"/>
      <c r="CV229" s="239"/>
      <c r="CW229" s="239"/>
      <c r="CX229" s="239"/>
      <c r="CY229" s="239"/>
      <c r="CZ229" s="239"/>
      <c r="DA229" s="239"/>
      <c r="DB229" s="239"/>
      <c r="DC229" s="239"/>
      <c r="DD229" s="239"/>
      <c r="DE229" s="239"/>
      <c r="DF229" s="239"/>
      <c r="DG229" s="239"/>
      <c r="DH229" s="239"/>
      <c r="DI229" s="239"/>
      <c r="DJ229" s="239"/>
      <c r="DK229" s="239"/>
      <c r="DL229" s="239"/>
      <c r="DM229" s="239"/>
      <c r="DN229" s="239"/>
      <c r="DO229" s="239"/>
      <c r="DP229" s="239"/>
      <c r="DQ229" s="239"/>
      <c r="DR229" s="239"/>
      <c r="DS229" s="239"/>
      <c r="DT229" s="239"/>
      <c r="DU229" s="239"/>
      <c r="DV229" s="239"/>
      <c r="DW229" s="239"/>
      <c r="DX229" s="239"/>
      <c r="DY229" s="239"/>
      <c r="DZ229" s="239"/>
      <c r="EA229" s="239"/>
      <c r="EB229" s="239"/>
      <c r="EC229" s="239"/>
      <c r="ED229" s="239"/>
      <c r="EE229" s="239"/>
      <c r="EF229" s="239"/>
      <c r="EG229" s="239"/>
      <c r="EH229" s="239"/>
      <c r="EI229" s="239"/>
      <c r="EJ229" s="239"/>
      <c r="EK229" s="239"/>
      <c r="EL229" s="239"/>
      <c r="EM229" s="239"/>
      <c r="EN229" s="239"/>
      <c r="EO229" s="239"/>
      <c r="EP229" s="239"/>
      <c r="EQ229" s="239"/>
      <c r="ER229" s="239"/>
      <c r="ES229" s="239"/>
      <c r="ET229" s="239"/>
      <c r="EU229" s="239"/>
      <c r="EV229" s="239"/>
      <c r="EW229" s="239"/>
      <c r="EX229" s="239"/>
      <c r="EY229" s="239"/>
      <c r="EZ229" s="239"/>
      <c r="FA229" s="239"/>
      <c r="FB229" s="239"/>
      <c r="FC229" s="239"/>
      <c r="FD229" s="239"/>
      <c r="FE229" s="239"/>
      <c r="FF229" s="239"/>
      <c r="FG229" s="239"/>
      <c r="FH229" s="239"/>
      <c r="FI229" s="239"/>
      <c r="FJ229" s="239"/>
      <c r="FK229" s="239"/>
      <c r="FL229" s="239"/>
      <c r="FM229" s="239"/>
      <c r="FN229" s="239"/>
      <c r="FO229" s="239"/>
      <c r="FP229" s="239"/>
      <c r="FQ229" s="239"/>
      <c r="FR229" s="239"/>
      <c r="FS229" s="239"/>
      <c r="FT229" s="239"/>
      <c r="FU229" s="239"/>
      <c r="FV229" s="239"/>
      <c r="FW229" s="239"/>
      <c r="FX229" s="239"/>
      <c r="FY229" s="239"/>
      <c r="FZ229" s="239"/>
      <c r="GA229" s="239"/>
      <c r="GB229" s="239"/>
      <c r="GC229" s="239"/>
      <c r="GD229" s="239"/>
      <c r="GE229" s="239"/>
      <c r="GF229" s="239"/>
      <c r="GG229" s="239"/>
      <c r="GH229" s="239"/>
      <c r="GI229" s="239"/>
      <c r="GJ229" s="239"/>
      <c r="GK229" s="239"/>
      <c r="GL229" s="239"/>
      <c r="GM229" s="239"/>
      <c r="GN229" s="239"/>
      <c r="GO229" s="239"/>
      <c r="GP229" s="239"/>
      <c r="GQ229" s="239"/>
      <c r="GR229" s="239"/>
      <c r="GS229" s="239"/>
      <c r="GT229" s="239"/>
      <c r="GU229" s="239"/>
      <c r="GV229" s="239"/>
      <c r="GW229" s="239"/>
      <c r="GX229" s="239"/>
      <c r="GY229" s="239"/>
      <c r="GZ229" s="239"/>
      <c r="HA229" s="239"/>
      <c r="HB229" s="239"/>
      <c r="HC229" s="239"/>
      <c r="HD229" s="239"/>
      <c r="HE229" s="239"/>
      <c r="HF229" s="239"/>
      <c r="HG229" s="239"/>
      <c r="HH229" s="239"/>
      <c r="HI229" s="239"/>
      <c r="HJ229" s="239"/>
      <c r="HK229" s="239"/>
      <c r="HL229" s="239"/>
      <c r="HM229" s="239"/>
      <c r="HN229" s="239"/>
      <c r="HO229" s="239"/>
      <c r="HP229" s="239"/>
      <c r="HQ229" s="239"/>
      <c r="HR229" s="239"/>
      <c r="HS229" s="239"/>
      <c r="HT229" s="239"/>
      <c r="HU229" s="239"/>
      <c r="HV229" s="239"/>
      <c r="HW229" s="239"/>
      <c r="HX229" s="239"/>
      <c r="HY229" s="239"/>
      <c r="HZ229" s="239"/>
      <c r="IA229" s="239"/>
      <c r="IB229" s="239"/>
      <c r="IC229" s="239"/>
      <c r="ID229" s="239"/>
      <c r="IE229" s="239"/>
      <c r="IF229" s="239"/>
      <c r="IG229" s="239"/>
      <c r="IH229" s="325"/>
      <c r="II229" s="325"/>
      <c r="IJ229" s="325"/>
      <c r="IK229" s="325"/>
      <c r="IL229" s="325"/>
      <c r="IM229" s="325"/>
      <c r="IN229" s="325"/>
      <c r="IO229" s="325"/>
      <c r="IP229" s="325"/>
      <c r="IQ229" s="325"/>
      <c r="IR229" s="325"/>
      <c r="IS229" s="325"/>
      <c r="IT229" s="325"/>
      <c r="IU229" s="325"/>
      <c r="IV229" s="325"/>
    </row>
    <row r="230" spans="1:256" s="321" customFormat="1" ht="30" customHeight="1">
      <c r="A230" s="337" t="s">
        <v>210</v>
      </c>
      <c r="B230" s="344">
        <v>200</v>
      </c>
      <c r="C230" s="338">
        <f t="shared" si="29"/>
        <v>200</v>
      </c>
      <c r="D230" s="345"/>
      <c r="E230" s="353">
        <f t="shared" si="22"/>
        <v>0</v>
      </c>
      <c r="F230" s="355"/>
      <c r="G230" s="239"/>
      <c r="H230" s="239"/>
      <c r="I230" s="239"/>
      <c r="J230" s="239"/>
      <c r="K230" s="239"/>
      <c r="L230" s="239"/>
      <c r="M230" s="239"/>
      <c r="N230" s="239"/>
      <c r="O230" s="239"/>
      <c r="P230" s="239"/>
      <c r="Q230" s="239"/>
      <c r="R230" s="239"/>
      <c r="S230" s="239"/>
      <c r="T230" s="239"/>
      <c r="U230" s="239"/>
      <c r="V230" s="239"/>
      <c r="W230" s="239"/>
      <c r="X230" s="239"/>
      <c r="Y230" s="239"/>
      <c r="Z230" s="239"/>
      <c r="AA230" s="239"/>
      <c r="AB230" s="239"/>
      <c r="AC230" s="239"/>
      <c r="AD230" s="239"/>
      <c r="AE230" s="239"/>
      <c r="AF230" s="239"/>
      <c r="AG230" s="239"/>
      <c r="AH230" s="239"/>
      <c r="AI230" s="239"/>
      <c r="AJ230" s="239"/>
      <c r="AK230" s="239"/>
      <c r="AL230" s="239"/>
      <c r="AM230" s="239"/>
      <c r="AN230" s="239"/>
      <c r="AO230" s="239"/>
      <c r="AP230" s="239"/>
      <c r="AQ230" s="239"/>
      <c r="AR230" s="239"/>
      <c r="AS230" s="239"/>
      <c r="AT230" s="239"/>
      <c r="AU230" s="239"/>
      <c r="AV230" s="239"/>
      <c r="AW230" s="239"/>
      <c r="AX230" s="239"/>
      <c r="AY230" s="239"/>
      <c r="AZ230" s="239"/>
      <c r="BA230" s="239"/>
      <c r="BB230" s="239"/>
      <c r="BC230" s="239"/>
      <c r="BD230" s="239"/>
      <c r="BE230" s="239"/>
      <c r="BF230" s="239"/>
      <c r="BG230" s="239"/>
      <c r="BH230" s="239"/>
      <c r="BI230" s="239"/>
      <c r="BJ230" s="239"/>
      <c r="BK230" s="239"/>
      <c r="BL230" s="239"/>
      <c r="BM230" s="239"/>
      <c r="BN230" s="239"/>
      <c r="BO230" s="239"/>
      <c r="BP230" s="239"/>
      <c r="BQ230" s="239"/>
      <c r="BR230" s="239"/>
      <c r="BS230" s="239"/>
      <c r="BT230" s="239"/>
      <c r="BU230" s="239"/>
      <c r="BV230" s="239"/>
      <c r="BW230" s="239"/>
      <c r="BX230" s="239"/>
      <c r="BY230" s="239"/>
      <c r="BZ230" s="239"/>
      <c r="CA230" s="239"/>
      <c r="CB230" s="239"/>
      <c r="CC230" s="239"/>
      <c r="CD230" s="239"/>
      <c r="CE230" s="239"/>
      <c r="CF230" s="239"/>
      <c r="CG230" s="239"/>
      <c r="CH230" s="239"/>
      <c r="CI230" s="239"/>
      <c r="CJ230" s="239"/>
      <c r="CK230" s="239"/>
      <c r="CL230" s="239"/>
      <c r="CM230" s="239"/>
      <c r="CN230" s="239"/>
      <c r="CO230" s="239"/>
      <c r="CP230" s="239"/>
      <c r="CQ230" s="239"/>
      <c r="CR230" s="239"/>
      <c r="CS230" s="239"/>
      <c r="CT230" s="239"/>
      <c r="CU230" s="239"/>
      <c r="CV230" s="239"/>
      <c r="CW230" s="239"/>
      <c r="CX230" s="239"/>
      <c r="CY230" s="239"/>
      <c r="CZ230" s="239"/>
      <c r="DA230" s="239"/>
      <c r="DB230" s="239"/>
      <c r="DC230" s="239"/>
      <c r="DD230" s="239"/>
      <c r="DE230" s="239"/>
      <c r="DF230" s="239"/>
      <c r="DG230" s="239"/>
      <c r="DH230" s="239"/>
      <c r="DI230" s="239"/>
      <c r="DJ230" s="239"/>
      <c r="DK230" s="239"/>
      <c r="DL230" s="239"/>
      <c r="DM230" s="239"/>
      <c r="DN230" s="239"/>
      <c r="DO230" s="239"/>
      <c r="DP230" s="239"/>
      <c r="DQ230" s="239"/>
      <c r="DR230" s="239"/>
      <c r="DS230" s="239"/>
      <c r="DT230" s="239"/>
      <c r="DU230" s="239"/>
      <c r="DV230" s="239"/>
      <c r="DW230" s="239"/>
      <c r="DX230" s="239"/>
      <c r="DY230" s="239"/>
      <c r="DZ230" s="239"/>
      <c r="EA230" s="239"/>
      <c r="EB230" s="239"/>
      <c r="EC230" s="239"/>
      <c r="ED230" s="239"/>
      <c r="EE230" s="239"/>
      <c r="EF230" s="239"/>
      <c r="EG230" s="239"/>
      <c r="EH230" s="239"/>
      <c r="EI230" s="239"/>
      <c r="EJ230" s="239"/>
      <c r="EK230" s="239"/>
      <c r="EL230" s="239"/>
      <c r="EM230" s="239"/>
      <c r="EN230" s="239"/>
      <c r="EO230" s="239"/>
      <c r="EP230" s="239"/>
      <c r="EQ230" s="239"/>
      <c r="ER230" s="239"/>
      <c r="ES230" s="239"/>
      <c r="ET230" s="239"/>
      <c r="EU230" s="239"/>
      <c r="EV230" s="239"/>
      <c r="EW230" s="239"/>
      <c r="EX230" s="239"/>
      <c r="EY230" s="239"/>
      <c r="EZ230" s="239"/>
      <c r="FA230" s="239"/>
      <c r="FB230" s="239"/>
      <c r="FC230" s="239"/>
      <c r="FD230" s="239"/>
      <c r="FE230" s="239"/>
      <c r="FF230" s="239"/>
      <c r="FG230" s="239"/>
      <c r="FH230" s="239"/>
      <c r="FI230" s="239"/>
      <c r="FJ230" s="239"/>
      <c r="FK230" s="239"/>
      <c r="FL230" s="239"/>
      <c r="FM230" s="239"/>
      <c r="FN230" s="239"/>
      <c r="FO230" s="239"/>
      <c r="FP230" s="239"/>
      <c r="FQ230" s="239"/>
      <c r="FR230" s="239"/>
      <c r="FS230" s="239"/>
      <c r="FT230" s="239"/>
      <c r="FU230" s="239"/>
      <c r="FV230" s="239"/>
      <c r="FW230" s="239"/>
      <c r="FX230" s="239"/>
      <c r="FY230" s="239"/>
      <c r="FZ230" s="239"/>
      <c r="GA230" s="239"/>
      <c r="GB230" s="239"/>
      <c r="GC230" s="239"/>
      <c r="GD230" s="239"/>
      <c r="GE230" s="239"/>
      <c r="GF230" s="239"/>
      <c r="GG230" s="239"/>
      <c r="GH230" s="239"/>
      <c r="GI230" s="239"/>
      <c r="GJ230" s="239"/>
      <c r="GK230" s="239"/>
      <c r="GL230" s="239"/>
      <c r="GM230" s="239"/>
      <c r="GN230" s="239"/>
      <c r="GO230" s="239"/>
      <c r="GP230" s="239"/>
      <c r="GQ230" s="239"/>
      <c r="GR230" s="239"/>
      <c r="GS230" s="239"/>
      <c r="GT230" s="239"/>
      <c r="GU230" s="239"/>
      <c r="GV230" s="239"/>
      <c r="GW230" s="239"/>
      <c r="GX230" s="239"/>
      <c r="GY230" s="239"/>
      <c r="GZ230" s="239"/>
      <c r="HA230" s="239"/>
      <c r="HB230" s="239"/>
      <c r="HC230" s="239"/>
      <c r="HD230" s="239"/>
      <c r="HE230" s="239"/>
      <c r="HF230" s="239"/>
      <c r="HG230" s="239"/>
      <c r="HH230" s="239"/>
      <c r="HI230" s="239"/>
      <c r="HJ230" s="239"/>
      <c r="HK230" s="239"/>
      <c r="HL230" s="239"/>
      <c r="HM230" s="239"/>
      <c r="HN230" s="239"/>
      <c r="HO230" s="239"/>
      <c r="HP230" s="239"/>
      <c r="HQ230" s="239"/>
      <c r="HR230" s="239"/>
      <c r="HS230" s="239"/>
      <c r="HT230" s="239"/>
      <c r="HU230" s="239"/>
      <c r="HV230" s="239"/>
      <c r="HW230" s="239"/>
      <c r="HX230" s="239"/>
      <c r="HY230" s="239"/>
      <c r="HZ230" s="239"/>
      <c r="IA230" s="239"/>
      <c r="IB230" s="239"/>
      <c r="IC230" s="239"/>
      <c r="ID230" s="239"/>
      <c r="IE230" s="239"/>
      <c r="IF230" s="239"/>
      <c r="IG230" s="239"/>
      <c r="IH230" s="325"/>
      <c r="II230" s="325"/>
      <c r="IJ230" s="325"/>
      <c r="IK230" s="325"/>
      <c r="IL230" s="325"/>
      <c r="IM230" s="325"/>
      <c r="IN230" s="325"/>
      <c r="IO230" s="325"/>
      <c r="IP230" s="325"/>
      <c r="IQ230" s="325"/>
      <c r="IR230" s="325"/>
      <c r="IS230" s="325"/>
      <c r="IT230" s="325"/>
      <c r="IU230" s="325"/>
      <c r="IV230" s="325"/>
    </row>
    <row r="231" spans="1:256" s="321" customFormat="1" ht="30" customHeight="1">
      <c r="A231" s="340" t="s">
        <v>211</v>
      </c>
      <c r="B231" s="344">
        <v>123.62</v>
      </c>
      <c r="C231" s="338">
        <f t="shared" si="29"/>
        <v>123.62</v>
      </c>
      <c r="D231" s="345">
        <v>128</v>
      </c>
      <c r="E231" s="353">
        <f t="shared" si="22"/>
        <v>1.0354311600064714</v>
      </c>
      <c r="F231" s="354"/>
      <c r="G231" s="239"/>
      <c r="H231" s="239"/>
      <c r="I231" s="239"/>
      <c r="J231" s="239"/>
      <c r="K231" s="239"/>
      <c r="L231" s="239"/>
      <c r="M231" s="239"/>
      <c r="N231" s="239"/>
      <c r="O231" s="239"/>
      <c r="P231" s="239"/>
      <c r="Q231" s="239"/>
      <c r="R231" s="239"/>
      <c r="S231" s="239"/>
      <c r="T231" s="239"/>
      <c r="U231" s="239"/>
      <c r="V231" s="239"/>
      <c r="W231" s="239"/>
      <c r="X231" s="239"/>
      <c r="Y231" s="239"/>
      <c r="Z231" s="239"/>
      <c r="AA231" s="239"/>
      <c r="AB231" s="239"/>
      <c r="AC231" s="239"/>
      <c r="AD231" s="239"/>
      <c r="AE231" s="239"/>
      <c r="AF231" s="239"/>
      <c r="AG231" s="239"/>
      <c r="AH231" s="239"/>
      <c r="AI231" s="239"/>
      <c r="AJ231" s="239"/>
      <c r="AK231" s="239"/>
      <c r="AL231" s="239"/>
      <c r="AM231" s="239"/>
      <c r="AN231" s="239"/>
      <c r="AO231" s="239"/>
      <c r="AP231" s="239"/>
      <c r="AQ231" s="239"/>
      <c r="AR231" s="239"/>
      <c r="AS231" s="239"/>
      <c r="AT231" s="239"/>
      <c r="AU231" s="239"/>
      <c r="AV231" s="239"/>
      <c r="AW231" s="239"/>
      <c r="AX231" s="239"/>
      <c r="AY231" s="239"/>
      <c r="AZ231" s="239"/>
      <c r="BA231" s="239"/>
      <c r="BB231" s="239"/>
      <c r="BC231" s="239"/>
      <c r="BD231" s="239"/>
      <c r="BE231" s="239"/>
      <c r="BF231" s="239"/>
      <c r="BG231" s="239"/>
      <c r="BH231" s="239"/>
      <c r="BI231" s="239"/>
      <c r="BJ231" s="239"/>
      <c r="BK231" s="239"/>
      <c r="BL231" s="239"/>
      <c r="BM231" s="239"/>
      <c r="BN231" s="239"/>
      <c r="BO231" s="239"/>
      <c r="BP231" s="239"/>
      <c r="BQ231" s="239"/>
      <c r="BR231" s="239"/>
      <c r="BS231" s="239"/>
      <c r="BT231" s="239"/>
      <c r="BU231" s="239"/>
      <c r="BV231" s="239"/>
      <c r="BW231" s="239"/>
      <c r="BX231" s="239"/>
      <c r="BY231" s="239"/>
      <c r="BZ231" s="239"/>
      <c r="CA231" s="239"/>
      <c r="CB231" s="239"/>
      <c r="CC231" s="239"/>
      <c r="CD231" s="239"/>
      <c r="CE231" s="239"/>
      <c r="CF231" s="239"/>
      <c r="CG231" s="239"/>
      <c r="CH231" s="239"/>
      <c r="CI231" s="239"/>
      <c r="CJ231" s="239"/>
      <c r="CK231" s="239"/>
      <c r="CL231" s="239"/>
      <c r="CM231" s="239"/>
      <c r="CN231" s="239"/>
      <c r="CO231" s="239"/>
      <c r="CP231" s="239"/>
      <c r="CQ231" s="239"/>
      <c r="CR231" s="239"/>
      <c r="CS231" s="239"/>
      <c r="CT231" s="239"/>
      <c r="CU231" s="239"/>
      <c r="CV231" s="239"/>
      <c r="CW231" s="239"/>
      <c r="CX231" s="239"/>
      <c r="CY231" s="239"/>
      <c r="CZ231" s="239"/>
      <c r="DA231" s="239"/>
      <c r="DB231" s="239"/>
      <c r="DC231" s="239"/>
      <c r="DD231" s="239"/>
      <c r="DE231" s="239"/>
      <c r="DF231" s="239"/>
      <c r="DG231" s="239"/>
      <c r="DH231" s="239"/>
      <c r="DI231" s="239"/>
      <c r="DJ231" s="239"/>
      <c r="DK231" s="239"/>
      <c r="DL231" s="239"/>
      <c r="DM231" s="239"/>
      <c r="DN231" s="239"/>
      <c r="DO231" s="239"/>
      <c r="DP231" s="239"/>
      <c r="DQ231" s="239"/>
      <c r="DR231" s="239"/>
      <c r="DS231" s="239"/>
      <c r="DT231" s="239"/>
      <c r="DU231" s="239"/>
      <c r="DV231" s="239"/>
      <c r="DW231" s="239"/>
      <c r="DX231" s="239"/>
      <c r="DY231" s="239"/>
      <c r="DZ231" s="239"/>
      <c r="EA231" s="239"/>
      <c r="EB231" s="239"/>
      <c r="EC231" s="239"/>
      <c r="ED231" s="239"/>
      <c r="EE231" s="239"/>
      <c r="EF231" s="239"/>
      <c r="EG231" s="239"/>
      <c r="EH231" s="239"/>
      <c r="EI231" s="239"/>
      <c r="EJ231" s="239"/>
      <c r="EK231" s="239"/>
      <c r="EL231" s="239"/>
      <c r="EM231" s="239"/>
      <c r="EN231" s="239"/>
      <c r="EO231" s="239"/>
      <c r="EP231" s="239"/>
      <c r="EQ231" s="239"/>
      <c r="ER231" s="239"/>
      <c r="ES231" s="239"/>
      <c r="ET231" s="239"/>
      <c r="EU231" s="239"/>
      <c r="EV231" s="239"/>
      <c r="EW231" s="239"/>
      <c r="EX231" s="239"/>
      <c r="EY231" s="239"/>
      <c r="EZ231" s="239"/>
      <c r="FA231" s="239"/>
      <c r="FB231" s="239"/>
      <c r="FC231" s="239"/>
      <c r="FD231" s="239"/>
      <c r="FE231" s="239"/>
      <c r="FF231" s="239"/>
      <c r="FG231" s="239"/>
      <c r="FH231" s="239"/>
      <c r="FI231" s="239"/>
      <c r="FJ231" s="239"/>
      <c r="FK231" s="239"/>
      <c r="FL231" s="239"/>
      <c r="FM231" s="239"/>
      <c r="FN231" s="239"/>
      <c r="FO231" s="239"/>
      <c r="FP231" s="239"/>
      <c r="FQ231" s="239"/>
      <c r="FR231" s="239"/>
      <c r="FS231" s="239"/>
      <c r="FT231" s="239"/>
      <c r="FU231" s="239"/>
      <c r="FV231" s="239"/>
      <c r="FW231" s="239"/>
      <c r="FX231" s="239"/>
      <c r="FY231" s="239"/>
      <c r="FZ231" s="239"/>
      <c r="GA231" s="239"/>
      <c r="GB231" s="239"/>
      <c r="GC231" s="239"/>
      <c r="GD231" s="239"/>
      <c r="GE231" s="239"/>
      <c r="GF231" s="239"/>
      <c r="GG231" s="239"/>
      <c r="GH231" s="239"/>
      <c r="GI231" s="239"/>
      <c r="GJ231" s="239"/>
      <c r="GK231" s="239"/>
      <c r="GL231" s="239"/>
      <c r="GM231" s="239"/>
      <c r="GN231" s="239"/>
      <c r="GO231" s="239"/>
      <c r="GP231" s="239"/>
      <c r="GQ231" s="239"/>
      <c r="GR231" s="239"/>
      <c r="GS231" s="239"/>
      <c r="GT231" s="239"/>
      <c r="GU231" s="239"/>
      <c r="GV231" s="239"/>
      <c r="GW231" s="239"/>
      <c r="GX231" s="239"/>
      <c r="GY231" s="239"/>
      <c r="GZ231" s="239"/>
      <c r="HA231" s="239"/>
      <c r="HB231" s="239"/>
      <c r="HC231" s="239"/>
      <c r="HD231" s="239"/>
      <c r="HE231" s="239"/>
      <c r="HF231" s="239"/>
      <c r="HG231" s="239"/>
      <c r="HH231" s="239"/>
      <c r="HI231" s="239"/>
      <c r="HJ231" s="239"/>
      <c r="HK231" s="239"/>
      <c r="HL231" s="239"/>
      <c r="HM231" s="239"/>
      <c r="HN231" s="239"/>
      <c r="HO231" s="239"/>
      <c r="HP231" s="239"/>
      <c r="HQ231" s="239"/>
      <c r="HR231" s="239"/>
      <c r="HS231" s="239"/>
      <c r="HT231" s="239"/>
      <c r="HU231" s="239"/>
      <c r="HV231" s="239"/>
      <c r="HW231" s="239"/>
      <c r="HX231" s="239"/>
      <c r="HY231" s="239"/>
      <c r="HZ231" s="239"/>
      <c r="IA231" s="239"/>
      <c r="IB231" s="239"/>
      <c r="IC231" s="239"/>
      <c r="ID231" s="239"/>
      <c r="IE231" s="239"/>
      <c r="IF231" s="239"/>
      <c r="IG231" s="239"/>
      <c r="IH231" s="325"/>
      <c r="II231" s="325"/>
      <c r="IJ231" s="325"/>
      <c r="IK231" s="325"/>
      <c r="IL231" s="325"/>
      <c r="IM231" s="325"/>
      <c r="IN231" s="325"/>
      <c r="IO231" s="325"/>
      <c r="IP231" s="325"/>
      <c r="IQ231" s="325"/>
      <c r="IR231" s="325"/>
      <c r="IS231" s="325"/>
      <c r="IT231" s="325"/>
      <c r="IU231" s="325"/>
      <c r="IV231" s="325"/>
    </row>
    <row r="232" spans="1:6" s="321" customFormat="1" ht="30" customHeight="1">
      <c r="A232" s="346" t="s">
        <v>212</v>
      </c>
      <c r="B232" s="344">
        <v>0</v>
      </c>
      <c r="C232" s="338">
        <f t="shared" si="29"/>
        <v>0</v>
      </c>
      <c r="D232" s="343"/>
      <c r="E232" s="353" t="str">
        <f t="shared" si="22"/>
        <v>-</v>
      </c>
      <c r="F232" s="354"/>
    </row>
    <row r="233" spans="1:6" s="321" customFormat="1" ht="30" customHeight="1">
      <c r="A233" s="346" t="s">
        <v>213</v>
      </c>
      <c r="B233" s="344">
        <v>0</v>
      </c>
      <c r="C233" s="338">
        <f t="shared" si="29"/>
        <v>0</v>
      </c>
      <c r="D233" s="343"/>
      <c r="E233" s="353" t="str">
        <f t="shared" si="22"/>
        <v>-</v>
      </c>
      <c r="F233" s="354"/>
    </row>
    <row r="234" spans="1:6" s="321" customFormat="1" ht="30" customHeight="1">
      <c r="A234" s="337" t="s">
        <v>78</v>
      </c>
      <c r="B234" s="344">
        <v>0</v>
      </c>
      <c r="C234" s="338">
        <f t="shared" si="29"/>
        <v>0</v>
      </c>
      <c r="D234" s="345"/>
      <c r="E234" s="353" t="str">
        <f t="shared" si="22"/>
        <v>-</v>
      </c>
      <c r="F234" s="354"/>
    </row>
    <row r="235" spans="1:6" s="321" customFormat="1" ht="30" customHeight="1">
      <c r="A235" s="337" t="s">
        <v>79</v>
      </c>
      <c r="B235" s="344">
        <v>0</v>
      </c>
      <c r="C235" s="338">
        <f t="shared" si="29"/>
        <v>0</v>
      </c>
      <c r="D235" s="345"/>
      <c r="E235" s="353" t="str">
        <f t="shared" si="22"/>
        <v>-</v>
      </c>
      <c r="F235" s="354"/>
    </row>
    <row r="236" spans="1:6" s="321" customFormat="1" ht="30" customHeight="1">
      <c r="A236" s="337" t="s">
        <v>80</v>
      </c>
      <c r="B236" s="344">
        <v>0</v>
      </c>
      <c r="C236" s="338">
        <f t="shared" si="29"/>
        <v>0</v>
      </c>
      <c r="D236" s="345"/>
      <c r="E236" s="353" t="str">
        <f t="shared" si="22"/>
        <v>-</v>
      </c>
      <c r="F236" s="354"/>
    </row>
    <row r="237" spans="1:6" s="321" customFormat="1" ht="30" customHeight="1">
      <c r="A237" s="340" t="s">
        <v>177</v>
      </c>
      <c r="B237" s="344">
        <v>0</v>
      </c>
      <c r="C237" s="338">
        <f t="shared" si="29"/>
        <v>0</v>
      </c>
      <c r="D237" s="345"/>
      <c r="E237" s="353" t="str">
        <f t="shared" si="22"/>
        <v>-</v>
      </c>
      <c r="F237" s="354"/>
    </row>
    <row r="238" spans="1:6" s="321" customFormat="1" ht="30" customHeight="1">
      <c r="A238" s="340" t="s">
        <v>87</v>
      </c>
      <c r="B238" s="344">
        <v>0</v>
      </c>
      <c r="C238" s="338">
        <f t="shared" si="29"/>
        <v>0</v>
      </c>
      <c r="D238" s="345"/>
      <c r="E238" s="353" t="str">
        <f t="shared" si="22"/>
        <v>-</v>
      </c>
      <c r="F238" s="354"/>
    </row>
    <row r="239" spans="1:6" s="321" customFormat="1" ht="30" customHeight="1">
      <c r="A239" s="340" t="s">
        <v>214</v>
      </c>
      <c r="B239" s="344">
        <v>0</v>
      </c>
      <c r="C239" s="338">
        <f t="shared" si="29"/>
        <v>0</v>
      </c>
      <c r="D239" s="345"/>
      <c r="E239" s="353" t="str">
        <f aca="true" t="shared" si="30" ref="E239:E302">_xlfn.IFERROR(D239/B239,"-")</f>
        <v>-</v>
      </c>
      <c r="F239" s="354"/>
    </row>
    <row r="240" spans="1:6" s="321" customFormat="1" ht="30" customHeight="1">
      <c r="A240" s="334" t="s">
        <v>215</v>
      </c>
      <c r="B240" s="344">
        <v>0</v>
      </c>
      <c r="C240" s="338">
        <f t="shared" si="29"/>
        <v>0</v>
      </c>
      <c r="D240" s="343"/>
      <c r="E240" s="353" t="str">
        <f t="shared" si="30"/>
        <v>-</v>
      </c>
      <c r="F240" s="354"/>
    </row>
    <row r="241" spans="1:6" s="321" customFormat="1" ht="30" customHeight="1">
      <c r="A241" s="337" t="s">
        <v>216</v>
      </c>
      <c r="B241" s="344">
        <v>0</v>
      </c>
      <c r="C241" s="338">
        <f t="shared" si="29"/>
        <v>0</v>
      </c>
      <c r="D241" s="345"/>
      <c r="E241" s="353" t="str">
        <f t="shared" si="30"/>
        <v>-</v>
      </c>
      <c r="F241" s="354"/>
    </row>
    <row r="242" spans="1:6" s="321" customFormat="1" ht="30" customHeight="1">
      <c r="A242" s="337" t="s">
        <v>217</v>
      </c>
      <c r="B242" s="344">
        <v>0</v>
      </c>
      <c r="C242" s="338">
        <f t="shared" si="29"/>
        <v>0</v>
      </c>
      <c r="D242" s="345"/>
      <c r="E242" s="353" t="str">
        <f t="shared" si="30"/>
        <v>-</v>
      </c>
      <c r="F242" s="354"/>
    </row>
    <row r="243" spans="1:6" s="321" customFormat="1" ht="30" customHeight="1">
      <c r="A243" s="334" t="s">
        <v>218</v>
      </c>
      <c r="B243" s="344">
        <v>0</v>
      </c>
      <c r="C243" s="338">
        <f t="shared" si="29"/>
        <v>0</v>
      </c>
      <c r="D243" s="343"/>
      <c r="E243" s="353" t="str">
        <f t="shared" si="30"/>
        <v>-</v>
      </c>
      <c r="F243" s="354"/>
    </row>
    <row r="244" spans="1:6" s="321" customFormat="1" ht="30" customHeight="1">
      <c r="A244" s="340" t="s">
        <v>219</v>
      </c>
      <c r="B244" s="344">
        <v>0</v>
      </c>
      <c r="C244" s="338">
        <f t="shared" si="29"/>
        <v>0</v>
      </c>
      <c r="D244" s="345"/>
      <c r="E244" s="353" t="str">
        <f t="shared" si="30"/>
        <v>-</v>
      </c>
      <c r="F244" s="354"/>
    </row>
    <row r="245" spans="1:6" s="321" customFormat="1" ht="30" customHeight="1">
      <c r="A245" s="340" t="s">
        <v>220</v>
      </c>
      <c r="B245" s="344">
        <v>0</v>
      </c>
      <c r="C245" s="338">
        <f t="shared" si="29"/>
        <v>0</v>
      </c>
      <c r="D245" s="345"/>
      <c r="E245" s="353" t="str">
        <f t="shared" si="30"/>
        <v>-</v>
      </c>
      <c r="F245" s="354"/>
    </row>
    <row r="246" spans="1:6" s="321" customFormat="1" ht="30" customHeight="1">
      <c r="A246" s="336" t="s">
        <v>221</v>
      </c>
      <c r="B246" s="344">
        <v>0</v>
      </c>
      <c r="C246" s="338">
        <f t="shared" si="29"/>
        <v>0</v>
      </c>
      <c r="D246" s="343"/>
      <c r="E246" s="353" t="str">
        <f t="shared" si="30"/>
        <v>-</v>
      </c>
      <c r="F246" s="354"/>
    </row>
    <row r="247" spans="1:6" s="321" customFormat="1" ht="30" customHeight="1">
      <c r="A247" s="337" t="s">
        <v>222</v>
      </c>
      <c r="B247" s="344">
        <v>0</v>
      </c>
      <c r="C247" s="338">
        <f t="shared" si="29"/>
        <v>0</v>
      </c>
      <c r="D247" s="345"/>
      <c r="E247" s="353" t="str">
        <f t="shared" si="30"/>
        <v>-</v>
      </c>
      <c r="F247" s="354"/>
    </row>
    <row r="248" spans="1:6" s="321" customFormat="1" ht="30" customHeight="1">
      <c r="A248" s="337" t="s">
        <v>223</v>
      </c>
      <c r="B248" s="344">
        <v>0</v>
      </c>
      <c r="C248" s="338">
        <f t="shared" si="29"/>
        <v>0</v>
      </c>
      <c r="D248" s="345"/>
      <c r="E248" s="353" t="str">
        <f t="shared" si="30"/>
        <v>-</v>
      </c>
      <c r="F248" s="354"/>
    </row>
    <row r="249" spans="1:6" s="321" customFormat="1" ht="30" customHeight="1">
      <c r="A249" s="340" t="s">
        <v>224</v>
      </c>
      <c r="B249" s="344">
        <v>0</v>
      </c>
      <c r="C249" s="338">
        <f t="shared" si="29"/>
        <v>0</v>
      </c>
      <c r="D249" s="345"/>
      <c r="E249" s="353" t="str">
        <f t="shared" si="30"/>
        <v>-</v>
      </c>
      <c r="F249" s="354"/>
    </row>
    <row r="250" spans="1:6" s="321" customFormat="1" ht="30" customHeight="1">
      <c r="A250" s="340" t="s">
        <v>225</v>
      </c>
      <c r="B250" s="344">
        <v>0</v>
      </c>
      <c r="C250" s="338">
        <f t="shared" si="29"/>
        <v>0</v>
      </c>
      <c r="D250" s="345"/>
      <c r="E250" s="353" t="str">
        <f t="shared" si="30"/>
        <v>-</v>
      </c>
      <c r="F250" s="354"/>
    </row>
    <row r="251" spans="1:6" s="321" customFormat="1" ht="30" customHeight="1">
      <c r="A251" s="340" t="s">
        <v>226</v>
      </c>
      <c r="B251" s="344">
        <v>0</v>
      </c>
      <c r="C251" s="338">
        <f t="shared" si="29"/>
        <v>0</v>
      </c>
      <c r="D251" s="345"/>
      <c r="E251" s="353" t="str">
        <f t="shared" si="30"/>
        <v>-</v>
      </c>
      <c r="F251" s="354"/>
    </row>
    <row r="252" spans="1:6" s="321" customFormat="1" ht="30" customHeight="1">
      <c r="A252" s="346" t="s">
        <v>227</v>
      </c>
      <c r="B252" s="344">
        <v>0</v>
      </c>
      <c r="C252" s="338">
        <f t="shared" si="29"/>
        <v>0</v>
      </c>
      <c r="D252" s="343"/>
      <c r="E252" s="353" t="str">
        <f t="shared" si="30"/>
        <v>-</v>
      </c>
      <c r="F252" s="354"/>
    </row>
    <row r="253" spans="1:6" s="321" customFormat="1" ht="30" customHeight="1">
      <c r="A253" s="340" t="s">
        <v>228</v>
      </c>
      <c r="B253" s="344">
        <v>0</v>
      </c>
      <c r="C253" s="338">
        <f t="shared" si="29"/>
        <v>0</v>
      </c>
      <c r="D253" s="345"/>
      <c r="E253" s="353" t="str">
        <f t="shared" si="30"/>
        <v>-</v>
      </c>
      <c r="F253" s="354"/>
    </row>
    <row r="254" spans="1:6" s="321" customFormat="1" ht="30" customHeight="1">
      <c r="A254" s="341" t="s">
        <v>229</v>
      </c>
      <c r="B254" s="344">
        <v>0</v>
      </c>
      <c r="C254" s="338">
        <f t="shared" si="29"/>
        <v>0</v>
      </c>
      <c r="D254" s="345"/>
      <c r="E254" s="353" t="str">
        <f t="shared" si="30"/>
        <v>-</v>
      </c>
      <c r="F254" s="354"/>
    </row>
    <row r="255" spans="1:6" s="321" customFormat="1" ht="30" customHeight="1">
      <c r="A255" s="337" t="s">
        <v>230</v>
      </c>
      <c r="B255" s="344">
        <v>0</v>
      </c>
      <c r="C255" s="338">
        <f t="shared" si="29"/>
        <v>0</v>
      </c>
      <c r="D255" s="343"/>
      <c r="E255" s="353" t="str">
        <f t="shared" si="30"/>
        <v>-</v>
      </c>
      <c r="F255" s="354"/>
    </row>
    <row r="256" spans="1:6" s="321" customFormat="1" ht="30" customHeight="1">
      <c r="A256" s="336" t="s">
        <v>231</v>
      </c>
      <c r="B256" s="344">
        <v>0</v>
      </c>
      <c r="C256" s="338">
        <f t="shared" si="29"/>
        <v>0</v>
      </c>
      <c r="D256" s="343"/>
      <c r="E256" s="353" t="str">
        <f t="shared" si="30"/>
        <v>-</v>
      </c>
      <c r="F256" s="354"/>
    </row>
    <row r="257" spans="1:6" s="321" customFormat="1" ht="30" customHeight="1">
      <c r="A257" s="337" t="s">
        <v>232</v>
      </c>
      <c r="B257" s="344">
        <v>0</v>
      </c>
      <c r="C257" s="338">
        <f t="shared" si="29"/>
        <v>0</v>
      </c>
      <c r="D257" s="345"/>
      <c r="E257" s="353" t="str">
        <f t="shared" si="30"/>
        <v>-</v>
      </c>
      <c r="F257" s="354"/>
    </row>
    <row r="258" spans="1:6" s="321" customFormat="1" ht="30" customHeight="1">
      <c r="A258" s="340" t="s">
        <v>233</v>
      </c>
      <c r="B258" s="344">
        <v>0</v>
      </c>
      <c r="C258" s="338">
        <f t="shared" si="29"/>
        <v>0</v>
      </c>
      <c r="D258" s="345"/>
      <c r="E258" s="353" t="str">
        <f t="shared" si="30"/>
        <v>-</v>
      </c>
      <c r="F258" s="354"/>
    </row>
    <row r="259" spans="1:6" s="321" customFormat="1" ht="30" customHeight="1">
      <c r="A259" s="340" t="s">
        <v>234</v>
      </c>
      <c r="B259" s="344">
        <v>0</v>
      </c>
      <c r="C259" s="338">
        <f t="shared" si="29"/>
        <v>0</v>
      </c>
      <c r="D259" s="345"/>
      <c r="E259" s="353" t="str">
        <f t="shared" si="30"/>
        <v>-</v>
      </c>
      <c r="F259" s="354"/>
    </row>
    <row r="260" spans="1:6" s="321" customFormat="1" ht="30" customHeight="1">
      <c r="A260" s="340" t="s">
        <v>235</v>
      </c>
      <c r="B260" s="344">
        <v>0</v>
      </c>
      <c r="C260" s="338">
        <f t="shared" si="29"/>
        <v>0</v>
      </c>
      <c r="D260" s="345"/>
      <c r="E260" s="353" t="str">
        <f t="shared" si="30"/>
        <v>-</v>
      </c>
      <c r="F260" s="354"/>
    </row>
    <row r="261" spans="1:6" s="321" customFormat="1" ht="30" customHeight="1">
      <c r="A261" s="337" t="s">
        <v>236</v>
      </c>
      <c r="B261" s="344">
        <v>0</v>
      </c>
      <c r="C261" s="338">
        <f t="shared" si="29"/>
        <v>0</v>
      </c>
      <c r="D261" s="345"/>
      <c r="E261" s="353" t="str">
        <f t="shared" si="30"/>
        <v>-</v>
      </c>
      <c r="F261" s="354"/>
    </row>
    <row r="262" spans="1:6" s="321" customFormat="1" ht="30" customHeight="1">
      <c r="A262" s="337" t="s">
        <v>237</v>
      </c>
      <c r="B262" s="344">
        <v>0</v>
      </c>
      <c r="C262" s="338">
        <f t="shared" si="29"/>
        <v>0</v>
      </c>
      <c r="D262" s="345"/>
      <c r="E262" s="353" t="str">
        <f t="shared" si="30"/>
        <v>-</v>
      </c>
      <c r="F262" s="354"/>
    </row>
    <row r="263" spans="1:6" s="321" customFormat="1" ht="30" customHeight="1">
      <c r="A263" s="336" t="s">
        <v>238</v>
      </c>
      <c r="B263" s="344">
        <v>0</v>
      </c>
      <c r="C263" s="338">
        <f t="shared" si="29"/>
        <v>0</v>
      </c>
      <c r="D263" s="343"/>
      <c r="E263" s="353" t="str">
        <f t="shared" si="30"/>
        <v>-</v>
      </c>
      <c r="F263" s="354"/>
    </row>
    <row r="264" spans="1:6" s="321" customFormat="1" ht="30" customHeight="1">
      <c r="A264" s="340" t="s">
        <v>78</v>
      </c>
      <c r="B264" s="344">
        <v>0</v>
      </c>
      <c r="C264" s="338">
        <f t="shared" si="29"/>
        <v>0</v>
      </c>
      <c r="D264" s="345"/>
      <c r="E264" s="353" t="str">
        <f t="shared" si="30"/>
        <v>-</v>
      </c>
      <c r="F264" s="354"/>
    </row>
    <row r="265" spans="1:6" s="321" customFormat="1" ht="30" customHeight="1">
      <c r="A265" s="340" t="s">
        <v>79</v>
      </c>
      <c r="B265" s="344">
        <v>0</v>
      </c>
      <c r="C265" s="338">
        <f t="shared" si="29"/>
        <v>0</v>
      </c>
      <c r="D265" s="345"/>
      <c r="E265" s="353" t="str">
        <f t="shared" si="30"/>
        <v>-</v>
      </c>
      <c r="F265" s="354"/>
    </row>
    <row r="266" spans="1:6" s="321" customFormat="1" ht="30" customHeight="1">
      <c r="A266" s="340" t="s">
        <v>80</v>
      </c>
      <c r="B266" s="344">
        <v>0</v>
      </c>
      <c r="C266" s="338">
        <f t="shared" si="29"/>
        <v>0</v>
      </c>
      <c r="D266" s="345"/>
      <c r="E266" s="353" t="str">
        <f t="shared" si="30"/>
        <v>-</v>
      </c>
      <c r="F266" s="354"/>
    </row>
    <row r="267" spans="1:6" s="321" customFormat="1" ht="30" customHeight="1">
      <c r="A267" s="341" t="s">
        <v>87</v>
      </c>
      <c r="B267" s="344">
        <v>0</v>
      </c>
      <c r="C267" s="338">
        <f t="shared" si="29"/>
        <v>0</v>
      </c>
      <c r="D267" s="345"/>
      <c r="E267" s="353" t="str">
        <f t="shared" si="30"/>
        <v>-</v>
      </c>
      <c r="F267" s="354"/>
    </row>
    <row r="268" spans="1:6" s="321" customFormat="1" ht="30" customHeight="1">
      <c r="A268" s="337" t="s">
        <v>239</v>
      </c>
      <c r="B268" s="344">
        <v>0</v>
      </c>
      <c r="C268" s="338">
        <f t="shared" si="29"/>
        <v>0</v>
      </c>
      <c r="D268" s="345"/>
      <c r="E268" s="353" t="str">
        <f t="shared" si="30"/>
        <v>-</v>
      </c>
      <c r="F268" s="354"/>
    </row>
    <row r="269" spans="1:6" s="321" customFormat="1" ht="30" customHeight="1">
      <c r="A269" s="336" t="s">
        <v>240</v>
      </c>
      <c r="B269" s="344">
        <v>0</v>
      </c>
      <c r="C269" s="338">
        <f t="shared" si="29"/>
        <v>0</v>
      </c>
      <c r="D269" s="343"/>
      <c r="E269" s="353" t="str">
        <f t="shared" si="30"/>
        <v>-</v>
      </c>
      <c r="F269" s="354"/>
    </row>
    <row r="270" spans="1:6" s="321" customFormat="1" ht="30" customHeight="1">
      <c r="A270" s="337" t="s">
        <v>241</v>
      </c>
      <c r="B270" s="344">
        <v>0</v>
      </c>
      <c r="C270" s="338">
        <f t="shared" si="29"/>
        <v>0</v>
      </c>
      <c r="D270" s="345"/>
      <c r="E270" s="353" t="str">
        <f t="shared" si="30"/>
        <v>-</v>
      </c>
      <c r="F270" s="354"/>
    </row>
    <row r="271" spans="1:256" s="320" customFormat="1" ht="30" customHeight="1">
      <c r="A271" s="346" t="s">
        <v>242</v>
      </c>
      <c r="B271" s="342">
        <f>B272+B274+B276+B278+B286</f>
        <v>110.5</v>
      </c>
      <c r="C271" s="342">
        <f>C272+C274+C276+C278+C286</f>
        <v>110.5</v>
      </c>
      <c r="D271" s="343">
        <f>D272+D274+D276+D278+D286</f>
        <v>98</v>
      </c>
      <c r="E271" s="349">
        <f t="shared" si="30"/>
        <v>0.8868778280542986</v>
      </c>
      <c r="F271" s="350"/>
      <c r="G271" s="351"/>
      <c r="H271" s="351"/>
      <c r="I271" s="351"/>
      <c r="J271" s="351"/>
      <c r="K271" s="351"/>
      <c r="L271" s="351"/>
      <c r="M271" s="351"/>
      <c r="N271" s="351"/>
      <c r="O271" s="351"/>
      <c r="P271" s="351"/>
      <c r="Q271" s="351"/>
      <c r="R271" s="351"/>
      <c r="S271" s="351"/>
      <c r="T271" s="351"/>
      <c r="U271" s="351"/>
      <c r="V271" s="351"/>
      <c r="W271" s="351"/>
      <c r="X271" s="351"/>
      <c r="Y271" s="351"/>
      <c r="Z271" s="351"/>
      <c r="AA271" s="351"/>
      <c r="AB271" s="351"/>
      <c r="AC271" s="351"/>
      <c r="AD271" s="351"/>
      <c r="AE271" s="351"/>
      <c r="AF271" s="351"/>
      <c r="AG271" s="351"/>
      <c r="AH271" s="351"/>
      <c r="AI271" s="351"/>
      <c r="AJ271" s="351"/>
      <c r="AK271" s="351"/>
      <c r="AL271" s="351"/>
      <c r="AM271" s="351"/>
      <c r="AN271" s="351"/>
      <c r="AO271" s="351"/>
      <c r="AP271" s="351"/>
      <c r="AQ271" s="351"/>
      <c r="AR271" s="351"/>
      <c r="AS271" s="351"/>
      <c r="AT271" s="351"/>
      <c r="AU271" s="351"/>
      <c r="AV271" s="351"/>
      <c r="AW271" s="351"/>
      <c r="AX271" s="351"/>
      <c r="AY271" s="351"/>
      <c r="AZ271" s="351"/>
      <c r="BA271" s="351"/>
      <c r="BB271" s="351"/>
      <c r="BC271" s="351"/>
      <c r="BD271" s="351"/>
      <c r="BE271" s="351"/>
      <c r="BF271" s="351"/>
      <c r="BG271" s="351"/>
      <c r="BH271" s="351"/>
      <c r="BI271" s="351"/>
      <c r="BJ271" s="351"/>
      <c r="BK271" s="351"/>
      <c r="BL271" s="351"/>
      <c r="BM271" s="351"/>
      <c r="BN271" s="351"/>
      <c r="BO271" s="351"/>
      <c r="BP271" s="351"/>
      <c r="BQ271" s="351"/>
      <c r="BR271" s="351"/>
      <c r="BS271" s="351"/>
      <c r="BT271" s="351"/>
      <c r="BU271" s="351"/>
      <c r="BV271" s="351"/>
      <c r="BW271" s="351"/>
      <c r="BX271" s="351"/>
      <c r="BY271" s="351"/>
      <c r="BZ271" s="351"/>
      <c r="CA271" s="351"/>
      <c r="CB271" s="351"/>
      <c r="CC271" s="351"/>
      <c r="CD271" s="351"/>
      <c r="CE271" s="351"/>
      <c r="CF271" s="351"/>
      <c r="CG271" s="351"/>
      <c r="CH271" s="351"/>
      <c r="CI271" s="351"/>
      <c r="CJ271" s="351"/>
      <c r="CK271" s="351"/>
      <c r="CL271" s="351"/>
      <c r="CM271" s="351"/>
      <c r="CN271" s="351"/>
      <c r="CO271" s="351"/>
      <c r="CP271" s="351"/>
      <c r="CQ271" s="351"/>
      <c r="CR271" s="351"/>
      <c r="CS271" s="351"/>
      <c r="CT271" s="351"/>
      <c r="CU271" s="351"/>
      <c r="CV271" s="351"/>
      <c r="CW271" s="351"/>
      <c r="CX271" s="351"/>
      <c r="CY271" s="351"/>
      <c r="CZ271" s="351"/>
      <c r="DA271" s="351"/>
      <c r="DB271" s="351"/>
      <c r="DC271" s="351"/>
      <c r="DD271" s="351"/>
      <c r="DE271" s="351"/>
      <c r="DF271" s="351"/>
      <c r="DG271" s="351"/>
      <c r="DH271" s="351"/>
      <c r="DI271" s="351"/>
      <c r="DJ271" s="351"/>
      <c r="DK271" s="351"/>
      <c r="DL271" s="351"/>
      <c r="DM271" s="351"/>
      <c r="DN271" s="351"/>
      <c r="DO271" s="351"/>
      <c r="DP271" s="351"/>
      <c r="DQ271" s="351"/>
      <c r="DR271" s="351"/>
      <c r="DS271" s="351"/>
      <c r="DT271" s="351"/>
      <c r="DU271" s="351"/>
      <c r="DV271" s="351"/>
      <c r="DW271" s="351"/>
      <c r="DX271" s="351"/>
      <c r="DY271" s="351"/>
      <c r="DZ271" s="351"/>
      <c r="EA271" s="351"/>
      <c r="EB271" s="351"/>
      <c r="EC271" s="351"/>
      <c r="ED271" s="351"/>
      <c r="EE271" s="351"/>
      <c r="EF271" s="351"/>
      <c r="EG271" s="351"/>
      <c r="EH271" s="351"/>
      <c r="EI271" s="351"/>
      <c r="EJ271" s="351"/>
      <c r="EK271" s="351"/>
      <c r="EL271" s="351"/>
      <c r="EM271" s="351"/>
      <c r="EN271" s="351"/>
      <c r="EO271" s="351"/>
      <c r="EP271" s="351"/>
      <c r="EQ271" s="351"/>
      <c r="ER271" s="351"/>
      <c r="ES271" s="351"/>
      <c r="ET271" s="351"/>
      <c r="EU271" s="351"/>
      <c r="EV271" s="351"/>
      <c r="EW271" s="351"/>
      <c r="EX271" s="351"/>
      <c r="EY271" s="351"/>
      <c r="EZ271" s="351"/>
      <c r="FA271" s="351"/>
      <c r="FB271" s="351"/>
      <c r="FC271" s="351"/>
      <c r="FD271" s="351"/>
      <c r="FE271" s="351"/>
      <c r="FF271" s="351"/>
      <c r="FG271" s="351"/>
      <c r="FH271" s="351"/>
      <c r="FI271" s="351"/>
      <c r="FJ271" s="351"/>
      <c r="FK271" s="351"/>
      <c r="FL271" s="351"/>
      <c r="FM271" s="351"/>
      <c r="FN271" s="351"/>
      <c r="FO271" s="351"/>
      <c r="FP271" s="351"/>
      <c r="FQ271" s="351"/>
      <c r="FR271" s="351"/>
      <c r="FS271" s="351"/>
      <c r="FT271" s="351"/>
      <c r="FU271" s="351"/>
      <c r="FV271" s="351"/>
      <c r="FW271" s="351"/>
      <c r="FX271" s="351"/>
      <c r="FY271" s="351"/>
      <c r="FZ271" s="351"/>
      <c r="GA271" s="351"/>
      <c r="GB271" s="351"/>
      <c r="GC271" s="351"/>
      <c r="GD271" s="351"/>
      <c r="GE271" s="351"/>
      <c r="GF271" s="351"/>
      <c r="GG271" s="351"/>
      <c r="GH271" s="351"/>
      <c r="GI271" s="351"/>
      <c r="GJ271" s="351"/>
      <c r="GK271" s="351"/>
      <c r="GL271" s="351"/>
      <c r="GM271" s="351"/>
      <c r="GN271" s="351"/>
      <c r="GO271" s="351"/>
      <c r="GP271" s="351"/>
      <c r="GQ271" s="351"/>
      <c r="GR271" s="351"/>
      <c r="GS271" s="351"/>
      <c r="GT271" s="351"/>
      <c r="GU271" s="351"/>
      <c r="GV271" s="351"/>
      <c r="GW271" s="351"/>
      <c r="GX271" s="351"/>
      <c r="GY271" s="351"/>
      <c r="GZ271" s="351"/>
      <c r="HA271" s="351"/>
      <c r="HB271" s="351"/>
      <c r="HC271" s="351"/>
      <c r="HD271" s="351"/>
      <c r="HE271" s="351"/>
      <c r="HF271" s="351"/>
      <c r="HG271" s="351"/>
      <c r="HH271" s="351"/>
      <c r="HI271" s="351"/>
      <c r="HJ271" s="351"/>
      <c r="HK271" s="351"/>
      <c r="HL271" s="351"/>
      <c r="HM271" s="351"/>
      <c r="HN271" s="351"/>
      <c r="HO271" s="351"/>
      <c r="HP271" s="351"/>
      <c r="HQ271" s="351"/>
      <c r="HR271" s="351"/>
      <c r="HS271" s="351"/>
      <c r="HT271" s="351"/>
      <c r="HU271" s="351"/>
      <c r="HV271" s="351"/>
      <c r="HW271" s="351"/>
      <c r="HX271" s="351"/>
      <c r="HY271" s="351"/>
      <c r="HZ271" s="351"/>
      <c r="IA271" s="351"/>
      <c r="IB271" s="351"/>
      <c r="IC271" s="351"/>
      <c r="ID271" s="351"/>
      <c r="IE271" s="351"/>
      <c r="IF271" s="351"/>
      <c r="IG271" s="351"/>
      <c r="IH271" s="357"/>
      <c r="II271" s="357"/>
      <c r="IJ271" s="357"/>
      <c r="IK271" s="357"/>
      <c r="IL271" s="357"/>
      <c r="IM271" s="357"/>
      <c r="IN271" s="357"/>
      <c r="IO271" s="357"/>
      <c r="IP271" s="357"/>
      <c r="IQ271" s="357"/>
      <c r="IR271" s="357"/>
      <c r="IS271" s="357"/>
      <c r="IT271" s="357"/>
      <c r="IU271" s="357"/>
      <c r="IV271" s="357"/>
    </row>
    <row r="272" spans="1:6" s="321" customFormat="1" ht="30" customHeight="1">
      <c r="A272" s="346" t="s">
        <v>243</v>
      </c>
      <c r="B272" s="342">
        <f>B273</f>
        <v>0</v>
      </c>
      <c r="C272" s="342">
        <f>C273</f>
        <v>0</v>
      </c>
      <c r="D272" s="343">
        <f>D273</f>
        <v>0</v>
      </c>
      <c r="E272" s="353" t="str">
        <f t="shared" si="30"/>
        <v>-</v>
      </c>
      <c r="F272" s="354"/>
    </row>
    <row r="273" spans="1:6" s="321" customFormat="1" ht="30" customHeight="1">
      <c r="A273" s="340" t="s">
        <v>244</v>
      </c>
      <c r="B273" s="344">
        <v>0</v>
      </c>
      <c r="C273" s="338">
        <f aca="true" t="shared" si="31" ref="C273:C277">B273</f>
        <v>0</v>
      </c>
      <c r="D273" s="345"/>
      <c r="E273" s="353" t="str">
        <f t="shared" si="30"/>
        <v>-</v>
      </c>
      <c r="F273" s="354"/>
    </row>
    <row r="274" spans="1:6" s="321" customFormat="1" ht="30" customHeight="1">
      <c r="A274" s="336" t="s">
        <v>245</v>
      </c>
      <c r="B274" s="342">
        <f>B275</f>
        <v>0</v>
      </c>
      <c r="C274" s="342">
        <f>C275</f>
        <v>0</v>
      </c>
      <c r="D274" s="343">
        <f>D275</f>
        <v>0</v>
      </c>
      <c r="E274" s="353" t="str">
        <f t="shared" si="30"/>
        <v>-</v>
      </c>
      <c r="F274" s="354"/>
    </row>
    <row r="275" spans="1:6" s="321" customFormat="1" ht="30" customHeight="1">
      <c r="A275" s="337" t="s">
        <v>246</v>
      </c>
      <c r="B275" s="344">
        <v>0</v>
      </c>
      <c r="C275" s="338">
        <f t="shared" si="31"/>
        <v>0</v>
      </c>
      <c r="D275" s="345"/>
      <c r="E275" s="353" t="str">
        <f t="shared" si="30"/>
        <v>-</v>
      </c>
      <c r="F275" s="354"/>
    </row>
    <row r="276" spans="1:6" s="321" customFormat="1" ht="30" customHeight="1">
      <c r="A276" s="336" t="s">
        <v>247</v>
      </c>
      <c r="B276" s="342">
        <f>B277</f>
        <v>0</v>
      </c>
      <c r="C276" s="342">
        <f>C277</f>
        <v>0</v>
      </c>
      <c r="D276" s="343">
        <f>D277</f>
        <v>0</v>
      </c>
      <c r="E276" s="353" t="str">
        <f t="shared" si="30"/>
        <v>-</v>
      </c>
      <c r="F276" s="354"/>
    </row>
    <row r="277" spans="1:6" s="321" customFormat="1" ht="30" customHeight="1">
      <c r="A277" s="340" t="s">
        <v>248</v>
      </c>
      <c r="B277" s="344">
        <v>0</v>
      </c>
      <c r="C277" s="338">
        <f t="shared" si="31"/>
        <v>0</v>
      </c>
      <c r="D277" s="345"/>
      <c r="E277" s="353" t="str">
        <f t="shared" si="30"/>
        <v>-</v>
      </c>
      <c r="F277" s="354"/>
    </row>
    <row r="278" spans="1:256" s="321" customFormat="1" ht="30" customHeight="1">
      <c r="A278" s="346" t="s">
        <v>249</v>
      </c>
      <c r="B278" s="342">
        <f>SUM(B279:B285)</f>
        <v>110.5</v>
      </c>
      <c r="C278" s="342">
        <f>SUM(C279:C285)</f>
        <v>110.5</v>
      </c>
      <c r="D278" s="343">
        <f>SUM(D279:D285)</f>
        <v>98</v>
      </c>
      <c r="E278" s="353">
        <f t="shared" si="30"/>
        <v>0.8868778280542986</v>
      </c>
      <c r="F278" s="354"/>
      <c r="G278" s="239"/>
      <c r="H278" s="239"/>
      <c r="I278" s="239"/>
      <c r="J278" s="239"/>
      <c r="K278" s="239"/>
      <c r="L278" s="239"/>
      <c r="M278" s="239"/>
      <c r="N278" s="239"/>
      <c r="O278" s="239"/>
      <c r="P278" s="239"/>
      <c r="Q278" s="239"/>
      <c r="R278" s="239"/>
      <c r="S278" s="239"/>
      <c r="T278" s="239"/>
      <c r="U278" s="239"/>
      <c r="V278" s="239"/>
      <c r="W278" s="239"/>
      <c r="X278" s="239"/>
      <c r="Y278" s="239"/>
      <c r="Z278" s="239"/>
      <c r="AA278" s="239"/>
      <c r="AB278" s="239"/>
      <c r="AC278" s="239"/>
      <c r="AD278" s="239"/>
      <c r="AE278" s="239"/>
      <c r="AF278" s="239"/>
      <c r="AG278" s="239"/>
      <c r="AH278" s="239"/>
      <c r="AI278" s="239"/>
      <c r="AJ278" s="239"/>
      <c r="AK278" s="239"/>
      <c r="AL278" s="239"/>
      <c r="AM278" s="239"/>
      <c r="AN278" s="239"/>
      <c r="AO278" s="239"/>
      <c r="AP278" s="239"/>
      <c r="AQ278" s="239"/>
      <c r="AR278" s="239"/>
      <c r="AS278" s="239"/>
      <c r="AT278" s="239"/>
      <c r="AU278" s="239"/>
      <c r="AV278" s="239"/>
      <c r="AW278" s="239"/>
      <c r="AX278" s="239"/>
      <c r="AY278" s="239"/>
      <c r="AZ278" s="239"/>
      <c r="BA278" s="239"/>
      <c r="BB278" s="239"/>
      <c r="BC278" s="239"/>
      <c r="BD278" s="239"/>
      <c r="BE278" s="239"/>
      <c r="BF278" s="239"/>
      <c r="BG278" s="239"/>
      <c r="BH278" s="239"/>
      <c r="BI278" s="239"/>
      <c r="BJ278" s="239"/>
      <c r="BK278" s="239"/>
      <c r="BL278" s="239"/>
      <c r="BM278" s="239"/>
      <c r="BN278" s="239"/>
      <c r="BO278" s="239"/>
      <c r="BP278" s="239"/>
      <c r="BQ278" s="239"/>
      <c r="BR278" s="239"/>
      <c r="BS278" s="239"/>
      <c r="BT278" s="239"/>
      <c r="BU278" s="239"/>
      <c r="BV278" s="239"/>
      <c r="BW278" s="239"/>
      <c r="BX278" s="239"/>
      <c r="BY278" s="239"/>
      <c r="BZ278" s="239"/>
      <c r="CA278" s="239"/>
      <c r="CB278" s="239"/>
      <c r="CC278" s="239"/>
      <c r="CD278" s="239"/>
      <c r="CE278" s="239"/>
      <c r="CF278" s="239"/>
      <c r="CG278" s="239"/>
      <c r="CH278" s="239"/>
      <c r="CI278" s="239"/>
      <c r="CJ278" s="239"/>
      <c r="CK278" s="239"/>
      <c r="CL278" s="239"/>
      <c r="CM278" s="239"/>
      <c r="CN278" s="239"/>
      <c r="CO278" s="239"/>
      <c r="CP278" s="239"/>
      <c r="CQ278" s="239"/>
      <c r="CR278" s="239"/>
      <c r="CS278" s="239"/>
      <c r="CT278" s="239"/>
      <c r="CU278" s="239"/>
      <c r="CV278" s="239"/>
      <c r="CW278" s="239"/>
      <c r="CX278" s="239"/>
      <c r="CY278" s="239"/>
      <c r="CZ278" s="239"/>
      <c r="DA278" s="239"/>
      <c r="DB278" s="239"/>
      <c r="DC278" s="239"/>
      <c r="DD278" s="239"/>
      <c r="DE278" s="239"/>
      <c r="DF278" s="239"/>
      <c r="DG278" s="239"/>
      <c r="DH278" s="239"/>
      <c r="DI278" s="239"/>
      <c r="DJ278" s="239"/>
      <c r="DK278" s="239"/>
      <c r="DL278" s="239"/>
      <c r="DM278" s="239"/>
      <c r="DN278" s="239"/>
      <c r="DO278" s="239"/>
      <c r="DP278" s="239"/>
      <c r="DQ278" s="239"/>
      <c r="DR278" s="239"/>
      <c r="DS278" s="239"/>
      <c r="DT278" s="239"/>
      <c r="DU278" s="239"/>
      <c r="DV278" s="239"/>
      <c r="DW278" s="239"/>
      <c r="DX278" s="239"/>
      <c r="DY278" s="239"/>
      <c r="DZ278" s="239"/>
      <c r="EA278" s="239"/>
      <c r="EB278" s="239"/>
      <c r="EC278" s="239"/>
      <c r="ED278" s="239"/>
      <c r="EE278" s="239"/>
      <c r="EF278" s="239"/>
      <c r="EG278" s="239"/>
      <c r="EH278" s="239"/>
      <c r="EI278" s="239"/>
      <c r="EJ278" s="239"/>
      <c r="EK278" s="239"/>
      <c r="EL278" s="239"/>
      <c r="EM278" s="239"/>
      <c r="EN278" s="239"/>
      <c r="EO278" s="239"/>
      <c r="EP278" s="239"/>
      <c r="EQ278" s="239"/>
      <c r="ER278" s="239"/>
      <c r="ES278" s="239"/>
      <c r="ET278" s="239"/>
      <c r="EU278" s="239"/>
      <c r="EV278" s="239"/>
      <c r="EW278" s="239"/>
      <c r="EX278" s="239"/>
      <c r="EY278" s="239"/>
      <c r="EZ278" s="239"/>
      <c r="FA278" s="239"/>
      <c r="FB278" s="239"/>
      <c r="FC278" s="239"/>
      <c r="FD278" s="239"/>
      <c r="FE278" s="239"/>
      <c r="FF278" s="239"/>
      <c r="FG278" s="239"/>
      <c r="FH278" s="239"/>
      <c r="FI278" s="239"/>
      <c r="FJ278" s="239"/>
      <c r="FK278" s="239"/>
      <c r="FL278" s="239"/>
      <c r="FM278" s="239"/>
      <c r="FN278" s="239"/>
      <c r="FO278" s="239"/>
      <c r="FP278" s="239"/>
      <c r="FQ278" s="239"/>
      <c r="FR278" s="239"/>
      <c r="FS278" s="239"/>
      <c r="FT278" s="239"/>
      <c r="FU278" s="239"/>
      <c r="FV278" s="239"/>
      <c r="FW278" s="239"/>
      <c r="FX278" s="239"/>
      <c r="FY278" s="239"/>
      <c r="FZ278" s="239"/>
      <c r="GA278" s="239"/>
      <c r="GB278" s="239"/>
      <c r="GC278" s="239"/>
      <c r="GD278" s="239"/>
      <c r="GE278" s="239"/>
      <c r="GF278" s="239"/>
      <c r="GG278" s="239"/>
      <c r="GH278" s="239"/>
      <c r="GI278" s="239"/>
      <c r="GJ278" s="239"/>
      <c r="GK278" s="239"/>
      <c r="GL278" s="239"/>
      <c r="GM278" s="239"/>
      <c r="GN278" s="239"/>
      <c r="GO278" s="239"/>
      <c r="GP278" s="239"/>
      <c r="GQ278" s="239"/>
      <c r="GR278" s="239"/>
      <c r="GS278" s="239"/>
      <c r="GT278" s="239"/>
      <c r="GU278" s="239"/>
      <c r="GV278" s="239"/>
      <c r="GW278" s="239"/>
      <c r="GX278" s="239"/>
      <c r="GY278" s="239"/>
      <c r="GZ278" s="239"/>
      <c r="HA278" s="239"/>
      <c r="HB278" s="239"/>
      <c r="HC278" s="239"/>
      <c r="HD278" s="239"/>
      <c r="HE278" s="239"/>
      <c r="HF278" s="239"/>
      <c r="HG278" s="239"/>
      <c r="HH278" s="239"/>
      <c r="HI278" s="239"/>
      <c r="HJ278" s="239"/>
      <c r="HK278" s="239"/>
      <c r="HL278" s="239"/>
      <c r="HM278" s="239"/>
      <c r="HN278" s="239"/>
      <c r="HO278" s="239"/>
      <c r="HP278" s="239"/>
      <c r="HQ278" s="239"/>
      <c r="HR278" s="239"/>
      <c r="HS278" s="239"/>
      <c r="HT278" s="239"/>
      <c r="HU278" s="239"/>
      <c r="HV278" s="239"/>
      <c r="HW278" s="239"/>
      <c r="HX278" s="239"/>
      <c r="HY278" s="239"/>
      <c r="HZ278" s="239"/>
      <c r="IA278" s="239"/>
      <c r="IB278" s="239"/>
      <c r="IC278" s="239"/>
      <c r="ID278" s="239"/>
      <c r="IE278" s="239"/>
      <c r="IF278" s="239"/>
      <c r="IG278" s="239"/>
      <c r="IH278" s="325"/>
      <c r="II278" s="325"/>
      <c r="IJ278" s="325"/>
      <c r="IK278" s="325"/>
      <c r="IL278" s="325"/>
      <c r="IM278" s="325"/>
      <c r="IN278" s="325"/>
      <c r="IO278" s="325"/>
      <c r="IP278" s="325"/>
      <c r="IQ278" s="325"/>
      <c r="IR278" s="325"/>
      <c r="IS278" s="325"/>
      <c r="IT278" s="325"/>
      <c r="IU278" s="325"/>
      <c r="IV278" s="325"/>
    </row>
    <row r="279" spans="1:256" s="321" customFormat="1" ht="30" customHeight="1">
      <c r="A279" s="340" t="s">
        <v>250</v>
      </c>
      <c r="B279" s="344">
        <v>110.5</v>
      </c>
      <c r="C279" s="338">
        <f aca="true" t="shared" si="32" ref="C279:C285">B279</f>
        <v>110.5</v>
      </c>
      <c r="D279" s="345">
        <v>98</v>
      </c>
      <c r="E279" s="353">
        <f t="shared" si="30"/>
        <v>0.8868778280542986</v>
      </c>
      <c r="F279" s="354"/>
      <c r="G279" s="239"/>
      <c r="H279" s="239"/>
      <c r="I279" s="239"/>
      <c r="J279" s="239"/>
      <c r="K279" s="239"/>
      <c r="L279" s="239"/>
      <c r="M279" s="239"/>
      <c r="N279" s="239"/>
      <c r="O279" s="239"/>
      <c r="P279" s="239"/>
      <c r="Q279" s="239"/>
      <c r="R279" s="239"/>
      <c r="S279" s="239"/>
      <c r="T279" s="239"/>
      <c r="U279" s="239"/>
      <c r="V279" s="239"/>
      <c r="W279" s="239"/>
      <c r="X279" s="239"/>
      <c r="Y279" s="239"/>
      <c r="Z279" s="239"/>
      <c r="AA279" s="239"/>
      <c r="AB279" s="239"/>
      <c r="AC279" s="239"/>
      <c r="AD279" s="239"/>
      <c r="AE279" s="239"/>
      <c r="AF279" s="239"/>
      <c r="AG279" s="239"/>
      <c r="AH279" s="239"/>
      <c r="AI279" s="239"/>
      <c r="AJ279" s="239"/>
      <c r="AK279" s="239"/>
      <c r="AL279" s="239"/>
      <c r="AM279" s="239"/>
      <c r="AN279" s="239"/>
      <c r="AO279" s="239"/>
      <c r="AP279" s="239"/>
      <c r="AQ279" s="239"/>
      <c r="AR279" s="239"/>
      <c r="AS279" s="239"/>
      <c r="AT279" s="239"/>
      <c r="AU279" s="239"/>
      <c r="AV279" s="239"/>
      <c r="AW279" s="239"/>
      <c r="AX279" s="239"/>
      <c r="AY279" s="239"/>
      <c r="AZ279" s="239"/>
      <c r="BA279" s="239"/>
      <c r="BB279" s="239"/>
      <c r="BC279" s="239"/>
      <c r="BD279" s="239"/>
      <c r="BE279" s="239"/>
      <c r="BF279" s="239"/>
      <c r="BG279" s="239"/>
      <c r="BH279" s="239"/>
      <c r="BI279" s="239"/>
      <c r="BJ279" s="239"/>
      <c r="BK279" s="239"/>
      <c r="BL279" s="239"/>
      <c r="BM279" s="239"/>
      <c r="BN279" s="239"/>
      <c r="BO279" s="239"/>
      <c r="BP279" s="239"/>
      <c r="BQ279" s="239"/>
      <c r="BR279" s="239"/>
      <c r="BS279" s="239"/>
      <c r="BT279" s="239"/>
      <c r="BU279" s="239"/>
      <c r="BV279" s="239"/>
      <c r="BW279" s="239"/>
      <c r="BX279" s="239"/>
      <c r="BY279" s="239"/>
      <c r="BZ279" s="239"/>
      <c r="CA279" s="239"/>
      <c r="CB279" s="239"/>
      <c r="CC279" s="239"/>
      <c r="CD279" s="239"/>
      <c r="CE279" s="239"/>
      <c r="CF279" s="239"/>
      <c r="CG279" s="239"/>
      <c r="CH279" s="239"/>
      <c r="CI279" s="239"/>
      <c r="CJ279" s="239"/>
      <c r="CK279" s="239"/>
      <c r="CL279" s="239"/>
      <c r="CM279" s="239"/>
      <c r="CN279" s="239"/>
      <c r="CO279" s="239"/>
      <c r="CP279" s="239"/>
      <c r="CQ279" s="239"/>
      <c r="CR279" s="239"/>
      <c r="CS279" s="239"/>
      <c r="CT279" s="239"/>
      <c r="CU279" s="239"/>
      <c r="CV279" s="239"/>
      <c r="CW279" s="239"/>
      <c r="CX279" s="239"/>
      <c r="CY279" s="239"/>
      <c r="CZ279" s="239"/>
      <c r="DA279" s="239"/>
      <c r="DB279" s="239"/>
      <c r="DC279" s="239"/>
      <c r="DD279" s="239"/>
      <c r="DE279" s="239"/>
      <c r="DF279" s="239"/>
      <c r="DG279" s="239"/>
      <c r="DH279" s="239"/>
      <c r="DI279" s="239"/>
      <c r="DJ279" s="239"/>
      <c r="DK279" s="239"/>
      <c r="DL279" s="239"/>
      <c r="DM279" s="239"/>
      <c r="DN279" s="239"/>
      <c r="DO279" s="239"/>
      <c r="DP279" s="239"/>
      <c r="DQ279" s="239"/>
      <c r="DR279" s="239"/>
      <c r="DS279" s="239"/>
      <c r="DT279" s="239"/>
      <c r="DU279" s="239"/>
      <c r="DV279" s="239"/>
      <c r="DW279" s="239"/>
      <c r="DX279" s="239"/>
      <c r="DY279" s="239"/>
      <c r="DZ279" s="239"/>
      <c r="EA279" s="239"/>
      <c r="EB279" s="239"/>
      <c r="EC279" s="239"/>
      <c r="ED279" s="239"/>
      <c r="EE279" s="239"/>
      <c r="EF279" s="239"/>
      <c r="EG279" s="239"/>
      <c r="EH279" s="239"/>
      <c r="EI279" s="239"/>
      <c r="EJ279" s="239"/>
      <c r="EK279" s="239"/>
      <c r="EL279" s="239"/>
      <c r="EM279" s="239"/>
      <c r="EN279" s="239"/>
      <c r="EO279" s="239"/>
      <c r="EP279" s="239"/>
      <c r="EQ279" s="239"/>
      <c r="ER279" s="239"/>
      <c r="ES279" s="239"/>
      <c r="ET279" s="239"/>
      <c r="EU279" s="239"/>
      <c r="EV279" s="239"/>
      <c r="EW279" s="239"/>
      <c r="EX279" s="239"/>
      <c r="EY279" s="239"/>
      <c r="EZ279" s="239"/>
      <c r="FA279" s="239"/>
      <c r="FB279" s="239"/>
      <c r="FC279" s="239"/>
      <c r="FD279" s="239"/>
      <c r="FE279" s="239"/>
      <c r="FF279" s="239"/>
      <c r="FG279" s="239"/>
      <c r="FH279" s="239"/>
      <c r="FI279" s="239"/>
      <c r="FJ279" s="239"/>
      <c r="FK279" s="239"/>
      <c r="FL279" s="239"/>
      <c r="FM279" s="239"/>
      <c r="FN279" s="239"/>
      <c r="FO279" s="239"/>
      <c r="FP279" s="239"/>
      <c r="FQ279" s="239"/>
      <c r="FR279" s="239"/>
      <c r="FS279" s="239"/>
      <c r="FT279" s="239"/>
      <c r="FU279" s="239"/>
      <c r="FV279" s="239"/>
      <c r="FW279" s="239"/>
      <c r="FX279" s="239"/>
      <c r="FY279" s="239"/>
      <c r="FZ279" s="239"/>
      <c r="GA279" s="239"/>
      <c r="GB279" s="239"/>
      <c r="GC279" s="239"/>
      <c r="GD279" s="239"/>
      <c r="GE279" s="239"/>
      <c r="GF279" s="239"/>
      <c r="GG279" s="239"/>
      <c r="GH279" s="239"/>
      <c r="GI279" s="239"/>
      <c r="GJ279" s="239"/>
      <c r="GK279" s="239"/>
      <c r="GL279" s="239"/>
      <c r="GM279" s="239"/>
      <c r="GN279" s="239"/>
      <c r="GO279" s="239"/>
      <c r="GP279" s="239"/>
      <c r="GQ279" s="239"/>
      <c r="GR279" s="239"/>
      <c r="GS279" s="239"/>
      <c r="GT279" s="239"/>
      <c r="GU279" s="239"/>
      <c r="GV279" s="239"/>
      <c r="GW279" s="239"/>
      <c r="GX279" s="239"/>
      <c r="GY279" s="239"/>
      <c r="GZ279" s="239"/>
      <c r="HA279" s="239"/>
      <c r="HB279" s="239"/>
      <c r="HC279" s="239"/>
      <c r="HD279" s="239"/>
      <c r="HE279" s="239"/>
      <c r="HF279" s="239"/>
      <c r="HG279" s="239"/>
      <c r="HH279" s="239"/>
      <c r="HI279" s="239"/>
      <c r="HJ279" s="239"/>
      <c r="HK279" s="239"/>
      <c r="HL279" s="239"/>
      <c r="HM279" s="239"/>
      <c r="HN279" s="239"/>
      <c r="HO279" s="239"/>
      <c r="HP279" s="239"/>
      <c r="HQ279" s="239"/>
      <c r="HR279" s="239"/>
      <c r="HS279" s="239"/>
      <c r="HT279" s="239"/>
      <c r="HU279" s="239"/>
      <c r="HV279" s="239"/>
      <c r="HW279" s="239"/>
      <c r="HX279" s="239"/>
      <c r="HY279" s="239"/>
      <c r="HZ279" s="239"/>
      <c r="IA279" s="239"/>
      <c r="IB279" s="239"/>
      <c r="IC279" s="239"/>
      <c r="ID279" s="239"/>
      <c r="IE279" s="239"/>
      <c r="IF279" s="239"/>
      <c r="IG279" s="239"/>
      <c r="IH279" s="325"/>
      <c r="II279" s="325"/>
      <c r="IJ279" s="325"/>
      <c r="IK279" s="325"/>
      <c r="IL279" s="325"/>
      <c r="IM279" s="325"/>
      <c r="IN279" s="325"/>
      <c r="IO279" s="325"/>
      <c r="IP279" s="325"/>
      <c r="IQ279" s="325"/>
      <c r="IR279" s="325"/>
      <c r="IS279" s="325"/>
      <c r="IT279" s="325"/>
      <c r="IU279" s="325"/>
      <c r="IV279" s="325"/>
    </row>
    <row r="280" spans="1:6" s="321" customFormat="1" ht="30" customHeight="1">
      <c r="A280" s="341" t="s">
        <v>251</v>
      </c>
      <c r="B280" s="344">
        <v>0</v>
      </c>
      <c r="C280" s="338">
        <f t="shared" si="32"/>
        <v>0</v>
      </c>
      <c r="D280" s="345"/>
      <c r="E280" s="353" t="str">
        <f t="shared" si="30"/>
        <v>-</v>
      </c>
      <c r="F280" s="354"/>
    </row>
    <row r="281" spans="1:6" s="321" customFormat="1" ht="30" customHeight="1">
      <c r="A281" s="337" t="s">
        <v>252</v>
      </c>
      <c r="B281" s="344">
        <v>0</v>
      </c>
      <c r="C281" s="338">
        <f t="shared" si="32"/>
        <v>0</v>
      </c>
      <c r="D281" s="345"/>
      <c r="E281" s="353" t="str">
        <f t="shared" si="30"/>
        <v>-</v>
      </c>
      <c r="F281" s="354"/>
    </row>
    <row r="282" spans="1:6" s="321" customFormat="1" ht="30" customHeight="1">
      <c r="A282" s="337" t="s">
        <v>253</v>
      </c>
      <c r="B282" s="344">
        <v>0</v>
      </c>
      <c r="C282" s="338">
        <f t="shared" si="32"/>
        <v>0</v>
      </c>
      <c r="D282" s="345"/>
      <c r="E282" s="353" t="str">
        <f t="shared" si="30"/>
        <v>-</v>
      </c>
      <c r="F282" s="354"/>
    </row>
    <row r="283" spans="1:6" s="321" customFormat="1" ht="30" customHeight="1">
      <c r="A283" s="340" t="s">
        <v>254</v>
      </c>
      <c r="B283" s="344">
        <v>0</v>
      </c>
      <c r="C283" s="338">
        <f t="shared" si="32"/>
        <v>0</v>
      </c>
      <c r="D283" s="345"/>
      <c r="E283" s="353" t="str">
        <f t="shared" si="30"/>
        <v>-</v>
      </c>
      <c r="F283" s="354"/>
    </row>
    <row r="284" spans="1:6" s="321" customFormat="1" ht="30" customHeight="1">
      <c r="A284" s="340" t="s">
        <v>255</v>
      </c>
      <c r="B284" s="344">
        <v>0</v>
      </c>
      <c r="C284" s="338">
        <f t="shared" si="32"/>
        <v>0</v>
      </c>
      <c r="D284" s="345"/>
      <c r="E284" s="353" t="str">
        <f t="shared" si="30"/>
        <v>-</v>
      </c>
      <c r="F284" s="354"/>
    </row>
    <row r="285" spans="1:6" s="321" customFormat="1" ht="30" customHeight="1">
      <c r="A285" s="337" t="s">
        <v>256</v>
      </c>
      <c r="B285" s="344">
        <v>0</v>
      </c>
      <c r="C285" s="338">
        <f t="shared" si="32"/>
        <v>0</v>
      </c>
      <c r="D285" s="345"/>
      <c r="E285" s="353" t="str">
        <f t="shared" si="30"/>
        <v>-</v>
      </c>
      <c r="F285" s="354"/>
    </row>
    <row r="286" spans="1:6" s="321" customFormat="1" ht="30" customHeight="1">
      <c r="A286" s="336" t="s">
        <v>257</v>
      </c>
      <c r="B286" s="342">
        <f>B287</f>
        <v>0</v>
      </c>
      <c r="C286" s="342">
        <f>C287</f>
        <v>0</v>
      </c>
      <c r="D286" s="343">
        <f>D287</f>
        <v>0</v>
      </c>
      <c r="E286" s="353" t="str">
        <f t="shared" si="30"/>
        <v>-</v>
      </c>
      <c r="F286" s="354"/>
    </row>
    <row r="287" spans="1:6" s="321" customFormat="1" ht="30" customHeight="1">
      <c r="A287" s="337" t="s">
        <v>258</v>
      </c>
      <c r="B287" s="344">
        <v>0</v>
      </c>
      <c r="C287" s="338">
        <f aca="true" t="shared" si="33" ref="C287:C291">B287</f>
        <v>0</v>
      </c>
      <c r="D287" s="345"/>
      <c r="E287" s="353" t="str">
        <f t="shared" si="30"/>
        <v>-</v>
      </c>
      <c r="F287" s="354"/>
    </row>
    <row r="288" spans="1:256" s="320" customFormat="1" ht="30" customHeight="1">
      <c r="A288" s="346" t="s">
        <v>259</v>
      </c>
      <c r="B288" s="342">
        <f>B289+B292+B301+B308+B316+B325+B339+B349+B359+B367+B373</f>
        <v>41179.266</v>
      </c>
      <c r="C288" s="342">
        <f>C289+C292+C301+C308+C316+C325+C339+C349+C359+C367+C373</f>
        <v>41179.266</v>
      </c>
      <c r="D288" s="343">
        <f>D289+D292+D301+D308+D316+D325+D339+D349+D359+D367+D373</f>
        <v>45332</v>
      </c>
      <c r="E288" s="349">
        <f t="shared" si="30"/>
        <v>1.1008452651875824</v>
      </c>
      <c r="F288" s="350"/>
      <c r="G288" s="351"/>
      <c r="H288" s="351"/>
      <c r="I288" s="351"/>
      <c r="J288" s="351"/>
      <c r="K288" s="351"/>
      <c r="L288" s="351"/>
      <c r="M288" s="351"/>
      <c r="N288" s="351"/>
      <c r="O288" s="351"/>
      <c r="P288" s="351"/>
      <c r="Q288" s="351"/>
      <c r="R288" s="351"/>
      <c r="S288" s="351"/>
      <c r="T288" s="351"/>
      <c r="U288" s="351"/>
      <c r="V288" s="351"/>
      <c r="W288" s="351"/>
      <c r="X288" s="351"/>
      <c r="Y288" s="351"/>
      <c r="Z288" s="351"/>
      <c r="AA288" s="351"/>
      <c r="AB288" s="351"/>
      <c r="AC288" s="351"/>
      <c r="AD288" s="351"/>
      <c r="AE288" s="351"/>
      <c r="AF288" s="351"/>
      <c r="AG288" s="351"/>
      <c r="AH288" s="351"/>
      <c r="AI288" s="351"/>
      <c r="AJ288" s="351"/>
      <c r="AK288" s="351"/>
      <c r="AL288" s="351"/>
      <c r="AM288" s="351"/>
      <c r="AN288" s="351"/>
      <c r="AO288" s="351"/>
      <c r="AP288" s="351"/>
      <c r="AQ288" s="351"/>
      <c r="AR288" s="351"/>
      <c r="AS288" s="351"/>
      <c r="AT288" s="351"/>
      <c r="AU288" s="351"/>
      <c r="AV288" s="351"/>
      <c r="AW288" s="351"/>
      <c r="AX288" s="351"/>
      <c r="AY288" s="351"/>
      <c r="AZ288" s="351"/>
      <c r="BA288" s="351"/>
      <c r="BB288" s="351"/>
      <c r="BC288" s="351"/>
      <c r="BD288" s="351"/>
      <c r="BE288" s="351"/>
      <c r="BF288" s="351"/>
      <c r="BG288" s="351"/>
      <c r="BH288" s="351"/>
      <c r="BI288" s="351"/>
      <c r="BJ288" s="351"/>
      <c r="BK288" s="351"/>
      <c r="BL288" s="351"/>
      <c r="BM288" s="351"/>
      <c r="BN288" s="351"/>
      <c r="BO288" s="351"/>
      <c r="BP288" s="351"/>
      <c r="BQ288" s="351"/>
      <c r="BR288" s="351"/>
      <c r="BS288" s="351"/>
      <c r="BT288" s="351"/>
      <c r="BU288" s="351"/>
      <c r="BV288" s="351"/>
      <c r="BW288" s="351"/>
      <c r="BX288" s="351"/>
      <c r="BY288" s="351"/>
      <c r="BZ288" s="351"/>
      <c r="CA288" s="351"/>
      <c r="CB288" s="351"/>
      <c r="CC288" s="351"/>
      <c r="CD288" s="351"/>
      <c r="CE288" s="351"/>
      <c r="CF288" s="351"/>
      <c r="CG288" s="351"/>
      <c r="CH288" s="351"/>
      <c r="CI288" s="351"/>
      <c r="CJ288" s="351"/>
      <c r="CK288" s="351"/>
      <c r="CL288" s="351"/>
      <c r="CM288" s="351"/>
      <c r="CN288" s="351"/>
      <c r="CO288" s="351"/>
      <c r="CP288" s="351"/>
      <c r="CQ288" s="351"/>
      <c r="CR288" s="351"/>
      <c r="CS288" s="351"/>
      <c r="CT288" s="351"/>
      <c r="CU288" s="351"/>
      <c r="CV288" s="351"/>
      <c r="CW288" s="351"/>
      <c r="CX288" s="351"/>
      <c r="CY288" s="351"/>
      <c r="CZ288" s="351"/>
      <c r="DA288" s="351"/>
      <c r="DB288" s="351"/>
      <c r="DC288" s="351"/>
      <c r="DD288" s="351"/>
      <c r="DE288" s="351"/>
      <c r="DF288" s="351"/>
      <c r="DG288" s="351"/>
      <c r="DH288" s="351"/>
      <c r="DI288" s="351"/>
      <c r="DJ288" s="351"/>
      <c r="DK288" s="351"/>
      <c r="DL288" s="351"/>
      <c r="DM288" s="351"/>
      <c r="DN288" s="351"/>
      <c r="DO288" s="351"/>
      <c r="DP288" s="351"/>
      <c r="DQ288" s="351"/>
      <c r="DR288" s="351"/>
      <c r="DS288" s="351"/>
      <c r="DT288" s="351"/>
      <c r="DU288" s="351"/>
      <c r="DV288" s="351"/>
      <c r="DW288" s="351"/>
      <c r="DX288" s="351"/>
      <c r="DY288" s="351"/>
      <c r="DZ288" s="351"/>
      <c r="EA288" s="351"/>
      <c r="EB288" s="351"/>
      <c r="EC288" s="351"/>
      <c r="ED288" s="351"/>
      <c r="EE288" s="351"/>
      <c r="EF288" s="351"/>
      <c r="EG288" s="351"/>
      <c r="EH288" s="351"/>
      <c r="EI288" s="351"/>
      <c r="EJ288" s="351"/>
      <c r="EK288" s="351"/>
      <c r="EL288" s="351"/>
      <c r="EM288" s="351"/>
      <c r="EN288" s="351"/>
      <c r="EO288" s="351"/>
      <c r="EP288" s="351"/>
      <c r="EQ288" s="351"/>
      <c r="ER288" s="351"/>
      <c r="ES288" s="351"/>
      <c r="ET288" s="351"/>
      <c r="EU288" s="351"/>
      <c r="EV288" s="351"/>
      <c r="EW288" s="351"/>
      <c r="EX288" s="351"/>
      <c r="EY288" s="351"/>
      <c r="EZ288" s="351"/>
      <c r="FA288" s="351"/>
      <c r="FB288" s="351"/>
      <c r="FC288" s="351"/>
      <c r="FD288" s="351"/>
      <c r="FE288" s="351"/>
      <c r="FF288" s="351"/>
      <c r="FG288" s="351"/>
      <c r="FH288" s="351"/>
      <c r="FI288" s="351"/>
      <c r="FJ288" s="351"/>
      <c r="FK288" s="351"/>
      <c r="FL288" s="351"/>
      <c r="FM288" s="351"/>
      <c r="FN288" s="351"/>
      <c r="FO288" s="351"/>
      <c r="FP288" s="351"/>
      <c r="FQ288" s="351"/>
      <c r="FR288" s="351"/>
      <c r="FS288" s="351"/>
      <c r="FT288" s="351"/>
      <c r="FU288" s="351"/>
      <c r="FV288" s="351"/>
      <c r="FW288" s="351"/>
      <c r="FX288" s="351"/>
      <c r="FY288" s="351"/>
      <c r="FZ288" s="351"/>
      <c r="GA288" s="351"/>
      <c r="GB288" s="351"/>
      <c r="GC288" s="351"/>
      <c r="GD288" s="351"/>
      <c r="GE288" s="351"/>
      <c r="GF288" s="351"/>
      <c r="GG288" s="351"/>
      <c r="GH288" s="351"/>
      <c r="GI288" s="351"/>
      <c r="GJ288" s="351"/>
      <c r="GK288" s="351"/>
      <c r="GL288" s="351"/>
      <c r="GM288" s="351"/>
      <c r="GN288" s="351"/>
      <c r="GO288" s="351"/>
      <c r="GP288" s="351"/>
      <c r="GQ288" s="351"/>
      <c r="GR288" s="351"/>
      <c r="GS288" s="351"/>
      <c r="GT288" s="351"/>
      <c r="GU288" s="351"/>
      <c r="GV288" s="351"/>
      <c r="GW288" s="351"/>
      <c r="GX288" s="351"/>
      <c r="GY288" s="351"/>
      <c r="GZ288" s="351"/>
      <c r="HA288" s="351"/>
      <c r="HB288" s="351"/>
      <c r="HC288" s="351"/>
      <c r="HD288" s="351"/>
      <c r="HE288" s="351"/>
      <c r="HF288" s="351"/>
      <c r="HG288" s="351"/>
      <c r="HH288" s="351"/>
      <c r="HI288" s="351"/>
      <c r="HJ288" s="351"/>
      <c r="HK288" s="351"/>
      <c r="HL288" s="351"/>
      <c r="HM288" s="351"/>
      <c r="HN288" s="351"/>
      <c r="HO288" s="351"/>
      <c r="HP288" s="351"/>
      <c r="HQ288" s="351"/>
      <c r="HR288" s="351"/>
      <c r="HS288" s="351"/>
      <c r="HT288" s="351"/>
      <c r="HU288" s="351"/>
      <c r="HV288" s="351"/>
      <c r="HW288" s="351"/>
      <c r="HX288" s="351"/>
      <c r="HY288" s="351"/>
      <c r="HZ288" s="351"/>
      <c r="IA288" s="351"/>
      <c r="IB288" s="351"/>
      <c r="IC288" s="351"/>
      <c r="ID288" s="351"/>
      <c r="IE288" s="351"/>
      <c r="IF288" s="351"/>
      <c r="IG288" s="351"/>
      <c r="IH288" s="357"/>
      <c r="II288" s="357"/>
      <c r="IJ288" s="357"/>
      <c r="IK288" s="357"/>
      <c r="IL288" s="357"/>
      <c r="IM288" s="357"/>
      <c r="IN288" s="357"/>
      <c r="IO288" s="357"/>
      <c r="IP288" s="357"/>
      <c r="IQ288" s="357"/>
      <c r="IR288" s="357"/>
      <c r="IS288" s="357"/>
      <c r="IT288" s="357"/>
      <c r="IU288" s="357"/>
      <c r="IV288" s="357"/>
    </row>
    <row r="289" spans="1:6" s="321" customFormat="1" ht="30" customHeight="1">
      <c r="A289" s="346" t="s">
        <v>260</v>
      </c>
      <c r="B289" s="342">
        <f>B290+B291</f>
        <v>0</v>
      </c>
      <c r="C289" s="342">
        <f>C290+C291</f>
        <v>0</v>
      </c>
      <c r="D289" s="343">
        <f>D290+D291</f>
        <v>0</v>
      </c>
      <c r="E289" s="353" t="str">
        <f t="shared" si="30"/>
        <v>-</v>
      </c>
      <c r="F289" s="354"/>
    </row>
    <row r="290" spans="1:6" s="321" customFormat="1" ht="30" customHeight="1">
      <c r="A290" s="340" t="s">
        <v>261</v>
      </c>
      <c r="B290" s="344">
        <v>0</v>
      </c>
      <c r="C290" s="338">
        <f t="shared" si="33"/>
        <v>0</v>
      </c>
      <c r="D290" s="345"/>
      <c r="E290" s="353" t="str">
        <f t="shared" si="30"/>
        <v>-</v>
      </c>
      <c r="F290" s="354"/>
    </row>
    <row r="291" spans="1:6" s="321" customFormat="1" ht="30" customHeight="1">
      <c r="A291" s="341" t="s">
        <v>262</v>
      </c>
      <c r="B291" s="344">
        <v>0</v>
      </c>
      <c r="C291" s="338">
        <f t="shared" si="33"/>
        <v>0</v>
      </c>
      <c r="D291" s="345"/>
      <c r="E291" s="353" t="str">
        <f t="shared" si="30"/>
        <v>-</v>
      </c>
      <c r="F291" s="354"/>
    </row>
    <row r="292" spans="1:256" s="321" customFormat="1" ht="30" customHeight="1">
      <c r="A292" s="336" t="s">
        <v>263</v>
      </c>
      <c r="B292" s="342">
        <f>SUM(B293:B300)</f>
        <v>38121.16</v>
      </c>
      <c r="C292" s="342">
        <f>SUM(C293:C300)</f>
        <v>38121.16</v>
      </c>
      <c r="D292" s="343">
        <f>SUM(D293:D300)</f>
        <v>41798</v>
      </c>
      <c r="E292" s="353">
        <f t="shared" si="30"/>
        <v>1.0964514196315116</v>
      </c>
      <c r="F292" s="354"/>
      <c r="G292" s="239"/>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39"/>
      <c r="AY292" s="239"/>
      <c r="AZ292" s="239"/>
      <c r="BA292" s="239"/>
      <c r="BB292" s="239"/>
      <c r="BC292" s="239"/>
      <c r="BD292" s="239"/>
      <c r="BE292" s="239"/>
      <c r="BF292" s="239"/>
      <c r="BG292" s="239"/>
      <c r="BH292" s="239"/>
      <c r="BI292" s="239"/>
      <c r="BJ292" s="239"/>
      <c r="BK292" s="239"/>
      <c r="BL292" s="239"/>
      <c r="BM292" s="239"/>
      <c r="BN292" s="239"/>
      <c r="BO292" s="239"/>
      <c r="BP292" s="239"/>
      <c r="BQ292" s="239"/>
      <c r="BR292" s="239"/>
      <c r="BS292" s="239"/>
      <c r="BT292" s="239"/>
      <c r="BU292" s="239"/>
      <c r="BV292" s="239"/>
      <c r="BW292" s="239"/>
      <c r="BX292" s="239"/>
      <c r="BY292" s="239"/>
      <c r="BZ292" s="239"/>
      <c r="CA292" s="239"/>
      <c r="CB292" s="239"/>
      <c r="CC292" s="239"/>
      <c r="CD292" s="239"/>
      <c r="CE292" s="239"/>
      <c r="CF292" s="239"/>
      <c r="CG292" s="239"/>
      <c r="CH292" s="239"/>
      <c r="CI292" s="239"/>
      <c r="CJ292" s="239"/>
      <c r="CK292" s="239"/>
      <c r="CL292" s="239"/>
      <c r="CM292" s="239"/>
      <c r="CN292" s="239"/>
      <c r="CO292" s="239"/>
      <c r="CP292" s="239"/>
      <c r="CQ292" s="239"/>
      <c r="CR292" s="239"/>
      <c r="CS292" s="239"/>
      <c r="CT292" s="239"/>
      <c r="CU292" s="239"/>
      <c r="CV292" s="239"/>
      <c r="CW292" s="239"/>
      <c r="CX292" s="239"/>
      <c r="CY292" s="239"/>
      <c r="CZ292" s="239"/>
      <c r="DA292" s="239"/>
      <c r="DB292" s="239"/>
      <c r="DC292" s="239"/>
      <c r="DD292" s="239"/>
      <c r="DE292" s="239"/>
      <c r="DF292" s="239"/>
      <c r="DG292" s="239"/>
      <c r="DH292" s="239"/>
      <c r="DI292" s="239"/>
      <c r="DJ292" s="239"/>
      <c r="DK292" s="239"/>
      <c r="DL292" s="239"/>
      <c r="DM292" s="239"/>
      <c r="DN292" s="239"/>
      <c r="DO292" s="239"/>
      <c r="DP292" s="239"/>
      <c r="DQ292" s="239"/>
      <c r="DR292" s="239"/>
      <c r="DS292" s="239"/>
      <c r="DT292" s="239"/>
      <c r="DU292" s="239"/>
      <c r="DV292" s="239"/>
      <c r="DW292" s="239"/>
      <c r="DX292" s="239"/>
      <c r="DY292" s="239"/>
      <c r="DZ292" s="239"/>
      <c r="EA292" s="239"/>
      <c r="EB292" s="239"/>
      <c r="EC292" s="239"/>
      <c r="ED292" s="239"/>
      <c r="EE292" s="239"/>
      <c r="EF292" s="239"/>
      <c r="EG292" s="239"/>
      <c r="EH292" s="239"/>
      <c r="EI292" s="239"/>
      <c r="EJ292" s="239"/>
      <c r="EK292" s="239"/>
      <c r="EL292" s="239"/>
      <c r="EM292" s="239"/>
      <c r="EN292" s="239"/>
      <c r="EO292" s="239"/>
      <c r="EP292" s="239"/>
      <c r="EQ292" s="239"/>
      <c r="ER292" s="239"/>
      <c r="ES292" s="239"/>
      <c r="ET292" s="239"/>
      <c r="EU292" s="239"/>
      <c r="EV292" s="239"/>
      <c r="EW292" s="239"/>
      <c r="EX292" s="239"/>
      <c r="EY292" s="239"/>
      <c r="EZ292" s="239"/>
      <c r="FA292" s="239"/>
      <c r="FB292" s="239"/>
      <c r="FC292" s="239"/>
      <c r="FD292" s="239"/>
      <c r="FE292" s="239"/>
      <c r="FF292" s="239"/>
      <c r="FG292" s="239"/>
      <c r="FH292" s="239"/>
      <c r="FI292" s="239"/>
      <c r="FJ292" s="239"/>
      <c r="FK292" s="239"/>
      <c r="FL292" s="239"/>
      <c r="FM292" s="239"/>
      <c r="FN292" s="239"/>
      <c r="FO292" s="239"/>
      <c r="FP292" s="239"/>
      <c r="FQ292" s="239"/>
      <c r="FR292" s="239"/>
      <c r="FS292" s="239"/>
      <c r="FT292" s="239"/>
      <c r="FU292" s="239"/>
      <c r="FV292" s="239"/>
      <c r="FW292" s="239"/>
      <c r="FX292" s="239"/>
      <c r="FY292" s="239"/>
      <c r="FZ292" s="239"/>
      <c r="GA292" s="239"/>
      <c r="GB292" s="239"/>
      <c r="GC292" s="239"/>
      <c r="GD292" s="239"/>
      <c r="GE292" s="239"/>
      <c r="GF292" s="239"/>
      <c r="GG292" s="239"/>
      <c r="GH292" s="239"/>
      <c r="GI292" s="239"/>
      <c r="GJ292" s="239"/>
      <c r="GK292" s="239"/>
      <c r="GL292" s="239"/>
      <c r="GM292" s="239"/>
      <c r="GN292" s="239"/>
      <c r="GO292" s="239"/>
      <c r="GP292" s="239"/>
      <c r="GQ292" s="239"/>
      <c r="GR292" s="239"/>
      <c r="GS292" s="239"/>
      <c r="GT292" s="239"/>
      <c r="GU292" s="239"/>
      <c r="GV292" s="239"/>
      <c r="GW292" s="239"/>
      <c r="GX292" s="239"/>
      <c r="GY292" s="239"/>
      <c r="GZ292" s="239"/>
      <c r="HA292" s="239"/>
      <c r="HB292" s="239"/>
      <c r="HC292" s="239"/>
      <c r="HD292" s="239"/>
      <c r="HE292" s="239"/>
      <c r="HF292" s="239"/>
      <c r="HG292" s="239"/>
      <c r="HH292" s="239"/>
      <c r="HI292" s="239"/>
      <c r="HJ292" s="239"/>
      <c r="HK292" s="239"/>
      <c r="HL292" s="239"/>
      <c r="HM292" s="239"/>
      <c r="HN292" s="239"/>
      <c r="HO292" s="239"/>
      <c r="HP292" s="239"/>
      <c r="HQ292" s="239"/>
      <c r="HR292" s="239"/>
      <c r="HS292" s="239"/>
      <c r="HT292" s="239"/>
      <c r="HU292" s="239"/>
      <c r="HV292" s="239"/>
      <c r="HW292" s="239"/>
      <c r="HX292" s="239"/>
      <c r="HY292" s="239"/>
      <c r="HZ292" s="239"/>
      <c r="IA292" s="239"/>
      <c r="IB292" s="239"/>
      <c r="IC292" s="239"/>
      <c r="ID292" s="239"/>
      <c r="IE292" s="239"/>
      <c r="IF292" s="239"/>
      <c r="IG292" s="239"/>
      <c r="IH292" s="325"/>
      <c r="II292" s="325"/>
      <c r="IJ292" s="325"/>
      <c r="IK292" s="325"/>
      <c r="IL292" s="325"/>
      <c r="IM292" s="325"/>
      <c r="IN292" s="325"/>
      <c r="IO292" s="325"/>
      <c r="IP292" s="325"/>
      <c r="IQ292" s="325"/>
      <c r="IR292" s="325"/>
      <c r="IS292" s="325"/>
      <c r="IT292" s="325"/>
      <c r="IU292" s="325"/>
      <c r="IV292" s="325"/>
    </row>
    <row r="293" spans="1:256" s="321" customFormat="1" ht="30" customHeight="1">
      <c r="A293" s="337" t="s">
        <v>78</v>
      </c>
      <c r="B293" s="344">
        <v>9937.7</v>
      </c>
      <c r="C293" s="338">
        <f aca="true" t="shared" si="34" ref="C293:C300">B293</f>
        <v>9937.7</v>
      </c>
      <c r="D293" s="345">
        <v>10637</v>
      </c>
      <c r="E293" s="353">
        <f t="shared" si="30"/>
        <v>1.0703683951014822</v>
      </c>
      <c r="F293" s="354"/>
      <c r="G293" s="239"/>
      <c r="H293" s="239"/>
      <c r="I293" s="239"/>
      <c r="J293" s="239"/>
      <c r="K293" s="239"/>
      <c r="L293" s="239"/>
      <c r="M293" s="239"/>
      <c r="N293" s="239"/>
      <c r="O293" s="239"/>
      <c r="P293" s="239"/>
      <c r="Q293" s="239"/>
      <c r="R293" s="239"/>
      <c r="S293" s="239"/>
      <c r="T293" s="239"/>
      <c r="U293" s="239"/>
      <c r="V293" s="239"/>
      <c r="W293" s="239"/>
      <c r="X293" s="239"/>
      <c r="Y293" s="239"/>
      <c r="Z293" s="239"/>
      <c r="AA293" s="239"/>
      <c r="AB293" s="239"/>
      <c r="AC293" s="239"/>
      <c r="AD293" s="239"/>
      <c r="AE293" s="239"/>
      <c r="AF293" s="239"/>
      <c r="AG293" s="239"/>
      <c r="AH293" s="239"/>
      <c r="AI293" s="239"/>
      <c r="AJ293" s="239"/>
      <c r="AK293" s="239"/>
      <c r="AL293" s="239"/>
      <c r="AM293" s="239"/>
      <c r="AN293" s="239"/>
      <c r="AO293" s="239"/>
      <c r="AP293" s="239"/>
      <c r="AQ293" s="239"/>
      <c r="AR293" s="239"/>
      <c r="AS293" s="239"/>
      <c r="AT293" s="239"/>
      <c r="AU293" s="239"/>
      <c r="AV293" s="239"/>
      <c r="AW293" s="239"/>
      <c r="AX293" s="239"/>
      <c r="AY293" s="239"/>
      <c r="AZ293" s="239"/>
      <c r="BA293" s="239"/>
      <c r="BB293" s="239"/>
      <c r="BC293" s="239"/>
      <c r="BD293" s="239"/>
      <c r="BE293" s="239"/>
      <c r="BF293" s="239"/>
      <c r="BG293" s="239"/>
      <c r="BH293" s="239"/>
      <c r="BI293" s="239"/>
      <c r="BJ293" s="239"/>
      <c r="BK293" s="239"/>
      <c r="BL293" s="239"/>
      <c r="BM293" s="239"/>
      <c r="BN293" s="239"/>
      <c r="BO293" s="239"/>
      <c r="BP293" s="239"/>
      <c r="BQ293" s="239"/>
      <c r="BR293" s="239"/>
      <c r="BS293" s="239"/>
      <c r="BT293" s="239"/>
      <c r="BU293" s="239"/>
      <c r="BV293" s="239"/>
      <c r="BW293" s="239"/>
      <c r="BX293" s="239"/>
      <c r="BY293" s="239"/>
      <c r="BZ293" s="239"/>
      <c r="CA293" s="239"/>
      <c r="CB293" s="239"/>
      <c r="CC293" s="239"/>
      <c r="CD293" s="239"/>
      <c r="CE293" s="239"/>
      <c r="CF293" s="239"/>
      <c r="CG293" s="239"/>
      <c r="CH293" s="239"/>
      <c r="CI293" s="239"/>
      <c r="CJ293" s="239"/>
      <c r="CK293" s="239"/>
      <c r="CL293" s="239"/>
      <c r="CM293" s="239"/>
      <c r="CN293" s="239"/>
      <c r="CO293" s="239"/>
      <c r="CP293" s="239"/>
      <c r="CQ293" s="239"/>
      <c r="CR293" s="239"/>
      <c r="CS293" s="239"/>
      <c r="CT293" s="239"/>
      <c r="CU293" s="239"/>
      <c r="CV293" s="239"/>
      <c r="CW293" s="239"/>
      <c r="CX293" s="239"/>
      <c r="CY293" s="239"/>
      <c r="CZ293" s="239"/>
      <c r="DA293" s="239"/>
      <c r="DB293" s="239"/>
      <c r="DC293" s="239"/>
      <c r="DD293" s="239"/>
      <c r="DE293" s="239"/>
      <c r="DF293" s="239"/>
      <c r="DG293" s="239"/>
      <c r="DH293" s="239"/>
      <c r="DI293" s="239"/>
      <c r="DJ293" s="239"/>
      <c r="DK293" s="239"/>
      <c r="DL293" s="239"/>
      <c r="DM293" s="239"/>
      <c r="DN293" s="239"/>
      <c r="DO293" s="239"/>
      <c r="DP293" s="239"/>
      <c r="DQ293" s="239"/>
      <c r="DR293" s="239"/>
      <c r="DS293" s="239"/>
      <c r="DT293" s="239"/>
      <c r="DU293" s="239"/>
      <c r="DV293" s="239"/>
      <c r="DW293" s="239"/>
      <c r="DX293" s="239"/>
      <c r="DY293" s="239"/>
      <c r="DZ293" s="239"/>
      <c r="EA293" s="239"/>
      <c r="EB293" s="239"/>
      <c r="EC293" s="239"/>
      <c r="ED293" s="239"/>
      <c r="EE293" s="239"/>
      <c r="EF293" s="239"/>
      <c r="EG293" s="239"/>
      <c r="EH293" s="239"/>
      <c r="EI293" s="239"/>
      <c r="EJ293" s="239"/>
      <c r="EK293" s="239"/>
      <c r="EL293" s="239"/>
      <c r="EM293" s="239"/>
      <c r="EN293" s="239"/>
      <c r="EO293" s="239"/>
      <c r="EP293" s="239"/>
      <c r="EQ293" s="239"/>
      <c r="ER293" s="239"/>
      <c r="ES293" s="239"/>
      <c r="ET293" s="239"/>
      <c r="EU293" s="239"/>
      <c r="EV293" s="239"/>
      <c r="EW293" s="239"/>
      <c r="EX293" s="239"/>
      <c r="EY293" s="239"/>
      <c r="EZ293" s="239"/>
      <c r="FA293" s="239"/>
      <c r="FB293" s="239"/>
      <c r="FC293" s="239"/>
      <c r="FD293" s="239"/>
      <c r="FE293" s="239"/>
      <c r="FF293" s="239"/>
      <c r="FG293" s="239"/>
      <c r="FH293" s="239"/>
      <c r="FI293" s="239"/>
      <c r="FJ293" s="239"/>
      <c r="FK293" s="239"/>
      <c r="FL293" s="239"/>
      <c r="FM293" s="239"/>
      <c r="FN293" s="239"/>
      <c r="FO293" s="239"/>
      <c r="FP293" s="239"/>
      <c r="FQ293" s="239"/>
      <c r="FR293" s="239"/>
      <c r="FS293" s="239"/>
      <c r="FT293" s="239"/>
      <c r="FU293" s="239"/>
      <c r="FV293" s="239"/>
      <c r="FW293" s="239"/>
      <c r="FX293" s="239"/>
      <c r="FY293" s="239"/>
      <c r="FZ293" s="239"/>
      <c r="GA293" s="239"/>
      <c r="GB293" s="239"/>
      <c r="GC293" s="239"/>
      <c r="GD293" s="239"/>
      <c r="GE293" s="239"/>
      <c r="GF293" s="239"/>
      <c r="GG293" s="239"/>
      <c r="GH293" s="239"/>
      <c r="GI293" s="239"/>
      <c r="GJ293" s="239"/>
      <c r="GK293" s="239"/>
      <c r="GL293" s="239"/>
      <c r="GM293" s="239"/>
      <c r="GN293" s="239"/>
      <c r="GO293" s="239"/>
      <c r="GP293" s="239"/>
      <c r="GQ293" s="239"/>
      <c r="GR293" s="239"/>
      <c r="GS293" s="239"/>
      <c r="GT293" s="239"/>
      <c r="GU293" s="239"/>
      <c r="GV293" s="239"/>
      <c r="GW293" s="239"/>
      <c r="GX293" s="239"/>
      <c r="GY293" s="239"/>
      <c r="GZ293" s="239"/>
      <c r="HA293" s="239"/>
      <c r="HB293" s="239"/>
      <c r="HC293" s="239"/>
      <c r="HD293" s="239"/>
      <c r="HE293" s="239"/>
      <c r="HF293" s="239"/>
      <c r="HG293" s="239"/>
      <c r="HH293" s="239"/>
      <c r="HI293" s="239"/>
      <c r="HJ293" s="239"/>
      <c r="HK293" s="239"/>
      <c r="HL293" s="239"/>
      <c r="HM293" s="239"/>
      <c r="HN293" s="239"/>
      <c r="HO293" s="239"/>
      <c r="HP293" s="239"/>
      <c r="HQ293" s="239"/>
      <c r="HR293" s="239"/>
      <c r="HS293" s="239"/>
      <c r="HT293" s="239"/>
      <c r="HU293" s="239"/>
      <c r="HV293" s="239"/>
      <c r="HW293" s="239"/>
      <c r="HX293" s="239"/>
      <c r="HY293" s="239"/>
      <c r="HZ293" s="239"/>
      <c r="IA293" s="239"/>
      <c r="IB293" s="239"/>
      <c r="IC293" s="239"/>
      <c r="ID293" s="239"/>
      <c r="IE293" s="239"/>
      <c r="IF293" s="239"/>
      <c r="IG293" s="239"/>
      <c r="IH293" s="325"/>
      <c r="II293" s="325"/>
      <c r="IJ293" s="325"/>
      <c r="IK293" s="325"/>
      <c r="IL293" s="325"/>
      <c r="IM293" s="325"/>
      <c r="IN293" s="325"/>
      <c r="IO293" s="325"/>
      <c r="IP293" s="325"/>
      <c r="IQ293" s="325"/>
      <c r="IR293" s="325"/>
      <c r="IS293" s="325"/>
      <c r="IT293" s="325"/>
      <c r="IU293" s="325"/>
      <c r="IV293" s="325"/>
    </row>
    <row r="294" spans="1:256" s="321" customFormat="1" ht="30" customHeight="1">
      <c r="A294" s="337" t="s">
        <v>79</v>
      </c>
      <c r="B294" s="344">
        <v>20062.13</v>
      </c>
      <c r="C294" s="338">
        <f t="shared" si="34"/>
        <v>20062.13</v>
      </c>
      <c r="D294" s="345">
        <v>23413</v>
      </c>
      <c r="E294" s="353">
        <f t="shared" si="30"/>
        <v>1.1670246379621705</v>
      </c>
      <c r="F294" s="354"/>
      <c r="G294" s="239"/>
      <c r="H294" s="239"/>
      <c r="I294" s="239"/>
      <c r="J294" s="239"/>
      <c r="K294" s="239"/>
      <c r="L294" s="239"/>
      <c r="M294" s="239"/>
      <c r="N294" s="239"/>
      <c r="O294" s="239"/>
      <c r="P294" s="239"/>
      <c r="Q294" s="239"/>
      <c r="R294" s="239"/>
      <c r="S294" s="239"/>
      <c r="T294" s="239"/>
      <c r="U294" s="239"/>
      <c r="V294" s="239"/>
      <c r="W294" s="239"/>
      <c r="X294" s="239"/>
      <c r="Y294" s="239"/>
      <c r="Z294" s="239"/>
      <c r="AA294" s="239"/>
      <c r="AB294" s="239"/>
      <c r="AC294" s="239"/>
      <c r="AD294" s="239"/>
      <c r="AE294" s="239"/>
      <c r="AF294" s="239"/>
      <c r="AG294" s="239"/>
      <c r="AH294" s="239"/>
      <c r="AI294" s="239"/>
      <c r="AJ294" s="239"/>
      <c r="AK294" s="239"/>
      <c r="AL294" s="239"/>
      <c r="AM294" s="239"/>
      <c r="AN294" s="239"/>
      <c r="AO294" s="239"/>
      <c r="AP294" s="239"/>
      <c r="AQ294" s="239"/>
      <c r="AR294" s="239"/>
      <c r="AS294" s="239"/>
      <c r="AT294" s="239"/>
      <c r="AU294" s="239"/>
      <c r="AV294" s="239"/>
      <c r="AW294" s="239"/>
      <c r="AX294" s="239"/>
      <c r="AY294" s="239"/>
      <c r="AZ294" s="239"/>
      <c r="BA294" s="239"/>
      <c r="BB294" s="239"/>
      <c r="BC294" s="239"/>
      <c r="BD294" s="239"/>
      <c r="BE294" s="239"/>
      <c r="BF294" s="239"/>
      <c r="BG294" s="239"/>
      <c r="BH294" s="239"/>
      <c r="BI294" s="239"/>
      <c r="BJ294" s="239"/>
      <c r="BK294" s="239"/>
      <c r="BL294" s="239"/>
      <c r="BM294" s="239"/>
      <c r="BN294" s="239"/>
      <c r="BO294" s="239"/>
      <c r="BP294" s="239"/>
      <c r="BQ294" s="239"/>
      <c r="BR294" s="239"/>
      <c r="BS294" s="239"/>
      <c r="BT294" s="239"/>
      <c r="BU294" s="239"/>
      <c r="BV294" s="239"/>
      <c r="BW294" s="239"/>
      <c r="BX294" s="239"/>
      <c r="BY294" s="239"/>
      <c r="BZ294" s="239"/>
      <c r="CA294" s="239"/>
      <c r="CB294" s="239"/>
      <c r="CC294" s="239"/>
      <c r="CD294" s="239"/>
      <c r="CE294" s="239"/>
      <c r="CF294" s="239"/>
      <c r="CG294" s="239"/>
      <c r="CH294" s="239"/>
      <c r="CI294" s="239"/>
      <c r="CJ294" s="239"/>
      <c r="CK294" s="239"/>
      <c r="CL294" s="239"/>
      <c r="CM294" s="239"/>
      <c r="CN294" s="239"/>
      <c r="CO294" s="239"/>
      <c r="CP294" s="239"/>
      <c r="CQ294" s="239"/>
      <c r="CR294" s="239"/>
      <c r="CS294" s="239"/>
      <c r="CT294" s="239"/>
      <c r="CU294" s="239"/>
      <c r="CV294" s="239"/>
      <c r="CW294" s="239"/>
      <c r="CX294" s="239"/>
      <c r="CY294" s="239"/>
      <c r="CZ294" s="239"/>
      <c r="DA294" s="239"/>
      <c r="DB294" s="239"/>
      <c r="DC294" s="239"/>
      <c r="DD294" s="239"/>
      <c r="DE294" s="239"/>
      <c r="DF294" s="239"/>
      <c r="DG294" s="239"/>
      <c r="DH294" s="239"/>
      <c r="DI294" s="239"/>
      <c r="DJ294" s="239"/>
      <c r="DK294" s="239"/>
      <c r="DL294" s="239"/>
      <c r="DM294" s="239"/>
      <c r="DN294" s="239"/>
      <c r="DO294" s="239"/>
      <c r="DP294" s="239"/>
      <c r="DQ294" s="239"/>
      <c r="DR294" s="239"/>
      <c r="DS294" s="239"/>
      <c r="DT294" s="239"/>
      <c r="DU294" s="239"/>
      <c r="DV294" s="239"/>
      <c r="DW294" s="239"/>
      <c r="DX294" s="239"/>
      <c r="DY294" s="239"/>
      <c r="DZ294" s="239"/>
      <c r="EA294" s="239"/>
      <c r="EB294" s="239"/>
      <c r="EC294" s="239"/>
      <c r="ED294" s="239"/>
      <c r="EE294" s="239"/>
      <c r="EF294" s="239"/>
      <c r="EG294" s="239"/>
      <c r="EH294" s="239"/>
      <c r="EI294" s="239"/>
      <c r="EJ294" s="239"/>
      <c r="EK294" s="239"/>
      <c r="EL294" s="239"/>
      <c r="EM294" s="239"/>
      <c r="EN294" s="239"/>
      <c r="EO294" s="239"/>
      <c r="EP294" s="239"/>
      <c r="EQ294" s="239"/>
      <c r="ER294" s="239"/>
      <c r="ES294" s="239"/>
      <c r="ET294" s="239"/>
      <c r="EU294" s="239"/>
      <c r="EV294" s="239"/>
      <c r="EW294" s="239"/>
      <c r="EX294" s="239"/>
      <c r="EY294" s="239"/>
      <c r="EZ294" s="239"/>
      <c r="FA294" s="239"/>
      <c r="FB294" s="239"/>
      <c r="FC294" s="239"/>
      <c r="FD294" s="239"/>
      <c r="FE294" s="239"/>
      <c r="FF294" s="239"/>
      <c r="FG294" s="239"/>
      <c r="FH294" s="239"/>
      <c r="FI294" s="239"/>
      <c r="FJ294" s="239"/>
      <c r="FK294" s="239"/>
      <c r="FL294" s="239"/>
      <c r="FM294" s="239"/>
      <c r="FN294" s="239"/>
      <c r="FO294" s="239"/>
      <c r="FP294" s="239"/>
      <c r="FQ294" s="239"/>
      <c r="FR294" s="239"/>
      <c r="FS294" s="239"/>
      <c r="FT294" s="239"/>
      <c r="FU294" s="239"/>
      <c r="FV294" s="239"/>
      <c r="FW294" s="239"/>
      <c r="FX294" s="239"/>
      <c r="FY294" s="239"/>
      <c r="FZ294" s="239"/>
      <c r="GA294" s="239"/>
      <c r="GB294" s="239"/>
      <c r="GC294" s="239"/>
      <c r="GD294" s="239"/>
      <c r="GE294" s="239"/>
      <c r="GF294" s="239"/>
      <c r="GG294" s="239"/>
      <c r="GH294" s="239"/>
      <c r="GI294" s="239"/>
      <c r="GJ294" s="239"/>
      <c r="GK294" s="239"/>
      <c r="GL294" s="239"/>
      <c r="GM294" s="239"/>
      <c r="GN294" s="239"/>
      <c r="GO294" s="239"/>
      <c r="GP294" s="239"/>
      <c r="GQ294" s="239"/>
      <c r="GR294" s="239"/>
      <c r="GS294" s="239"/>
      <c r="GT294" s="239"/>
      <c r="GU294" s="239"/>
      <c r="GV294" s="239"/>
      <c r="GW294" s="239"/>
      <c r="GX294" s="239"/>
      <c r="GY294" s="239"/>
      <c r="GZ294" s="239"/>
      <c r="HA294" s="239"/>
      <c r="HB294" s="239"/>
      <c r="HC294" s="239"/>
      <c r="HD294" s="239"/>
      <c r="HE294" s="239"/>
      <c r="HF294" s="239"/>
      <c r="HG294" s="239"/>
      <c r="HH294" s="239"/>
      <c r="HI294" s="239"/>
      <c r="HJ294" s="239"/>
      <c r="HK294" s="239"/>
      <c r="HL294" s="239"/>
      <c r="HM294" s="239"/>
      <c r="HN294" s="239"/>
      <c r="HO294" s="239"/>
      <c r="HP294" s="239"/>
      <c r="HQ294" s="239"/>
      <c r="HR294" s="239"/>
      <c r="HS294" s="239"/>
      <c r="HT294" s="239"/>
      <c r="HU294" s="239"/>
      <c r="HV294" s="239"/>
      <c r="HW294" s="239"/>
      <c r="HX294" s="239"/>
      <c r="HY294" s="239"/>
      <c r="HZ294" s="239"/>
      <c r="IA294" s="239"/>
      <c r="IB294" s="239"/>
      <c r="IC294" s="239"/>
      <c r="ID294" s="239"/>
      <c r="IE294" s="239"/>
      <c r="IF294" s="239"/>
      <c r="IG294" s="239"/>
      <c r="IH294" s="325"/>
      <c r="II294" s="325"/>
      <c r="IJ294" s="325"/>
      <c r="IK294" s="325"/>
      <c r="IL294" s="325"/>
      <c r="IM294" s="325"/>
      <c r="IN294" s="325"/>
      <c r="IO294" s="325"/>
      <c r="IP294" s="325"/>
      <c r="IQ294" s="325"/>
      <c r="IR294" s="325"/>
      <c r="IS294" s="325"/>
      <c r="IT294" s="325"/>
      <c r="IU294" s="325"/>
      <c r="IV294" s="325"/>
    </row>
    <row r="295" spans="1:6" s="321" customFormat="1" ht="30" customHeight="1">
      <c r="A295" s="340" t="s">
        <v>80</v>
      </c>
      <c r="B295" s="344">
        <v>0</v>
      </c>
      <c r="C295" s="338">
        <f t="shared" si="34"/>
        <v>0</v>
      </c>
      <c r="D295" s="345"/>
      <c r="E295" s="353" t="str">
        <f t="shared" si="30"/>
        <v>-</v>
      </c>
      <c r="F295" s="354"/>
    </row>
    <row r="296" spans="1:256" s="321" customFormat="1" ht="30" customHeight="1">
      <c r="A296" s="340" t="s">
        <v>121</v>
      </c>
      <c r="B296" s="344">
        <v>1476.84</v>
      </c>
      <c r="C296" s="338">
        <f t="shared" si="34"/>
        <v>1476.84</v>
      </c>
      <c r="D296" s="345">
        <v>2154</v>
      </c>
      <c r="E296" s="353">
        <f t="shared" si="30"/>
        <v>1.458519541724222</v>
      </c>
      <c r="F296" s="354"/>
      <c r="G296" s="239"/>
      <c r="H296" s="239"/>
      <c r="I296" s="239"/>
      <c r="J296" s="239"/>
      <c r="K296" s="239"/>
      <c r="L296" s="239"/>
      <c r="M296" s="239"/>
      <c r="N296" s="239"/>
      <c r="O296" s="239"/>
      <c r="P296" s="239"/>
      <c r="Q296" s="239"/>
      <c r="R296" s="239"/>
      <c r="S296" s="239"/>
      <c r="T296" s="239"/>
      <c r="U296" s="239"/>
      <c r="V296" s="239"/>
      <c r="W296" s="239"/>
      <c r="X296" s="239"/>
      <c r="Y296" s="239"/>
      <c r="Z296" s="239"/>
      <c r="AA296" s="239"/>
      <c r="AB296" s="239"/>
      <c r="AC296" s="239"/>
      <c r="AD296" s="239"/>
      <c r="AE296" s="239"/>
      <c r="AF296" s="239"/>
      <c r="AG296" s="239"/>
      <c r="AH296" s="239"/>
      <c r="AI296" s="239"/>
      <c r="AJ296" s="239"/>
      <c r="AK296" s="239"/>
      <c r="AL296" s="239"/>
      <c r="AM296" s="239"/>
      <c r="AN296" s="239"/>
      <c r="AO296" s="239"/>
      <c r="AP296" s="239"/>
      <c r="AQ296" s="239"/>
      <c r="AR296" s="239"/>
      <c r="AS296" s="239"/>
      <c r="AT296" s="239"/>
      <c r="AU296" s="239"/>
      <c r="AV296" s="239"/>
      <c r="AW296" s="239"/>
      <c r="AX296" s="239"/>
      <c r="AY296" s="239"/>
      <c r="AZ296" s="239"/>
      <c r="BA296" s="239"/>
      <c r="BB296" s="239"/>
      <c r="BC296" s="239"/>
      <c r="BD296" s="239"/>
      <c r="BE296" s="239"/>
      <c r="BF296" s="239"/>
      <c r="BG296" s="239"/>
      <c r="BH296" s="239"/>
      <c r="BI296" s="239"/>
      <c r="BJ296" s="239"/>
      <c r="BK296" s="239"/>
      <c r="BL296" s="239"/>
      <c r="BM296" s="239"/>
      <c r="BN296" s="239"/>
      <c r="BO296" s="239"/>
      <c r="BP296" s="239"/>
      <c r="BQ296" s="239"/>
      <c r="BR296" s="239"/>
      <c r="BS296" s="239"/>
      <c r="BT296" s="239"/>
      <c r="BU296" s="239"/>
      <c r="BV296" s="239"/>
      <c r="BW296" s="239"/>
      <c r="BX296" s="239"/>
      <c r="BY296" s="239"/>
      <c r="BZ296" s="239"/>
      <c r="CA296" s="239"/>
      <c r="CB296" s="239"/>
      <c r="CC296" s="239"/>
      <c r="CD296" s="239"/>
      <c r="CE296" s="239"/>
      <c r="CF296" s="239"/>
      <c r="CG296" s="239"/>
      <c r="CH296" s="239"/>
      <c r="CI296" s="239"/>
      <c r="CJ296" s="239"/>
      <c r="CK296" s="239"/>
      <c r="CL296" s="239"/>
      <c r="CM296" s="239"/>
      <c r="CN296" s="239"/>
      <c r="CO296" s="239"/>
      <c r="CP296" s="239"/>
      <c r="CQ296" s="239"/>
      <c r="CR296" s="239"/>
      <c r="CS296" s="239"/>
      <c r="CT296" s="239"/>
      <c r="CU296" s="239"/>
      <c r="CV296" s="239"/>
      <c r="CW296" s="239"/>
      <c r="CX296" s="239"/>
      <c r="CY296" s="239"/>
      <c r="CZ296" s="239"/>
      <c r="DA296" s="239"/>
      <c r="DB296" s="239"/>
      <c r="DC296" s="239"/>
      <c r="DD296" s="239"/>
      <c r="DE296" s="239"/>
      <c r="DF296" s="239"/>
      <c r="DG296" s="239"/>
      <c r="DH296" s="239"/>
      <c r="DI296" s="239"/>
      <c r="DJ296" s="239"/>
      <c r="DK296" s="239"/>
      <c r="DL296" s="239"/>
      <c r="DM296" s="239"/>
      <c r="DN296" s="239"/>
      <c r="DO296" s="239"/>
      <c r="DP296" s="239"/>
      <c r="DQ296" s="239"/>
      <c r="DR296" s="239"/>
      <c r="DS296" s="239"/>
      <c r="DT296" s="239"/>
      <c r="DU296" s="239"/>
      <c r="DV296" s="239"/>
      <c r="DW296" s="239"/>
      <c r="DX296" s="239"/>
      <c r="DY296" s="239"/>
      <c r="DZ296" s="239"/>
      <c r="EA296" s="239"/>
      <c r="EB296" s="239"/>
      <c r="EC296" s="239"/>
      <c r="ED296" s="239"/>
      <c r="EE296" s="239"/>
      <c r="EF296" s="239"/>
      <c r="EG296" s="239"/>
      <c r="EH296" s="239"/>
      <c r="EI296" s="239"/>
      <c r="EJ296" s="239"/>
      <c r="EK296" s="239"/>
      <c r="EL296" s="239"/>
      <c r="EM296" s="239"/>
      <c r="EN296" s="239"/>
      <c r="EO296" s="239"/>
      <c r="EP296" s="239"/>
      <c r="EQ296" s="239"/>
      <c r="ER296" s="239"/>
      <c r="ES296" s="239"/>
      <c r="ET296" s="239"/>
      <c r="EU296" s="239"/>
      <c r="EV296" s="239"/>
      <c r="EW296" s="239"/>
      <c r="EX296" s="239"/>
      <c r="EY296" s="239"/>
      <c r="EZ296" s="239"/>
      <c r="FA296" s="239"/>
      <c r="FB296" s="239"/>
      <c r="FC296" s="239"/>
      <c r="FD296" s="239"/>
      <c r="FE296" s="239"/>
      <c r="FF296" s="239"/>
      <c r="FG296" s="239"/>
      <c r="FH296" s="239"/>
      <c r="FI296" s="239"/>
      <c r="FJ296" s="239"/>
      <c r="FK296" s="239"/>
      <c r="FL296" s="239"/>
      <c r="FM296" s="239"/>
      <c r="FN296" s="239"/>
      <c r="FO296" s="239"/>
      <c r="FP296" s="239"/>
      <c r="FQ296" s="239"/>
      <c r="FR296" s="239"/>
      <c r="FS296" s="239"/>
      <c r="FT296" s="239"/>
      <c r="FU296" s="239"/>
      <c r="FV296" s="239"/>
      <c r="FW296" s="239"/>
      <c r="FX296" s="239"/>
      <c r="FY296" s="239"/>
      <c r="FZ296" s="239"/>
      <c r="GA296" s="239"/>
      <c r="GB296" s="239"/>
      <c r="GC296" s="239"/>
      <c r="GD296" s="239"/>
      <c r="GE296" s="239"/>
      <c r="GF296" s="239"/>
      <c r="GG296" s="239"/>
      <c r="GH296" s="239"/>
      <c r="GI296" s="239"/>
      <c r="GJ296" s="239"/>
      <c r="GK296" s="239"/>
      <c r="GL296" s="239"/>
      <c r="GM296" s="239"/>
      <c r="GN296" s="239"/>
      <c r="GO296" s="239"/>
      <c r="GP296" s="239"/>
      <c r="GQ296" s="239"/>
      <c r="GR296" s="239"/>
      <c r="GS296" s="239"/>
      <c r="GT296" s="239"/>
      <c r="GU296" s="239"/>
      <c r="GV296" s="239"/>
      <c r="GW296" s="239"/>
      <c r="GX296" s="239"/>
      <c r="GY296" s="239"/>
      <c r="GZ296" s="239"/>
      <c r="HA296" s="239"/>
      <c r="HB296" s="239"/>
      <c r="HC296" s="239"/>
      <c r="HD296" s="239"/>
      <c r="HE296" s="239"/>
      <c r="HF296" s="239"/>
      <c r="HG296" s="239"/>
      <c r="HH296" s="239"/>
      <c r="HI296" s="239"/>
      <c r="HJ296" s="239"/>
      <c r="HK296" s="239"/>
      <c r="HL296" s="239"/>
      <c r="HM296" s="239"/>
      <c r="HN296" s="239"/>
      <c r="HO296" s="239"/>
      <c r="HP296" s="239"/>
      <c r="HQ296" s="239"/>
      <c r="HR296" s="239"/>
      <c r="HS296" s="239"/>
      <c r="HT296" s="239"/>
      <c r="HU296" s="239"/>
      <c r="HV296" s="239"/>
      <c r="HW296" s="239"/>
      <c r="HX296" s="239"/>
      <c r="HY296" s="239"/>
      <c r="HZ296" s="239"/>
      <c r="IA296" s="239"/>
      <c r="IB296" s="239"/>
      <c r="IC296" s="239"/>
      <c r="ID296" s="239"/>
      <c r="IE296" s="239"/>
      <c r="IF296" s="239"/>
      <c r="IG296" s="239"/>
      <c r="IH296" s="325"/>
      <c r="II296" s="325"/>
      <c r="IJ296" s="325"/>
      <c r="IK296" s="325"/>
      <c r="IL296" s="325"/>
      <c r="IM296" s="325"/>
      <c r="IN296" s="325"/>
      <c r="IO296" s="325"/>
      <c r="IP296" s="325"/>
      <c r="IQ296" s="325"/>
      <c r="IR296" s="325"/>
      <c r="IS296" s="325"/>
      <c r="IT296" s="325"/>
      <c r="IU296" s="325"/>
      <c r="IV296" s="325"/>
    </row>
    <row r="297" spans="1:256" s="321" customFormat="1" ht="30" customHeight="1">
      <c r="A297" s="340" t="s">
        <v>264</v>
      </c>
      <c r="B297" s="344">
        <v>645.67</v>
      </c>
      <c r="C297" s="338">
        <f t="shared" si="34"/>
        <v>645.67</v>
      </c>
      <c r="D297" s="345">
        <v>496</v>
      </c>
      <c r="E297" s="353">
        <f t="shared" si="30"/>
        <v>0.7681942788111574</v>
      </c>
      <c r="F297" s="355"/>
      <c r="G297" s="239"/>
      <c r="H297" s="239"/>
      <c r="I297" s="239"/>
      <c r="J297" s="239"/>
      <c r="K297" s="239"/>
      <c r="L297" s="239"/>
      <c r="M297" s="239"/>
      <c r="N297" s="239"/>
      <c r="O297" s="239"/>
      <c r="P297" s="239"/>
      <c r="Q297" s="239"/>
      <c r="R297" s="239"/>
      <c r="S297" s="239"/>
      <c r="T297" s="239"/>
      <c r="U297" s="239"/>
      <c r="V297" s="239"/>
      <c r="W297" s="239"/>
      <c r="X297" s="239"/>
      <c r="Y297" s="239"/>
      <c r="Z297" s="239"/>
      <c r="AA297" s="239"/>
      <c r="AB297" s="239"/>
      <c r="AC297" s="239"/>
      <c r="AD297" s="239"/>
      <c r="AE297" s="239"/>
      <c r="AF297" s="239"/>
      <c r="AG297" s="239"/>
      <c r="AH297" s="239"/>
      <c r="AI297" s="239"/>
      <c r="AJ297" s="239"/>
      <c r="AK297" s="239"/>
      <c r="AL297" s="239"/>
      <c r="AM297" s="239"/>
      <c r="AN297" s="239"/>
      <c r="AO297" s="239"/>
      <c r="AP297" s="239"/>
      <c r="AQ297" s="239"/>
      <c r="AR297" s="239"/>
      <c r="AS297" s="239"/>
      <c r="AT297" s="239"/>
      <c r="AU297" s="239"/>
      <c r="AV297" s="239"/>
      <c r="AW297" s="239"/>
      <c r="AX297" s="239"/>
      <c r="AY297" s="239"/>
      <c r="AZ297" s="239"/>
      <c r="BA297" s="239"/>
      <c r="BB297" s="239"/>
      <c r="BC297" s="239"/>
      <c r="BD297" s="239"/>
      <c r="BE297" s="239"/>
      <c r="BF297" s="239"/>
      <c r="BG297" s="239"/>
      <c r="BH297" s="239"/>
      <c r="BI297" s="239"/>
      <c r="BJ297" s="239"/>
      <c r="BK297" s="239"/>
      <c r="BL297" s="239"/>
      <c r="BM297" s="239"/>
      <c r="BN297" s="239"/>
      <c r="BO297" s="239"/>
      <c r="BP297" s="239"/>
      <c r="BQ297" s="239"/>
      <c r="BR297" s="239"/>
      <c r="BS297" s="239"/>
      <c r="BT297" s="239"/>
      <c r="BU297" s="239"/>
      <c r="BV297" s="239"/>
      <c r="BW297" s="239"/>
      <c r="BX297" s="239"/>
      <c r="BY297" s="239"/>
      <c r="BZ297" s="239"/>
      <c r="CA297" s="239"/>
      <c r="CB297" s="239"/>
      <c r="CC297" s="239"/>
      <c r="CD297" s="239"/>
      <c r="CE297" s="239"/>
      <c r="CF297" s="239"/>
      <c r="CG297" s="239"/>
      <c r="CH297" s="239"/>
      <c r="CI297" s="239"/>
      <c r="CJ297" s="239"/>
      <c r="CK297" s="239"/>
      <c r="CL297" s="239"/>
      <c r="CM297" s="239"/>
      <c r="CN297" s="239"/>
      <c r="CO297" s="239"/>
      <c r="CP297" s="239"/>
      <c r="CQ297" s="239"/>
      <c r="CR297" s="239"/>
      <c r="CS297" s="239"/>
      <c r="CT297" s="239"/>
      <c r="CU297" s="239"/>
      <c r="CV297" s="239"/>
      <c r="CW297" s="239"/>
      <c r="CX297" s="239"/>
      <c r="CY297" s="239"/>
      <c r="CZ297" s="239"/>
      <c r="DA297" s="239"/>
      <c r="DB297" s="239"/>
      <c r="DC297" s="239"/>
      <c r="DD297" s="239"/>
      <c r="DE297" s="239"/>
      <c r="DF297" s="239"/>
      <c r="DG297" s="239"/>
      <c r="DH297" s="239"/>
      <c r="DI297" s="239"/>
      <c r="DJ297" s="239"/>
      <c r="DK297" s="239"/>
      <c r="DL297" s="239"/>
      <c r="DM297" s="239"/>
      <c r="DN297" s="239"/>
      <c r="DO297" s="239"/>
      <c r="DP297" s="239"/>
      <c r="DQ297" s="239"/>
      <c r="DR297" s="239"/>
      <c r="DS297" s="239"/>
      <c r="DT297" s="239"/>
      <c r="DU297" s="239"/>
      <c r="DV297" s="239"/>
      <c r="DW297" s="239"/>
      <c r="DX297" s="239"/>
      <c r="DY297" s="239"/>
      <c r="DZ297" s="239"/>
      <c r="EA297" s="239"/>
      <c r="EB297" s="239"/>
      <c r="EC297" s="239"/>
      <c r="ED297" s="239"/>
      <c r="EE297" s="239"/>
      <c r="EF297" s="239"/>
      <c r="EG297" s="239"/>
      <c r="EH297" s="239"/>
      <c r="EI297" s="239"/>
      <c r="EJ297" s="239"/>
      <c r="EK297" s="239"/>
      <c r="EL297" s="239"/>
      <c r="EM297" s="239"/>
      <c r="EN297" s="239"/>
      <c r="EO297" s="239"/>
      <c r="EP297" s="239"/>
      <c r="EQ297" s="239"/>
      <c r="ER297" s="239"/>
      <c r="ES297" s="239"/>
      <c r="ET297" s="239"/>
      <c r="EU297" s="239"/>
      <c r="EV297" s="239"/>
      <c r="EW297" s="239"/>
      <c r="EX297" s="239"/>
      <c r="EY297" s="239"/>
      <c r="EZ297" s="239"/>
      <c r="FA297" s="239"/>
      <c r="FB297" s="239"/>
      <c r="FC297" s="239"/>
      <c r="FD297" s="239"/>
      <c r="FE297" s="239"/>
      <c r="FF297" s="239"/>
      <c r="FG297" s="239"/>
      <c r="FH297" s="239"/>
      <c r="FI297" s="239"/>
      <c r="FJ297" s="239"/>
      <c r="FK297" s="239"/>
      <c r="FL297" s="239"/>
      <c r="FM297" s="239"/>
      <c r="FN297" s="239"/>
      <c r="FO297" s="239"/>
      <c r="FP297" s="239"/>
      <c r="FQ297" s="239"/>
      <c r="FR297" s="239"/>
      <c r="FS297" s="239"/>
      <c r="FT297" s="239"/>
      <c r="FU297" s="239"/>
      <c r="FV297" s="239"/>
      <c r="FW297" s="239"/>
      <c r="FX297" s="239"/>
      <c r="FY297" s="239"/>
      <c r="FZ297" s="239"/>
      <c r="GA297" s="239"/>
      <c r="GB297" s="239"/>
      <c r="GC297" s="239"/>
      <c r="GD297" s="239"/>
      <c r="GE297" s="239"/>
      <c r="GF297" s="239"/>
      <c r="GG297" s="239"/>
      <c r="GH297" s="239"/>
      <c r="GI297" s="239"/>
      <c r="GJ297" s="239"/>
      <c r="GK297" s="239"/>
      <c r="GL297" s="239"/>
      <c r="GM297" s="239"/>
      <c r="GN297" s="239"/>
      <c r="GO297" s="239"/>
      <c r="GP297" s="239"/>
      <c r="GQ297" s="239"/>
      <c r="GR297" s="239"/>
      <c r="GS297" s="239"/>
      <c r="GT297" s="239"/>
      <c r="GU297" s="239"/>
      <c r="GV297" s="239"/>
      <c r="GW297" s="239"/>
      <c r="GX297" s="239"/>
      <c r="GY297" s="239"/>
      <c r="GZ297" s="239"/>
      <c r="HA297" s="239"/>
      <c r="HB297" s="239"/>
      <c r="HC297" s="239"/>
      <c r="HD297" s="239"/>
      <c r="HE297" s="239"/>
      <c r="HF297" s="239"/>
      <c r="HG297" s="239"/>
      <c r="HH297" s="239"/>
      <c r="HI297" s="239"/>
      <c r="HJ297" s="239"/>
      <c r="HK297" s="239"/>
      <c r="HL297" s="239"/>
      <c r="HM297" s="239"/>
      <c r="HN297" s="239"/>
      <c r="HO297" s="239"/>
      <c r="HP297" s="239"/>
      <c r="HQ297" s="239"/>
      <c r="HR297" s="239"/>
      <c r="HS297" s="239"/>
      <c r="HT297" s="239"/>
      <c r="HU297" s="239"/>
      <c r="HV297" s="239"/>
      <c r="HW297" s="239"/>
      <c r="HX297" s="239"/>
      <c r="HY297" s="239"/>
      <c r="HZ297" s="239"/>
      <c r="IA297" s="239"/>
      <c r="IB297" s="239"/>
      <c r="IC297" s="239"/>
      <c r="ID297" s="239"/>
      <c r="IE297" s="239"/>
      <c r="IF297" s="239"/>
      <c r="IG297" s="239"/>
      <c r="IH297" s="325"/>
      <c r="II297" s="325"/>
      <c r="IJ297" s="325"/>
      <c r="IK297" s="325"/>
      <c r="IL297" s="325"/>
      <c r="IM297" s="325"/>
      <c r="IN297" s="325"/>
      <c r="IO297" s="325"/>
      <c r="IP297" s="325"/>
      <c r="IQ297" s="325"/>
      <c r="IR297" s="325"/>
      <c r="IS297" s="325"/>
      <c r="IT297" s="325"/>
      <c r="IU297" s="325"/>
      <c r="IV297" s="325"/>
    </row>
    <row r="298" spans="1:6" s="321" customFormat="1" ht="30" customHeight="1">
      <c r="A298" s="337" t="s">
        <v>265</v>
      </c>
      <c r="B298" s="344">
        <v>0</v>
      </c>
      <c r="C298" s="338">
        <f t="shared" si="34"/>
        <v>0</v>
      </c>
      <c r="D298" s="345"/>
      <c r="E298" s="353" t="str">
        <f t="shared" si="30"/>
        <v>-</v>
      </c>
      <c r="F298" s="354"/>
    </row>
    <row r="299" spans="1:6" s="320" customFormat="1" ht="30" customHeight="1">
      <c r="A299" s="337" t="s">
        <v>87</v>
      </c>
      <c r="B299" s="344">
        <v>0</v>
      </c>
      <c r="C299" s="338">
        <f t="shared" si="34"/>
        <v>0</v>
      </c>
      <c r="D299" s="345"/>
      <c r="E299" s="353" t="str">
        <f t="shared" si="30"/>
        <v>-</v>
      </c>
      <c r="F299" s="350"/>
    </row>
    <row r="300" spans="1:256" s="321" customFormat="1" ht="30" customHeight="1">
      <c r="A300" s="337" t="s">
        <v>266</v>
      </c>
      <c r="B300" s="344">
        <v>5998.82</v>
      </c>
      <c r="C300" s="338">
        <f t="shared" si="34"/>
        <v>5998.82</v>
      </c>
      <c r="D300" s="345">
        <v>5098</v>
      </c>
      <c r="E300" s="353">
        <f t="shared" si="30"/>
        <v>0.8498338006474607</v>
      </c>
      <c r="F300" s="354"/>
      <c r="G300" s="239"/>
      <c r="H300" s="239"/>
      <c r="I300" s="239"/>
      <c r="J300" s="239"/>
      <c r="K300" s="239"/>
      <c r="L300" s="239"/>
      <c r="M300" s="239"/>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239"/>
      <c r="AL300" s="239"/>
      <c r="AM300" s="239"/>
      <c r="AN300" s="239"/>
      <c r="AO300" s="239"/>
      <c r="AP300" s="239"/>
      <c r="AQ300" s="239"/>
      <c r="AR300" s="239"/>
      <c r="AS300" s="239"/>
      <c r="AT300" s="239"/>
      <c r="AU300" s="239"/>
      <c r="AV300" s="239"/>
      <c r="AW300" s="239"/>
      <c r="AX300" s="239"/>
      <c r="AY300" s="239"/>
      <c r="AZ300" s="239"/>
      <c r="BA300" s="239"/>
      <c r="BB300" s="239"/>
      <c r="BC300" s="239"/>
      <c r="BD300" s="239"/>
      <c r="BE300" s="239"/>
      <c r="BF300" s="239"/>
      <c r="BG300" s="239"/>
      <c r="BH300" s="239"/>
      <c r="BI300" s="239"/>
      <c r="BJ300" s="239"/>
      <c r="BK300" s="239"/>
      <c r="BL300" s="239"/>
      <c r="BM300" s="239"/>
      <c r="BN300" s="239"/>
      <c r="BO300" s="239"/>
      <c r="BP300" s="239"/>
      <c r="BQ300" s="239"/>
      <c r="BR300" s="239"/>
      <c r="BS300" s="239"/>
      <c r="BT300" s="239"/>
      <c r="BU300" s="239"/>
      <c r="BV300" s="239"/>
      <c r="BW300" s="239"/>
      <c r="BX300" s="239"/>
      <c r="BY300" s="239"/>
      <c r="BZ300" s="239"/>
      <c r="CA300" s="239"/>
      <c r="CB300" s="239"/>
      <c r="CC300" s="239"/>
      <c r="CD300" s="239"/>
      <c r="CE300" s="239"/>
      <c r="CF300" s="239"/>
      <c r="CG300" s="239"/>
      <c r="CH300" s="239"/>
      <c r="CI300" s="239"/>
      <c r="CJ300" s="239"/>
      <c r="CK300" s="239"/>
      <c r="CL300" s="239"/>
      <c r="CM300" s="239"/>
      <c r="CN300" s="239"/>
      <c r="CO300" s="239"/>
      <c r="CP300" s="239"/>
      <c r="CQ300" s="239"/>
      <c r="CR300" s="239"/>
      <c r="CS300" s="239"/>
      <c r="CT300" s="239"/>
      <c r="CU300" s="239"/>
      <c r="CV300" s="239"/>
      <c r="CW300" s="239"/>
      <c r="CX300" s="239"/>
      <c r="CY300" s="239"/>
      <c r="CZ300" s="239"/>
      <c r="DA300" s="239"/>
      <c r="DB300" s="239"/>
      <c r="DC300" s="239"/>
      <c r="DD300" s="239"/>
      <c r="DE300" s="239"/>
      <c r="DF300" s="239"/>
      <c r="DG300" s="239"/>
      <c r="DH300" s="239"/>
      <c r="DI300" s="239"/>
      <c r="DJ300" s="239"/>
      <c r="DK300" s="239"/>
      <c r="DL300" s="239"/>
      <c r="DM300" s="239"/>
      <c r="DN300" s="239"/>
      <c r="DO300" s="239"/>
      <c r="DP300" s="239"/>
      <c r="DQ300" s="239"/>
      <c r="DR300" s="239"/>
      <c r="DS300" s="239"/>
      <c r="DT300" s="239"/>
      <c r="DU300" s="239"/>
      <c r="DV300" s="239"/>
      <c r="DW300" s="239"/>
      <c r="DX300" s="239"/>
      <c r="DY300" s="239"/>
      <c r="DZ300" s="239"/>
      <c r="EA300" s="239"/>
      <c r="EB300" s="239"/>
      <c r="EC300" s="239"/>
      <c r="ED300" s="239"/>
      <c r="EE300" s="239"/>
      <c r="EF300" s="239"/>
      <c r="EG300" s="239"/>
      <c r="EH300" s="239"/>
      <c r="EI300" s="239"/>
      <c r="EJ300" s="239"/>
      <c r="EK300" s="239"/>
      <c r="EL300" s="239"/>
      <c r="EM300" s="239"/>
      <c r="EN300" s="239"/>
      <c r="EO300" s="239"/>
      <c r="EP300" s="239"/>
      <c r="EQ300" s="239"/>
      <c r="ER300" s="239"/>
      <c r="ES300" s="239"/>
      <c r="ET300" s="239"/>
      <c r="EU300" s="239"/>
      <c r="EV300" s="239"/>
      <c r="EW300" s="239"/>
      <c r="EX300" s="239"/>
      <c r="EY300" s="239"/>
      <c r="EZ300" s="239"/>
      <c r="FA300" s="239"/>
      <c r="FB300" s="239"/>
      <c r="FC300" s="239"/>
      <c r="FD300" s="239"/>
      <c r="FE300" s="239"/>
      <c r="FF300" s="239"/>
      <c r="FG300" s="239"/>
      <c r="FH300" s="239"/>
      <c r="FI300" s="239"/>
      <c r="FJ300" s="239"/>
      <c r="FK300" s="239"/>
      <c r="FL300" s="239"/>
      <c r="FM300" s="239"/>
      <c r="FN300" s="239"/>
      <c r="FO300" s="239"/>
      <c r="FP300" s="239"/>
      <c r="FQ300" s="239"/>
      <c r="FR300" s="239"/>
      <c r="FS300" s="239"/>
      <c r="FT300" s="239"/>
      <c r="FU300" s="239"/>
      <c r="FV300" s="239"/>
      <c r="FW300" s="239"/>
      <c r="FX300" s="239"/>
      <c r="FY300" s="239"/>
      <c r="FZ300" s="239"/>
      <c r="GA300" s="239"/>
      <c r="GB300" s="239"/>
      <c r="GC300" s="239"/>
      <c r="GD300" s="239"/>
      <c r="GE300" s="239"/>
      <c r="GF300" s="239"/>
      <c r="GG300" s="239"/>
      <c r="GH300" s="239"/>
      <c r="GI300" s="239"/>
      <c r="GJ300" s="239"/>
      <c r="GK300" s="239"/>
      <c r="GL300" s="239"/>
      <c r="GM300" s="239"/>
      <c r="GN300" s="239"/>
      <c r="GO300" s="239"/>
      <c r="GP300" s="239"/>
      <c r="GQ300" s="239"/>
      <c r="GR300" s="239"/>
      <c r="GS300" s="239"/>
      <c r="GT300" s="239"/>
      <c r="GU300" s="239"/>
      <c r="GV300" s="239"/>
      <c r="GW300" s="239"/>
      <c r="GX300" s="239"/>
      <c r="GY300" s="239"/>
      <c r="GZ300" s="239"/>
      <c r="HA300" s="239"/>
      <c r="HB300" s="239"/>
      <c r="HC300" s="239"/>
      <c r="HD300" s="239"/>
      <c r="HE300" s="239"/>
      <c r="HF300" s="239"/>
      <c r="HG300" s="239"/>
      <c r="HH300" s="239"/>
      <c r="HI300" s="239"/>
      <c r="HJ300" s="239"/>
      <c r="HK300" s="239"/>
      <c r="HL300" s="239"/>
      <c r="HM300" s="239"/>
      <c r="HN300" s="239"/>
      <c r="HO300" s="239"/>
      <c r="HP300" s="239"/>
      <c r="HQ300" s="239"/>
      <c r="HR300" s="239"/>
      <c r="HS300" s="239"/>
      <c r="HT300" s="239"/>
      <c r="HU300" s="239"/>
      <c r="HV300" s="239"/>
      <c r="HW300" s="239"/>
      <c r="HX300" s="239"/>
      <c r="HY300" s="239"/>
      <c r="HZ300" s="239"/>
      <c r="IA300" s="239"/>
      <c r="IB300" s="239"/>
      <c r="IC300" s="239"/>
      <c r="ID300" s="239"/>
      <c r="IE300" s="239"/>
      <c r="IF300" s="239"/>
      <c r="IG300" s="239"/>
      <c r="IH300" s="325"/>
      <c r="II300" s="325"/>
      <c r="IJ300" s="325"/>
      <c r="IK300" s="325"/>
      <c r="IL300" s="325"/>
      <c r="IM300" s="325"/>
      <c r="IN300" s="325"/>
      <c r="IO300" s="325"/>
      <c r="IP300" s="325"/>
      <c r="IQ300" s="325"/>
      <c r="IR300" s="325"/>
      <c r="IS300" s="325"/>
      <c r="IT300" s="325"/>
      <c r="IU300" s="325"/>
      <c r="IV300" s="325"/>
    </row>
    <row r="301" spans="1:256" s="321" customFormat="1" ht="30" customHeight="1">
      <c r="A301" s="346" t="s">
        <v>267</v>
      </c>
      <c r="B301" s="342">
        <f>SUM(B302:B307)</f>
        <v>27.9</v>
      </c>
      <c r="C301" s="342">
        <f>SUM(C302:C307)</f>
        <v>27.9</v>
      </c>
      <c r="D301" s="343">
        <f>SUM(D302:D307)</f>
        <v>48</v>
      </c>
      <c r="E301" s="349">
        <f aca="true" t="shared" si="35" ref="E301:E364">_xlfn.IFERROR(D301/B301,"-")</f>
        <v>1.7204301075268817</v>
      </c>
      <c r="F301" s="356" t="s">
        <v>268</v>
      </c>
      <c r="G301" s="239"/>
      <c r="H301" s="239"/>
      <c r="I301" s="239"/>
      <c r="J301" s="239"/>
      <c r="K301" s="239"/>
      <c r="L301" s="239"/>
      <c r="M301" s="239"/>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39"/>
      <c r="BH301" s="239"/>
      <c r="BI301" s="239"/>
      <c r="BJ301" s="239"/>
      <c r="BK301" s="239"/>
      <c r="BL301" s="239"/>
      <c r="BM301" s="239"/>
      <c r="BN301" s="239"/>
      <c r="BO301" s="239"/>
      <c r="BP301" s="239"/>
      <c r="BQ301" s="239"/>
      <c r="BR301" s="239"/>
      <c r="BS301" s="239"/>
      <c r="BT301" s="239"/>
      <c r="BU301" s="239"/>
      <c r="BV301" s="239"/>
      <c r="BW301" s="239"/>
      <c r="BX301" s="239"/>
      <c r="BY301" s="239"/>
      <c r="BZ301" s="239"/>
      <c r="CA301" s="239"/>
      <c r="CB301" s="239"/>
      <c r="CC301" s="239"/>
      <c r="CD301" s="239"/>
      <c r="CE301" s="239"/>
      <c r="CF301" s="239"/>
      <c r="CG301" s="239"/>
      <c r="CH301" s="239"/>
      <c r="CI301" s="239"/>
      <c r="CJ301" s="239"/>
      <c r="CK301" s="239"/>
      <c r="CL301" s="239"/>
      <c r="CM301" s="239"/>
      <c r="CN301" s="239"/>
      <c r="CO301" s="239"/>
      <c r="CP301" s="239"/>
      <c r="CQ301" s="239"/>
      <c r="CR301" s="239"/>
      <c r="CS301" s="239"/>
      <c r="CT301" s="239"/>
      <c r="CU301" s="239"/>
      <c r="CV301" s="239"/>
      <c r="CW301" s="239"/>
      <c r="CX301" s="239"/>
      <c r="CY301" s="239"/>
      <c r="CZ301" s="239"/>
      <c r="DA301" s="239"/>
      <c r="DB301" s="239"/>
      <c r="DC301" s="239"/>
      <c r="DD301" s="239"/>
      <c r="DE301" s="239"/>
      <c r="DF301" s="239"/>
      <c r="DG301" s="239"/>
      <c r="DH301" s="239"/>
      <c r="DI301" s="239"/>
      <c r="DJ301" s="239"/>
      <c r="DK301" s="239"/>
      <c r="DL301" s="239"/>
      <c r="DM301" s="239"/>
      <c r="DN301" s="239"/>
      <c r="DO301" s="239"/>
      <c r="DP301" s="239"/>
      <c r="DQ301" s="239"/>
      <c r="DR301" s="239"/>
      <c r="DS301" s="239"/>
      <c r="DT301" s="239"/>
      <c r="DU301" s="239"/>
      <c r="DV301" s="239"/>
      <c r="DW301" s="239"/>
      <c r="DX301" s="239"/>
      <c r="DY301" s="239"/>
      <c r="DZ301" s="239"/>
      <c r="EA301" s="239"/>
      <c r="EB301" s="239"/>
      <c r="EC301" s="239"/>
      <c r="ED301" s="239"/>
      <c r="EE301" s="239"/>
      <c r="EF301" s="239"/>
      <c r="EG301" s="239"/>
      <c r="EH301" s="239"/>
      <c r="EI301" s="239"/>
      <c r="EJ301" s="239"/>
      <c r="EK301" s="239"/>
      <c r="EL301" s="239"/>
      <c r="EM301" s="239"/>
      <c r="EN301" s="239"/>
      <c r="EO301" s="239"/>
      <c r="EP301" s="239"/>
      <c r="EQ301" s="239"/>
      <c r="ER301" s="239"/>
      <c r="ES301" s="239"/>
      <c r="ET301" s="239"/>
      <c r="EU301" s="239"/>
      <c r="EV301" s="239"/>
      <c r="EW301" s="239"/>
      <c r="EX301" s="239"/>
      <c r="EY301" s="239"/>
      <c r="EZ301" s="239"/>
      <c r="FA301" s="239"/>
      <c r="FB301" s="239"/>
      <c r="FC301" s="239"/>
      <c r="FD301" s="239"/>
      <c r="FE301" s="239"/>
      <c r="FF301" s="239"/>
      <c r="FG301" s="239"/>
      <c r="FH301" s="239"/>
      <c r="FI301" s="239"/>
      <c r="FJ301" s="239"/>
      <c r="FK301" s="239"/>
      <c r="FL301" s="239"/>
      <c r="FM301" s="239"/>
      <c r="FN301" s="239"/>
      <c r="FO301" s="239"/>
      <c r="FP301" s="239"/>
      <c r="FQ301" s="239"/>
      <c r="FR301" s="239"/>
      <c r="FS301" s="239"/>
      <c r="FT301" s="239"/>
      <c r="FU301" s="239"/>
      <c r="FV301" s="239"/>
      <c r="FW301" s="239"/>
      <c r="FX301" s="239"/>
      <c r="FY301" s="239"/>
      <c r="FZ301" s="239"/>
      <c r="GA301" s="239"/>
      <c r="GB301" s="239"/>
      <c r="GC301" s="239"/>
      <c r="GD301" s="239"/>
      <c r="GE301" s="239"/>
      <c r="GF301" s="239"/>
      <c r="GG301" s="239"/>
      <c r="GH301" s="239"/>
      <c r="GI301" s="239"/>
      <c r="GJ301" s="239"/>
      <c r="GK301" s="239"/>
      <c r="GL301" s="239"/>
      <c r="GM301" s="239"/>
      <c r="GN301" s="239"/>
      <c r="GO301" s="239"/>
      <c r="GP301" s="239"/>
      <c r="GQ301" s="239"/>
      <c r="GR301" s="239"/>
      <c r="GS301" s="239"/>
      <c r="GT301" s="239"/>
      <c r="GU301" s="239"/>
      <c r="GV301" s="239"/>
      <c r="GW301" s="239"/>
      <c r="GX301" s="239"/>
      <c r="GY301" s="239"/>
      <c r="GZ301" s="239"/>
      <c r="HA301" s="239"/>
      <c r="HB301" s="239"/>
      <c r="HC301" s="239"/>
      <c r="HD301" s="239"/>
      <c r="HE301" s="239"/>
      <c r="HF301" s="239"/>
      <c r="HG301" s="239"/>
      <c r="HH301" s="239"/>
      <c r="HI301" s="239"/>
      <c r="HJ301" s="239"/>
      <c r="HK301" s="239"/>
      <c r="HL301" s="239"/>
      <c r="HM301" s="239"/>
      <c r="HN301" s="239"/>
      <c r="HO301" s="239"/>
      <c r="HP301" s="239"/>
      <c r="HQ301" s="239"/>
      <c r="HR301" s="239"/>
      <c r="HS301" s="239"/>
      <c r="HT301" s="239"/>
      <c r="HU301" s="239"/>
      <c r="HV301" s="239"/>
      <c r="HW301" s="239"/>
      <c r="HX301" s="239"/>
      <c r="HY301" s="239"/>
      <c r="HZ301" s="239"/>
      <c r="IA301" s="239"/>
      <c r="IB301" s="239"/>
      <c r="IC301" s="239"/>
      <c r="ID301" s="239"/>
      <c r="IE301" s="239"/>
      <c r="IF301" s="239"/>
      <c r="IG301" s="239"/>
      <c r="IH301" s="325"/>
      <c r="II301" s="325"/>
      <c r="IJ301" s="325"/>
      <c r="IK301" s="325"/>
      <c r="IL301" s="325"/>
      <c r="IM301" s="325"/>
      <c r="IN301" s="325"/>
      <c r="IO301" s="325"/>
      <c r="IP301" s="325"/>
      <c r="IQ301" s="325"/>
      <c r="IR301" s="325"/>
      <c r="IS301" s="325"/>
      <c r="IT301" s="325"/>
      <c r="IU301" s="325"/>
      <c r="IV301" s="325"/>
    </row>
    <row r="302" spans="1:6" s="321" customFormat="1" ht="30" customHeight="1">
      <c r="A302" s="340" t="s">
        <v>78</v>
      </c>
      <c r="B302" s="344">
        <v>0</v>
      </c>
      <c r="C302" s="338">
        <f aca="true" t="shared" si="36" ref="C302:C307">B302</f>
        <v>0</v>
      </c>
      <c r="D302" s="345"/>
      <c r="E302" s="353" t="str">
        <f t="shared" si="35"/>
        <v>-</v>
      </c>
      <c r="F302" s="354"/>
    </row>
    <row r="303" spans="1:6" s="321" customFormat="1" ht="30" customHeight="1">
      <c r="A303" s="340" t="s">
        <v>79</v>
      </c>
      <c r="B303" s="344">
        <v>0</v>
      </c>
      <c r="C303" s="338">
        <f t="shared" si="36"/>
        <v>0</v>
      </c>
      <c r="D303" s="345"/>
      <c r="E303" s="353" t="str">
        <f t="shared" si="35"/>
        <v>-</v>
      </c>
      <c r="F303" s="354"/>
    </row>
    <row r="304" spans="1:6" s="321" customFormat="1" ht="30" customHeight="1">
      <c r="A304" s="341" t="s">
        <v>80</v>
      </c>
      <c r="B304" s="344">
        <v>0</v>
      </c>
      <c r="C304" s="338">
        <f t="shared" si="36"/>
        <v>0</v>
      </c>
      <c r="D304" s="345"/>
      <c r="E304" s="353" t="str">
        <f t="shared" si="35"/>
        <v>-</v>
      </c>
      <c r="F304" s="354"/>
    </row>
    <row r="305" spans="1:6" s="321" customFormat="1" ht="30" customHeight="1">
      <c r="A305" s="337" t="s">
        <v>269</v>
      </c>
      <c r="B305" s="344">
        <v>0</v>
      </c>
      <c r="C305" s="338">
        <f t="shared" si="36"/>
        <v>0</v>
      </c>
      <c r="D305" s="345">
        <v>28</v>
      </c>
      <c r="E305" s="353" t="str">
        <f t="shared" si="35"/>
        <v>-</v>
      </c>
      <c r="F305" s="354"/>
    </row>
    <row r="306" spans="1:6" s="321" customFormat="1" ht="30" customHeight="1">
      <c r="A306" s="337" t="s">
        <v>87</v>
      </c>
      <c r="B306" s="344">
        <v>0</v>
      </c>
      <c r="C306" s="338">
        <f t="shared" si="36"/>
        <v>0</v>
      </c>
      <c r="D306" s="345"/>
      <c r="E306" s="353" t="str">
        <f t="shared" si="35"/>
        <v>-</v>
      </c>
      <c r="F306" s="354"/>
    </row>
    <row r="307" spans="1:256" s="321" customFormat="1" ht="30" customHeight="1">
      <c r="A307" s="337" t="s">
        <v>270</v>
      </c>
      <c r="B307" s="344">
        <v>27.9</v>
      </c>
      <c r="C307" s="338">
        <f t="shared" si="36"/>
        <v>27.9</v>
      </c>
      <c r="D307" s="345">
        <v>20</v>
      </c>
      <c r="E307" s="353">
        <f t="shared" si="35"/>
        <v>0.7168458781362007</v>
      </c>
      <c r="F307" s="354"/>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239"/>
      <c r="BM307" s="239"/>
      <c r="BN307" s="239"/>
      <c r="BO307" s="239"/>
      <c r="BP307" s="239"/>
      <c r="BQ307" s="239"/>
      <c r="BR307" s="239"/>
      <c r="BS307" s="239"/>
      <c r="BT307" s="239"/>
      <c r="BU307" s="239"/>
      <c r="BV307" s="239"/>
      <c r="BW307" s="239"/>
      <c r="BX307" s="239"/>
      <c r="BY307" s="239"/>
      <c r="BZ307" s="239"/>
      <c r="CA307" s="239"/>
      <c r="CB307" s="239"/>
      <c r="CC307" s="239"/>
      <c r="CD307" s="239"/>
      <c r="CE307" s="239"/>
      <c r="CF307" s="239"/>
      <c r="CG307" s="239"/>
      <c r="CH307" s="239"/>
      <c r="CI307" s="239"/>
      <c r="CJ307" s="239"/>
      <c r="CK307" s="239"/>
      <c r="CL307" s="239"/>
      <c r="CM307" s="239"/>
      <c r="CN307" s="239"/>
      <c r="CO307" s="239"/>
      <c r="CP307" s="239"/>
      <c r="CQ307" s="239"/>
      <c r="CR307" s="239"/>
      <c r="CS307" s="239"/>
      <c r="CT307" s="239"/>
      <c r="CU307" s="239"/>
      <c r="CV307" s="239"/>
      <c r="CW307" s="239"/>
      <c r="CX307" s="239"/>
      <c r="CY307" s="239"/>
      <c r="CZ307" s="239"/>
      <c r="DA307" s="239"/>
      <c r="DB307" s="239"/>
      <c r="DC307" s="239"/>
      <c r="DD307" s="239"/>
      <c r="DE307" s="239"/>
      <c r="DF307" s="239"/>
      <c r="DG307" s="239"/>
      <c r="DH307" s="239"/>
      <c r="DI307" s="239"/>
      <c r="DJ307" s="239"/>
      <c r="DK307" s="239"/>
      <c r="DL307" s="239"/>
      <c r="DM307" s="239"/>
      <c r="DN307" s="239"/>
      <c r="DO307" s="239"/>
      <c r="DP307" s="239"/>
      <c r="DQ307" s="239"/>
      <c r="DR307" s="239"/>
      <c r="DS307" s="239"/>
      <c r="DT307" s="239"/>
      <c r="DU307" s="239"/>
      <c r="DV307" s="239"/>
      <c r="DW307" s="239"/>
      <c r="DX307" s="239"/>
      <c r="DY307" s="239"/>
      <c r="DZ307" s="239"/>
      <c r="EA307" s="239"/>
      <c r="EB307" s="239"/>
      <c r="EC307" s="239"/>
      <c r="ED307" s="239"/>
      <c r="EE307" s="239"/>
      <c r="EF307" s="239"/>
      <c r="EG307" s="239"/>
      <c r="EH307" s="239"/>
      <c r="EI307" s="239"/>
      <c r="EJ307" s="239"/>
      <c r="EK307" s="239"/>
      <c r="EL307" s="239"/>
      <c r="EM307" s="239"/>
      <c r="EN307" s="239"/>
      <c r="EO307" s="239"/>
      <c r="EP307" s="239"/>
      <c r="EQ307" s="239"/>
      <c r="ER307" s="239"/>
      <c r="ES307" s="239"/>
      <c r="ET307" s="239"/>
      <c r="EU307" s="239"/>
      <c r="EV307" s="239"/>
      <c r="EW307" s="239"/>
      <c r="EX307" s="239"/>
      <c r="EY307" s="239"/>
      <c r="EZ307" s="239"/>
      <c r="FA307" s="239"/>
      <c r="FB307" s="239"/>
      <c r="FC307" s="239"/>
      <c r="FD307" s="239"/>
      <c r="FE307" s="239"/>
      <c r="FF307" s="239"/>
      <c r="FG307" s="239"/>
      <c r="FH307" s="239"/>
      <c r="FI307" s="239"/>
      <c r="FJ307" s="239"/>
      <c r="FK307" s="239"/>
      <c r="FL307" s="239"/>
      <c r="FM307" s="239"/>
      <c r="FN307" s="239"/>
      <c r="FO307" s="239"/>
      <c r="FP307" s="239"/>
      <c r="FQ307" s="239"/>
      <c r="FR307" s="239"/>
      <c r="FS307" s="239"/>
      <c r="FT307" s="239"/>
      <c r="FU307" s="239"/>
      <c r="FV307" s="239"/>
      <c r="FW307" s="239"/>
      <c r="FX307" s="239"/>
      <c r="FY307" s="239"/>
      <c r="FZ307" s="239"/>
      <c r="GA307" s="239"/>
      <c r="GB307" s="239"/>
      <c r="GC307" s="239"/>
      <c r="GD307" s="239"/>
      <c r="GE307" s="239"/>
      <c r="GF307" s="239"/>
      <c r="GG307" s="239"/>
      <c r="GH307" s="239"/>
      <c r="GI307" s="239"/>
      <c r="GJ307" s="239"/>
      <c r="GK307" s="239"/>
      <c r="GL307" s="239"/>
      <c r="GM307" s="239"/>
      <c r="GN307" s="239"/>
      <c r="GO307" s="239"/>
      <c r="GP307" s="239"/>
      <c r="GQ307" s="239"/>
      <c r="GR307" s="239"/>
      <c r="GS307" s="239"/>
      <c r="GT307" s="239"/>
      <c r="GU307" s="239"/>
      <c r="GV307" s="239"/>
      <c r="GW307" s="239"/>
      <c r="GX307" s="239"/>
      <c r="GY307" s="239"/>
      <c r="GZ307" s="239"/>
      <c r="HA307" s="239"/>
      <c r="HB307" s="239"/>
      <c r="HC307" s="239"/>
      <c r="HD307" s="239"/>
      <c r="HE307" s="239"/>
      <c r="HF307" s="239"/>
      <c r="HG307" s="239"/>
      <c r="HH307" s="239"/>
      <c r="HI307" s="239"/>
      <c r="HJ307" s="239"/>
      <c r="HK307" s="239"/>
      <c r="HL307" s="239"/>
      <c r="HM307" s="239"/>
      <c r="HN307" s="239"/>
      <c r="HO307" s="239"/>
      <c r="HP307" s="239"/>
      <c r="HQ307" s="239"/>
      <c r="HR307" s="239"/>
      <c r="HS307" s="239"/>
      <c r="HT307" s="239"/>
      <c r="HU307" s="239"/>
      <c r="HV307" s="239"/>
      <c r="HW307" s="239"/>
      <c r="HX307" s="239"/>
      <c r="HY307" s="239"/>
      <c r="HZ307" s="239"/>
      <c r="IA307" s="239"/>
      <c r="IB307" s="239"/>
      <c r="IC307" s="239"/>
      <c r="ID307" s="239"/>
      <c r="IE307" s="239"/>
      <c r="IF307" s="239"/>
      <c r="IG307" s="239"/>
      <c r="IH307" s="325"/>
      <c r="II307" s="325"/>
      <c r="IJ307" s="325"/>
      <c r="IK307" s="325"/>
      <c r="IL307" s="325"/>
      <c r="IM307" s="325"/>
      <c r="IN307" s="325"/>
      <c r="IO307" s="325"/>
      <c r="IP307" s="325"/>
      <c r="IQ307" s="325"/>
      <c r="IR307" s="325"/>
      <c r="IS307" s="325"/>
      <c r="IT307" s="325"/>
      <c r="IU307" s="325"/>
      <c r="IV307" s="325"/>
    </row>
    <row r="308" spans="1:6" s="321" customFormat="1" ht="30" customHeight="1">
      <c r="A308" s="346" t="s">
        <v>271</v>
      </c>
      <c r="B308" s="342">
        <f>SUM(B309:B315)</f>
        <v>0</v>
      </c>
      <c r="C308" s="342">
        <f>SUM(C309:C315)</f>
        <v>0</v>
      </c>
      <c r="D308" s="343">
        <f>SUM(D309:D315)</f>
        <v>0</v>
      </c>
      <c r="E308" s="353" t="str">
        <f t="shared" si="35"/>
        <v>-</v>
      </c>
      <c r="F308" s="354"/>
    </row>
    <row r="309" spans="1:6" s="321" customFormat="1" ht="30" customHeight="1">
      <c r="A309" s="340" t="s">
        <v>78</v>
      </c>
      <c r="B309" s="344">
        <v>0</v>
      </c>
      <c r="C309" s="338">
        <f aca="true" t="shared" si="37" ref="C309:C315">B309</f>
        <v>0</v>
      </c>
      <c r="D309" s="345"/>
      <c r="E309" s="353" t="str">
        <f t="shared" si="35"/>
        <v>-</v>
      </c>
      <c r="F309" s="354"/>
    </row>
    <row r="310" spans="1:6" s="321" customFormat="1" ht="30" customHeight="1">
      <c r="A310" s="340" t="s">
        <v>79</v>
      </c>
      <c r="B310" s="344">
        <v>0</v>
      </c>
      <c r="C310" s="338">
        <f t="shared" si="37"/>
        <v>0</v>
      </c>
      <c r="D310" s="345"/>
      <c r="E310" s="353" t="str">
        <f t="shared" si="35"/>
        <v>-</v>
      </c>
      <c r="F310" s="354"/>
    </row>
    <row r="311" spans="1:6" s="321" customFormat="1" ht="30" customHeight="1">
      <c r="A311" s="337" t="s">
        <v>80</v>
      </c>
      <c r="B311" s="344">
        <v>0</v>
      </c>
      <c r="C311" s="338">
        <f t="shared" si="37"/>
        <v>0</v>
      </c>
      <c r="D311" s="345"/>
      <c r="E311" s="353" t="str">
        <f t="shared" si="35"/>
        <v>-</v>
      </c>
      <c r="F311" s="354"/>
    </row>
    <row r="312" spans="1:6" s="321" customFormat="1" ht="30" customHeight="1">
      <c r="A312" s="337" t="s">
        <v>272</v>
      </c>
      <c r="B312" s="344">
        <v>0</v>
      </c>
      <c r="C312" s="338">
        <f t="shared" si="37"/>
        <v>0</v>
      </c>
      <c r="D312" s="345"/>
      <c r="E312" s="353" t="str">
        <f t="shared" si="35"/>
        <v>-</v>
      </c>
      <c r="F312" s="354"/>
    </row>
    <row r="313" spans="1:6" s="321" customFormat="1" ht="30" customHeight="1">
      <c r="A313" s="337" t="s">
        <v>273</v>
      </c>
      <c r="B313" s="344">
        <v>0</v>
      </c>
      <c r="C313" s="338">
        <f t="shared" si="37"/>
        <v>0</v>
      </c>
      <c r="D313" s="345"/>
      <c r="E313" s="353" t="str">
        <f t="shared" si="35"/>
        <v>-</v>
      </c>
      <c r="F313" s="354"/>
    </row>
    <row r="314" spans="1:6" s="321" customFormat="1" ht="30" customHeight="1">
      <c r="A314" s="340" t="s">
        <v>87</v>
      </c>
      <c r="B314" s="344">
        <v>0</v>
      </c>
      <c r="C314" s="338">
        <f t="shared" si="37"/>
        <v>0</v>
      </c>
      <c r="D314" s="345"/>
      <c r="E314" s="353" t="str">
        <f t="shared" si="35"/>
        <v>-</v>
      </c>
      <c r="F314" s="354"/>
    </row>
    <row r="315" spans="1:6" s="321" customFormat="1" ht="30" customHeight="1">
      <c r="A315" s="340" t="s">
        <v>274</v>
      </c>
      <c r="B315" s="344">
        <v>0</v>
      </c>
      <c r="C315" s="338">
        <f t="shared" si="37"/>
        <v>0</v>
      </c>
      <c r="D315" s="345"/>
      <c r="E315" s="353" t="str">
        <f t="shared" si="35"/>
        <v>-</v>
      </c>
      <c r="F315" s="354"/>
    </row>
    <row r="316" spans="1:6" s="321" customFormat="1" ht="30" customHeight="1">
      <c r="A316" s="346" t="s">
        <v>275</v>
      </c>
      <c r="B316" s="342">
        <f>SUM(B317:B324)</f>
        <v>0</v>
      </c>
      <c r="C316" s="342">
        <f>SUM(C317:C324)</f>
        <v>0</v>
      </c>
      <c r="D316" s="343">
        <f>SUM(D317:D324)</f>
        <v>0</v>
      </c>
      <c r="E316" s="353" t="str">
        <f t="shared" si="35"/>
        <v>-</v>
      </c>
      <c r="F316" s="354"/>
    </row>
    <row r="317" spans="1:6" s="321" customFormat="1" ht="30" customHeight="1">
      <c r="A317" s="341" t="s">
        <v>78</v>
      </c>
      <c r="B317" s="344">
        <v>0</v>
      </c>
      <c r="C317" s="338">
        <f aca="true" t="shared" si="38" ref="C317:C324">B317</f>
        <v>0</v>
      </c>
      <c r="D317" s="345"/>
      <c r="E317" s="353" t="str">
        <f t="shared" si="35"/>
        <v>-</v>
      </c>
      <c r="F317" s="354"/>
    </row>
    <row r="318" spans="1:6" s="321" customFormat="1" ht="30" customHeight="1">
      <c r="A318" s="337" t="s">
        <v>79</v>
      </c>
      <c r="B318" s="344">
        <v>0</v>
      </c>
      <c r="C318" s="338">
        <f t="shared" si="38"/>
        <v>0</v>
      </c>
      <c r="D318" s="345"/>
      <c r="E318" s="353" t="str">
        <f t="shared" si="35"/>
        <v>-</v>
      </c>
      <c r="F318" s="354"/>
    </row>
    <row r="319" spans="1:6" s="321" customFormat="1" ht="30" customHeight="1">
      <c r="A319" s="337" t="s">
        <v>80</v>
      </c>
      <c r="B319" s="344">
        <v>0</v>
      </c>
      <c r="C319" s="338">
        <f t="shared" si="38"/>
        <v>0</v>
      </c>
      <c r="D319" s="345"/>
      <c r="E319" s="353" t="str">
        <f t="shared" si="35"/>
        <v>-</v>
      </c>
      <c r="F319" s="354"/>
    </row>
    <row r="320" spans="1:6" s="321" customFormat="1" ht="30" customHeight="1">
      <c r="A320" s="337" t="s">
        <v>276</v>
      </c>
      <c r="B320" s="344">
        <v>0</v>
      </c>
      <c r="C320" s="338">
        <f t="shared" si="38"/>
        <v>0</v>
      </c>
      <c r="D320" s="345"/>
      <c r="E320" s="353" t="str">
        <f t="shared" si="35"/>
        <v>-</v>
      </c>
      <c r="F320" s="354"/>
    </row>
    <row r="321" spans="1:6" s="321" customFormat="1" ht="30" customHeight="1">
      <c r="A321" s="340" t="s">
        <v>277</v>
      </c>
      <c r="B321" s="344">
        <v>0</v>
      </c>
      <c r="C321" s="338">
        <f t="shared" si="38"/>
        <v>0</v>
      </c>
      <c r="D321" s="345"/>
      <c r="E321" s="353" t="str">
        <f t="shared" si="35"/>
        <v>-</v>
      </c>
      <c r="F321" s="354"/>
    </row>
    <row r="322" spans="1:6" s="321" customFormat="1" ht="30" customHeight="1">
      <c r="A322" s="340" t="s">
        <v>278</v>
      </c>
      <c r="B322" s="344">
        <v>0</v>
      </c>
      <c r="C322" s="338">
        <f t="shared" si="38"/>
        <v>0</v>
      </c>
      <c r="D322" s="345"/>
      <c r="E322" s="353" t="str">
        <f t="shared" si="35"/>
        <v>-</v>
      </c>
      <c r="F322" s="354"/>
    </row>
    <row r="323" spans="1:6" s="321" customFormat="1" ht="30" customHeight="1">
      <c r="A323" s="340" t="s">
        <v>87</v>
      </c>
      <c r="B323" s="344">
        <v>0</v>
      </c>
      <c r="C323" s="338">
        <f t="shared" si="38"/>
        <v>0</v>
      </c>
      <c r="D323" s="345"/>
      <c r="E323" s="353" t="str">
        <f t="shared" si="35"/>
        <v>-</v>
      </c>
      <c r="F323" s="354"/>
    </row>
    <row r="324" spans="1:6" s="321" customFormat="1" ht="30" customHeight="1">
      <c r="A324" s="340" t="s">
        <v>279</v>
      </c>
      <c r="B324" s="344">
        <v>0</v>
      </c>
      <c r="C324" s="338">
        <f t="shared" si="38"/>
        <v>0</v>
      </c>
      <c r="D324" s="358"/>
      <c r="E324" s="353" t="str">
        <f t="shared" si="35"/>
        <v>-</v>
      </c>
      <c r="F324" s="354"/>
    </row>
    <row r="325" spans="1:256" s="321" customFormat="1" ht="30" customHeight="1">
      <c r="A325" s="346" t="s">
        <v>280</v>
      </c>
      <c r="B325" s="342">
        <f>SUM(B326:B338)</f>
        <v>1282.1999999999998</v>
      </c>
      <c r="C325" s="342">
        <f>SUM(C326:C338)</f>
        <v>1282.1999999999998</v>
      </c>
      <c r="D325" s="343">
        <f>SUM(D326:D338)</f>
        <v>1705</v>
      </c>
      <c r="E325" s="349">
        <f t="shared" si="35"/>
        <v>1.329745749493059</v>
      </c>
      <c r="F325" s="356" t="s">
        <v>281</v>
      </c>
      <c r="G325" s="239"/>
      <c r="H325" s="239"/>
      <c r="I325" s="239"/>
      <c r="J325" s="239"/>
      <c r="K325" s="239"/>
      <c r="L325" s="239"/>
      <c r="M325" s="239"/>
      <c r="N325" s="239"/>
      <c r="O325" s="239"/>
      <c r="P325" s="239"/>
      <c r="Q325" s="239"/>
      <c r="R325" s="239"/>
      <c r="S325" s="239"/>
      <c r="T325" s="239"/>
      <c r="U325" s="239"/>
      <c r="V325" s="239"/>
      <c r="W325" s="239"/>
      <c r="X325" s="239"/>
      <c r="Y325" s="239"/>
      <c r="Z325" s="239"/>
      <c r="AA325" s="239"/>
      <c r="AB325" s="239"/>
      <c r="AC325" s="239"/>
      <c r="AD325" s="239"/>
      <c r="AE325" s="239"/>
      <c r="AF325" s="239"/>
      <c r="AG325" s="239"/>
      <c r="AH325" s="239"/>
      <c r="AI325" s="239"/>
      <c r="AJ325" s="239"/>
      <c r="AK325" s="239"/>
      <c r="AL325" s="239"/>
      <c r="AM325" s="239"/>
      <c r="AN325" s="239"/>
      <c r="AO325" s="239"/>
      <c r="AP325" s="239"/>
      <c r="AQ325" s="239"/>
      <c r="AR325" s="239"/>
      <c r="AS325" s="239"/>
      <c r="AT325" s="239"/>
      <c r="AU325" s="239"/>
      <c r="AV325" s="239"/>
      <c r="AW325" s="239"/>
      <c r="AX325" s="239"/>
      <c r="AY325" s="239"/>
      <c r="AZ325" s="239"/>
      <c r="BA325" s="239"/>
      <c r="BB325" s="239"/>
      <c r="BC325" s="239"/>
      <c r="BD325" s="239"/>
      <c r="BE325" s="239"/>
      <c r="BF325" s="239"/>
      <c r="BG325" s="239"/>
      <c r="BH325" s="239"/>
      <c r="BI325" s="239"/>
      <c r="BJ325" s="239"/>
      <c r="BK325" s="239"/>
      <c r="BL325" s="239"/>
      <c r="BM325" s="239"/>
      <c r="BN325" s="239"/>
      <c r="BO325" s="239"/>
      <c r="BP325" s="239"/>
      <c r="BQ325" s="239"/>
      <c r="BR325" s="239"/>
      <c r="BS325" s="239"/>
      <c r="BT325" s="239"/>
      <c r="BU325" s="239"/>
      <c r="BV325" s="239"/>
      <c r="BW325" s="239"/>
      <c r="BX325" s="239"/>
      <c r="BY325" s="239"/>
      <c r="BZ325" s="239"/>
      <c r="CA325" s="239"/>
      <c r="CB325" s="239"/>
      <c r="CC325" s="239"/>
      <c r="CD325" s="239"/>
      <c r="CE325" s="239"/>
      <c r="CF325" s="239"/>
      <c r="CG325" s="239"/>
      <c r="CH325" s="239"/>
      <c r="CI325" s="239"/>
      <c r="CJ325" s="239"/>
      <c r="CK325" s="239"/>
      <c r="CL325" s="239"/>
      <c r="CM325" s="239"/>
      <c r="CN325" s="239"/>
      <c r="CO325" s="239"/>
      <c r="CP325" s="239"/>
      <c r="CQ325" s="239"/>
      <c r="CR325" s="239"/>
      <c r="CS325" s="239"/>
      <c r="CT325" s="239"/>
      <c r="CU325" s="239"/>
      <c r="CV325" s="239"/>
      <c r="CW325" s="239"/>
      <c r="CX325" s="239"/>
      <c r="CY325" s="239"/>
      <c r="CZ325" s="239"/>
      <c r="DA325" s="239"/>
      <c r="DB325" s="239"/>
      <c r="DC325" s="239"/>
      <c r="DD325" s="239"/>
      <c r="DE325" s="239"/>
      <c r="DF325" s="239"/>
      <c r="DG325" s="239"/>
      <c r="DH325" s="239"/>
      <c r="DI325" s="239"/>
      <c r="DJ325" s="239"/>
      <c r="DK325" s="239"/>
      <c r="DL325" s="239"/>
      <c r="DM325" s="239"/>
      <c r="DN325" s="239"/>
      <c r="DO325" s="239"/>
      <c r="DP325" s="239"/>
      <c r="DQ325" s="239"/>
      <c r="DR325" s="239"/>
      <c r="DS325" s="239"/>
      <c r="DT325" s="239"/>
      <c r="DU325" s="239"/>
      <c r="DV325" s="239"/>
      <c r="DW325" s="239"/>
      <c r="DX325" s="239"/>
      <c r="DY325" s="239"/>
      <c r="DZ325" s="239"/>
      <c r="EA325" s="239"/>
      <c r="EB325" s="239"/>
      <c r="EC325" s="239"/>
      <c r="ED325" s="239"/>
      <c r="EE325" s="239"/>
      <c r="EF325" s="239"/>
      <c r="EG325" s="239"/>
      <c r="EH325" s="239"/>
      <c r="EI325" s="239"/>
      <c r="EJ325" s="239"/>
      <c r="EK325" s="239"/>
      <c r="EL325" s="239"/>
      <c r="EM325" s="239"/>
      <c r="EN325" s="239"/>
      <c r="EO325" s="239"/>
      <c r="EP325" s="239"/>
      <c r="EQ325" s="239"/>
      <c r="ER325" s="239"/>
      <c r="ES325" s="239"/>
      <c r="ET325" s="239"/>
      <c r="EU325" s="239"/>
      <c r="EV325" s="239"/>
      <c r="EW325" s="239"/>
      <c r="EX325" s="239"/>
      <c r="EY325" s="239"/>
      <c r="EZ325" s="239"/>
      <c r="FA325" s="239"/>
      <c r="FB325" s="239"/>
      <c r="FC325" s="239"/>
      <c r="FD325" s="239"/>
      <c r="FE325" s="239"/>
      <c r="FF325" s="239"/>
      <c r="FG325" s="239"/>
      <c r="FH325" s="239"/>
      <c r="FI325" s="239"/>
      <c r="FJ325" s="239"/>
      <c r="FK325" s="239"/>
      <c r="FL325" s="239"/>
      <c r="FM325" s="239"/>
      <c r="FN325" s="239"/>
      <c r="FO325" s="239"/>
      <c r="FP325" s="239"/>
      <c r="FQ325" s="239"/>
      <c r="FR325" s="239"/>
      <c r="FS325" s="239"/>
      <c r="FT325" s="239"/>
      <c r="FU325" s="239"/>
      <c r="FV325" s="239"/>
      <c r="FW325" s="239"/>
      <c r="FX325" s="239"/>
      <c r="FY325" s="239"/>
      <c r="FZ325" s="239"/>
      <c r="GA325" s="239"/>
      <c r="GB325" s="239"/>
      <c r="GC325" s="239"/>
      <c r="GD325" s="239"/>
      <c r="GE325" s="239"/>
      <c r="GF325" s="239"/>
      <c r="GG325" s="239"/>
      <c r="GH325" s="239"/>
      <c r="GI325" s="239"/>
      <c r="GJ325" s="239"/>
      <c r="GK325" s="239"/>
      <c r="GL325" s="239"/>
      <c r="GM325" s="239"/>
      <c r="GN325" s="239"/>
      <c r="GO325" s="239"/>
      <c r="GP325" s="239"/>
      <c r="GQ325" s="239"/>
      <c r="GR325" s="239"/>
      <c r="GS325" s="239"/>
      <c r="GT325" s="239"/>
      <c r="GU325" s="239"/>
      <c r="GV325" s="239"/>
      <c r="GW325" s="239"/>
      <c r="GX325" s="239"/>
      <c r="GY325" s="239"/>
      <c r="GZ325" s="239"/>
      <c r="HA325" s="239"/>
      <c r="HB325" s="239"/>
      <c r="HC325" s="239"/>
      <c r="HD325" s="239"/>
      <c r="HE325" s="239"/>
      <c r="HF325" s="239"/>
      <c r="HG325" s="239"/>
      <c r="HH325" s="239"/>
      <c r="HI325" s="239"/>
      <c r="HJ325" s="239"/>
      <c r="HK325" s="239"/>
      <c r="HL325" s="239"/>
      <c r="HM325" s="239"/>
      <c r="HN325" s="239"/>
      <c r="HO325" s="239"/>
      <c r="HP325" s="239"/>
      <c r="HQ325" s="239"/>
      <c r="HR325" s="239"/>
      <c r="HS325" s="239"/>
      <c r="HT325" s="239"/>
      <c r="HU325" s="239"/>
      <c r="HV325" s="239"/>
      <c r="HW325" s="239"/>
      <c r="HX325" s="239"/>
      <c r="HY325" s="239"/>
      <c r="HZ325" s="239"/>
      <c r="IA325" s="239"/>
      <c r="IB325" s="239"/>
      <c r="IC325" s="239"/>
      <c r="ID325" s="239"/>
      <c r="IE325" s="239"/>
      <c r="IF325" s="239"/>
      <c r="IG325" s="239"/>
      <c r="IH325" s="325"/>
      <c r="II325" s="325"/>
      <c r="IJ325" s="325"/>
      <c r="IK325" s="325"/>
      <c r="IL325" s="325"/>
      <c r="IM325" s="325"/>
      <c r="IN325" s="325"/>
      <c r="IO325" s="325"/>
      <c r="IP325" s="325"/>
      <c r="IQ325" s="325"/>
      <c r="IR325" s="325"/>
      <c r="IS325" s="325"/>
      <c r="IT325" s="325"/>
      <c r="IU325" s="325"/>
      <c r="IV325" s="325"/>
    </row>
    <row r="326" spans="1:6" s="321" customFormat="1" ht="30" customHeight="1">
      <c r="A326" s="337" t="s">
        <v>78</v>
      </c>
      <c r="B326" s="344">
        <v>0</v>
      </c>
      <c r="C326" s="338">
        <f aca="true" t="shared" si="39" ref="C326:C340">B326</f>
        <v>0</v>
      </c>
      <c r="D326" s="345"/>
      <c r="E326" s="353" t="str">
        <f t="shared" si="35"/>
        <v>-</v>
      </c>
      <c r="F326" s="354"/>
    </row>
    <row r="327" spans="1:6" s="321" customFormat="1" ht="30" customHeight="1">
      <c r="A327" s="337" t="s">
        <v>79</v>
      </c>
      <c r="B327" s="344">
        <v>0</v>
      </c>
      <c r="C327" s="338">
        <f t="shared" si="39"/>
        <v>0</v>
      </c>
      <c r="D327" s="345"/>
      <c r="E327" s="353" t="str">
        <f t="shared" si="35"/>
        <v>-</v>
      </c>
      <c r="F327" s="354"/>
    </row>
    <row r="328" spans="1:6" s="321" customFormat="1" ht="30" customHeight="1">
      <c r="A328" s="337" t="s">
        <v>80</v>
      </c>
      <c r="B328" s="344">
        <v>0</v>
      </c>
      <c r="C328" s="338">
        <f t="shared" si="39"/>
        <v>0</v>
      </c>
      <c r="D328" s="345"/>
      <c r="E328" s="353" t="str">
        <f t="shared" si="35"/>
        <v>-</v>
      </c>
      <c r="F328" s="354"/>
    </row>
    <row r="329" spans="1:6" s="321" customFormat="1" ht="30" customHeight="1">
      <c r="A329" s="340" t="s">
        <v>282</v>
      </c>
      <c r="B329" s="344">
        <v>0</v>
      </c>
      <c r="C329" s="338">
        <f t="shared" si="39"/>
        <v>0</v>
      </c>
      <c r="D329" s="345"/>
      <c r="E329" s="353" t="str">
        <f t="shared" si="35"/>
        <v>-</v>
      </c>
      <c r="F329" s="354"/>
    </row>
    <row r="330" spans="1:6" s="321" customFormat="1" ht="30" customHeight="1">
      <c r="A330" s="340" t="s">
        <v>283</v>
      </c>
      <c r="B330" s="344">
        <v>0</v>
      </c>
      <c r="C330" s="338">
        <f t="shared" si="39"/>
        <v>0</v>
      </c>
      <c r="D330" s="345"/>
      <c r="E330" s="353" t="str">
        <f t="shared" si="35"/>
        <v>-</v>
      </c>
      <c r="F330" s="355"/>
    </row>
    <row r="331" spans="1:6" s="321" customFormat="1" ht="30" customHeight="1">
      <c r="A331" s="340" t="s">
        <v>284</v>
      </c>
      <c r="B331" s="344">
        <v>0</v>
      </c>
      <c r="C331" s="338">
        <f t="shared" si="39"/>
        <v>0</v>
      </c>
      <c r="D331" s="345"/>
      <c r="E331" s="353" t="str">
        <f t="shared" si="35"/>
        <v>-</v>
      </c>
      <c r="F331" s="354"/>
    </row>
    <row r="332" spans="1:256" s="321" customFormat="1" ht="30" customHeight="1">
      <c r="A332" s="341" t="s">
        <v>285</v>
      </c>
      <c r="B332" s="344">
        <v>190.08</v>
      </c>
      <c r="C332" s="338">
        <f t="shared" si="39"/>
        <v>190.08</v>
      </c>
      <c r="D332" s="345">
        <v>188</v>
      </c>
      <c r="E332" s="353">
        <f t="shared" si="35"/>
        <v>0.989057239057239</v>
      </c>
      <c r="F332" s="354"/>
      <c r="G332" s="239"/>
      <c r="H332" s="239"/>
      <c r="I332" s="239"/>
      <c r="J332" s="239"/>
      <c r="K332" s="239"/>
      <c r="L332" s="239"/>
      <c r="M332" s="239"/>
      <c r="N332" s="239"/>
      <c r="O332" s="239"/>
      <c r="P332" s="239"/>
      <c r="Q332" s="239"/>
      <c r="R332" s="239"/>
      <c r="S332" s="239"/>
      <c r="T332" s="239"/>
      <c r="U332" s="239"/>
      <c r="V332" s="239"/>
      <c r="W332" s="239"/>
      <c r="X332" s="239"/>
      <c r="Y332" s="239"/>
      <c r="Z332" s="239"/>
      <c r="AA332" s="239"/>
      <c r="AB332" s="239"/>
      <c r="AC332" s="239"/>
      <c r="AD332" s="239"/>
      <c r="AE332" s="239"/>
      <c r="AF332" s="239"/>
      <c r="AG332" s="239"/>
      <c r="AH332" s="239"/>
      <c r="AI332" s="239"/>
      <c r="AJ332" s="239"/>
      <c r="AK332" s="239"/>
      <c r="AL332" s="239"/>
      <c r="AM332" s="239"/>
      <c r="AN332" s="239"/>
      <c r="AO332" s="239"/>
      <c r="AP332" s="239"/>
      <c r="AQ332" s="239"/>
      <c r="AR332" s="239"/>
      <c r="AS332" s="239"/>
      <c r="AT332" s="239"/>
      <c r="AU332" s="239"/>
      <c r="AV332" s="239"/>
      <c r="AW332" s="239"/>
      <c r="AX332" s="239"/>
      <c r="AY332" s="239"/>
      <c r="AZ332" s="239"/>
      <c r="BA332" s="239"/>
      <c r="BB332" s="239"/>
      <c r="BC332" s="239"/>
      <c r="BD332" s="239"/>
      <c r="BE332" s="239"/>
      <c r="BF332" s="239"/>
      <c r="BG332" s="239"/>
      <c r="BH332" s="239"/>
      <c r="BI332" s="239"/>
      <c r="BJ332" s="239"/>
      <c r="BK332" s="239"/>
      <c r="BL332" s="239"/>
      <c r="BM332" s="239"/>
      <c r="BN332" s="239"/>
      <c r="BO332" s="239"/>
      <c r="BP332" s="239"/>
      <c r="BQ332" s="239"/>
      <c r="BR332" s="239"/>
      <c r="BS332" s="239"/>
      <c r="BT332" s="239"/>
      <c r="BU332" s="239"/>
      <c r="BV332" s="239"/>
      <c r="BW332" s="239"/>
      <c r="BX332" s="239"/>
      <c r="BY332" s="239"/>
      <c r="BZ332" s="239"/>
      <c r="CA332" s="239"/>
      <c r="CB332" s="239"/>
      <c r="CC332" s="239"/>
      <c r="CD332" s="239"/>
      <c r="CE332" s="239"/>
      <c r="CF332" s="239"/>
      <c r="CG332" s="239"/>
      <c r="CH332" s="239"/>
      <c r="CI332" s="239"/>
      <c r="CJ332" s="239"/>
      <c r="CK332" s="239"/>
      <c r="CL332" s="239"/>
      <c r="CM332" s="239"/>
      <c r="CN332" s="239"/>
      <c r="CO332" s="239"/>
      <c r="CP332" s="239"/>
      <c r="CQ332" s="239"/>
      <c r="CR332" s="239"/>
      <c r="CS332" s="239"/>
      <c r="CT332" s="239"/>
      <c r="CU332" s="239"/>
      <c r="CV332" s="239"/>
      <c r="CW332" s="239"/>
      <c r="CX332" s="239"/>
      <c r="CY332" s="239"/>
      <c r="CZ332" s="239"/>
      <c r="DA332" s="239"/>
      <c r="DB332" s="239"/>
      <c r="DC332" s="239"/>
      <c r="DD332" s="239"/>
      <c r="DE332" s="239"/>
      <c r="DF332" s="239"/>
      <c r="DG332" s="239"/>
      <c r="DH332" s="239"/>
      <c r="DI332" s="239"/>
      <c r="DJ332" s="239"/>
      <c r="DK332" s="239"/>
      <c r="DL332" s="239"/>
      <c r="DM332" s="239"/>
      <c r="DN332" s="239"/>
      <c r="DO332" s="239"/>
      <c r="DP332" s="239"/>
      <c r="DQ332" s="239"/>
      <c r="DR332" s="239"/>
      <c r="DS332" s="239"/>
      <c r="DT332" s="239"/>
      <c r="DU332" s="239"/>
      <c r="DV332" s="239"/>
      <c r="DW332" s="239"/>
      <c r="DX332" s="239"/>
      <c r="DY332" s="239"/>
      <c r="DZ332" s="239"/>
      <c r="EA332" s="239"/>
      <c r="EB332" s="239"/>
      <c r="EC332" s="239"/>
      <c r="ED332" s="239"/>
      <c r="EE332" s="239"/>
      <c r="EF332" s="239"/>
      <c r="EG332" s="239"/>
      <c r="EH332" s="239"/>
      <c r="EI332" s="239"/>
      <c r="EJ332" s="239"/>
      <c r="EK332" s="239"/>
      <c r="EL332" s="239"/>
      <c r="EM332" s="239"/>
      <c r="EN332" s="239"/>
      <c r="EO332" s="239"/>
      <c r="EP332" s="239"/>
      <c r="EQ332" s="239"/>
      <c r="ER332" s="239"/>
      <c r="ES332" s="239"/>
      <c r="ET332" s="239"/>
      <c r="EU332" s="239"/>
      <c r="EV332" s="239"/>
      <c r="EW332" s="239"/>
      <c r="EX332" s="239"/>
      <c r="EY332" s="239"/>
      <c r="EZ332" s="239"/>
      <c r="FA332" s="239"/>
      <c r="FB332" s="239"/>
      <c r="FC332" s="239"/>
      <c r="FD332" s="239"/>
      <c r="FE332" s="239"/>
      <c r="FF332" s="239"/>
      <c r="FG332" s="239"/>
      <c r="FH332" s="239"/>
      <c r="FI332" s="239"/>
      <c r="FJ332" s="239"/>
      <c r="FK332" s="239"/>
      <c r="FL332" s="239"/>
      <c r="FM332" s="239"/>
      <c r="FN332" s="239"/>
      <c r="FO332" s="239"/>
      <c r="FP332" s="239"/>
      <c r="FQ332" s="239"/>
      <c r="FR332" s="239"/>
      <c r="FS332" s="239"/>
      <c r="FT332" s="239"/>
      <c r="FU332" s="239"/>
      <c r="FV332" s="239"/>
      <c r="FW332" s="239"/>
      <c r="FX332" s="239"/>
      <c r="FY332" s="239"/>
      <c r="FZ332" s="239"/>
      <c r="GA332" s="239"/>
      <c r="GB332" s="239"/>
      <c r="GC332" s="239"/>
      <c r="GD332" s="239"/>
      <c r="GE332" s="239"/>
      <c r="GF332" s="239"/>
      <c r="GG332" s="239"/>
      <c r="GH332" s="239"/>
      <c r="GI332" s="239"/>
      <c r="GJ332" s="239"/>
      <c r="GK332" s="239"/>
      <c r="GL332" s="239"/>
      <c r="GM332" s="239"/>
      <c r="GN332" s="239"/>
      <c r="GO332" s="239"/>
      <c r="GP332" s="239"/>
      <c r="GQ332" s="239"/>
      <c r="GR332" s="239"/>
      <c r="GS332" s="239"/>
      <c r="GT332" s="239"/>
      <c r="GU332" s="239"/>
      <c r="GV332" s="239"/>
      <c r="GW332" s="239"/>
      <c r="GX332" s="239"/>
      <c r="GY332" s="239"/>
      <c r="GZ332" s="239"/>
      <c r="HA332" s="239"/>
      <c r="HB332" s="239"/>
      <c r="HC332" s="239"/>
      <c r="HD332" s="239"/>
      <c r="HE332" s="239"/>
      <c r="HF332" s="239"/>
      <c r="HG332" s="239"/>
      <c r="HH332" s="239"/>
      <c r="HI332" s="239"/>
      <c r="HJ332" s="239"/>
      <c r="HK332" s="239"/>
      <c r="HL332" s="239"/>
      <c r="HM332" s="239"/>
      <c r="HN332" s="239"/>
      <c r="HO332" s="239"/>
      <c r="HP332" s="239"/>
      <c r="HQ332" s="239"/>
      <c r="HR332" s="239"/>
      <c r="HS332" s="239"/>
      <c r="HT332" s="239"/>
      <c r="HU332" s="239"/>
      <c r="HV332" s="239"/>
      <c r="HW332" s="239"/>
      <c r="HX332" s="239"/>
      <c r="HY332" s="239"/>
      <c r="HZ332" s="239"/>
      <c r="IA332" s="239"/>
      <c r="IB332" s="239"/>
      <c r="IC332" s="239"/>
      <c r="ID332" s="239"/>
      <c r="IE332" s="239"/>
      <c r="IF332" s="239"/>
      <c r="IG332" s="239"/>
      <c r="IH332" s="325"/>
      <c r="II332" s="325"/>
      <c r="IJ332" s="325"/>
      <c r="IK332" s="325"/>
      <c r="IL332" s="325"/>
      <c r="IM332" s="325"/>
      <c r="IN332" s="325"/>
      <c r="IO332" s="325"/>
      <c r="IP332" s="325"/>
      <c r="IQ332" s="325"/>
      <c r="IR332" s="325"/>
      <c r="IS332" s="325"/>
      <c r="IT332" s="325"/>
      <c r="IU332" s="325"/>
      <c r="IV332" s="325"/>
    </row>
    <row r="333" spans="1:6" s="321" customFormat="1" ht="30" customHeight="1">
      <c r="A333" s="337" t="s">
        <v>286</v>
      </c>
      <c r="B333" s="344">
        <v>0</v>
      </c>
      <c r="C333" s="338">
        <f t="shared" si="39"/>
        <v>0</v>
      </c>
      <c r="D333" s="345"/>
      <c r="E333" s="353" t="str">
        <f t="shared" si="35"/>
        <v>-</v>
      </c>
      <c r="F333" s="354"/>
    </row>
    <row r="334" spans="1:6" s="321" customFormat="1" ht="30" customHeight="1">
      <c r="A334" s="337" t="s">
        <v>287</v>
      </c>
      <c r="B334" s="344">
        <v>0</v>
      </c>
      <c r="C334" s="338">
        <f t="shared" si="39"/>
        <v>0</v>
      </c>
      <c r="D334" s="345"/>
      <c r="E334" s="353" t="str">
        <f t="shared" si="35"/>
        <v>-</v>
      </c>
      <c r="F334" s="354"/>
    </row>
    <row r="335" spans="1:6" s="321" customFormat="1" ht="30" customHeight="1">
      <c r="A335" s="340" t="s">
        <v>288</v>
      </c>
      <c r="B335" s="344">
        <v>0</v>
      </c>
      <c r="C335" s="338">
        <f t="shared" si="39"/>
        <v>0</v>
      </c>
      <c r="D335" s="345"/>
      <c r="E335" s="353" t="str">
        <f t="shared" si="35"/>
        <v>-</v>
      </c>
      <c r="F335" s="354"/>
    </row>
    <row r="336" spans="1:6" s="321" customFormat="1" ht="30" customHeight="1">
      <c r="A336" s="340" t="s">
        <v>121</v>
      </c>
      <c r="B336" s="344">
        <v>0</v>
      </c>
      <c r="C336" s="338">
        <f t="shared" si="39"/>
        <v>0</v>
      </c>
      <c r="D336" s="345"/>
      <c r="E336" s="353" t="str">
        <f t="shared" si="35"/>
        <v>-</v>
      </c>
      <c r="F336" s="354"/>
    </row>
    <row r="337" spans="1:6" s="321" customFormat="1" ht="30" customHeight="1">
      <c r="A337" s="337" t="s">
        <v>87</v>
      </c>
      <c r="B337" s="344">
        <v>0</v>
      </c>
      <c r="C337" s="338">
        <f t="shared" si="39"/>
        <v>0</v>
      </c>
      <c r="D337" s="345"/>
      <c r="E337" s="353" t="str">
        <f t="shared" si="35"/>
        <v>-</v>
      </c>
      <c r="F337" s="354"/>
    </row>
    <row r="338" spans="1:256" s="321" customFormat="1" ht="30" customHeight="1">
      <c r="A338" s="337" t="s">
        <v>289</v>
      </c>
      <c r="B338" s="344">
        <v>1092.12</v>
      </c>
      <c r="C338" s="338">
        <f t="shared" si="39"/>
        <v>1092.12</v>
      </c>
      <c r="D338" s="345">
        <v>1517</v>
      </c>
      <c r="E338" s="353">
        <f t="shared" si="35"/>
        <v>1.3890414972713623</v>
      </c>
      <c r="F338" s="354"/>
      <c r="G338" s="239"/>
      <c r="H338" s="239"/>
      <c r="I338" s="239"/>
      <c r="J338" s="239"/>
      <c r="K338" s="239"/>
      <c r="L338" s="239"/>
      <c r="M338" s="239"/>
      <c r="N338" s="239"/>
      <c r="O338" s="239"/>
      <c r="P338" s="239"/>
      <c r="Q338" s="239"/>
      <c r="R338" s="239"/>
      <c r="S338" s="239"/>
      <c r="T338" s="239"/>
      <c r="U338" s="239"/>
      <c r="V338" s="239"/>
      <c r="W338" s="239"/>
      <c r="X338" s="239"/>
      <c r="Y338" s="239"/>
      <c r="Z338" s="239"/>
      <c r="AA338" s="239"/>
      <c r="AB338" s="239"/>
      <c r="AC338" s="239"/>
      <c r="AD338" s="239"/>
      <c r="AE338" s="239"/>
      <c r="AF338" s="239"/>
      <c r="AG338" s="239"/>
      <c r="AH338" s="239"/>
      <c r="AI338" s="239"/>
      <c r="AJ338" s="239"/>
      <c r="AK338" s="239"/>
      <c r="AL338" s="239"/>
      <c r="AM338" s="239"/>
      <c r="AN338" s="239"/>
      <c r="AO338" s="239"/>
      <c r="AP338" s="239"/>
      <c r="AQ338" s="239"/>
      <c r="AR338" s="239"/>
      <c r="AS338" s="239"/>
      <c r="AT338" s="239"/>
      <c r="AU338" s="239"/>
      <c r="AV338" s="239"/>
      <c r="AW338" s="239"/>
      <c r="AX338" s="239"/>
      <c r="AY338" s="239"/>
      <c r="AZ338" s="239"/>
      <c r="BA338" s="239"/>
      <c r="BB338" s="239"/>
      <c r="BC338" s="239"/>
      <c r="BD338" s="239"/>
      <c r="BE338" s="239"/>
      <c r="BF338" s="239"/>
      <c r="BG338" s="239"/>
      <c r="BH338" s="239"/>
      <c r="BI338" s="239"/>
      <c r="BJ338" s="239"/>
      <c r="BK338" s="239"/>
      <c r="BL338" s="239"/>
      <c r="BM338" s="239"/>
      <c r="BN338" s="239"/>
      <c r="BO338" s="239"/>
      <c r="BP338" s="239"/>
      <c r="BQ338" s="239"/>
      <c r="BR338" s="239"/>
      <c r="BS338" s="239"/>
      <c r="BT338" s="239"/>
      <c r="BU338" s="239"/>
      <c r="BV338" s="239"/>
      <c r="BW338" s="239"/>
      <c r="BX338" s="239"/>
      <c r="BY338" s="239"/>
      <c r="BZ338" s="239"/>
      <c r="CA338" s="239"/>
      <c r="CB338" s="239"/>
      <c r="CC338" s="239"/>
      <c r="CD338" s="239"/>
      <c r="CE338" s="239"/>
      <c r="CF338" s="239"/>
      <c r="CG338" s="239"/>
      <c r="CH338" s="239"/>
      <c r="CI338" s="239"/>
      <c r="CJ338" s="239"/>
      <c r="CK338" s="239"/>
      <c r="CL338" s="239"/>
      <c r="CM338" s="239"/>
      <c r="CN338" s="239"/>
      <c r="CO338" s="239"/>
      <c r="CP338" s="239"/>
      <c r="CQ338" s="239"/>
      <c r="CR338" s="239"/>
      <c r="CS338" s="239"/>
      <c r="CT338" s="239"/>
      <c r="CU338" s="239"/>
      <c r="CV338" s="239"/>
      <c r="CW338" s="239"/>
      <c r="CX338" s="239"/>
      <c r="CY338" s="239"/>
      <c r="CZ338" s="239"/>
      <c r="DA338" s="239"/>
      <c r="DB338" s="239"/>
      <c r="DC338" s="239"/>
      <c r="DD338" s="239"/>
      <c r="DE338" s="239"/>
      <c r="DF338" s="239"/>
      <c r="DG338" s="239"/>
      <c r="DH338" s="239"/>
      <c r="DI338" s="239"/>
      <c r="DJ338" s="239"/>
      <c r="DK338" s="239"/>
      <c r="DL338" s="239"/>
      <c r="DM338" s="239"/>
      <c r="DN338" s="239"/>
      <c r="DO338" s="239"/>
      <c r="DP338" s="239"/>
      <c r="DQ338" s="239"/>
      <c r="DR338" s="239"/>
      <c r="DS338" s="239"/>
      <c r="DT338" s="239"/>
      <c r="DU338" s="239"/>
      <c r="DV338" s="239"/>
      <c r="DW338" s="239"/>
      <c r="DX338" s="239"/>
      <c r="DY338" s="239"/>
      <c r="DZ338" s="239"/>
      <c r="EA338" s="239"/>
      <c r="EB338" s="239"/>
      <c r="EC338" s="239"/>
      <c r="ED338" s="239"/>
      <c r="EE338" s="239"/>
      <c r="EF338" s="239"/>
      <c r="EG338" s="239"/>
      <c r="EH338" s="239"/>
      <c r="EI338" s="239"/>
      <c r="EJ338" s="239"/>
      <c r="EK338" s="239"/>
      <c r="EL338" s="239"/>
      <c r="EM338" s="239"/>
      <c r="EN338" s="239"/>
      <c r="EO338" s="239"/>
      <c r="EP338" s="239"/>
      <c r="EQ338" s="239"/>
      <c r="ER338" s="239"/>
      <c r="ES338" s="239"/>
      <c r="ET338" s="239"/>
      <c r="EU338" s="239"/>
      <c r="EV338" s="239"/>
      <c r="EW338" s="239"/>
      <c r="EX338" s="239"/>
      <c r="EY338" s="239"/>
      <c r="EZ338" s="239"/>
      <c r="FA338" s="239"/>
      <c r="FB338" s="239"/>
      <c r="FC338" s="239"/>
      <c r="FD338" s="239"/>
      <c r="FE338" s="239"/>
      <c r="FF338" s="239"/>
      <c r="FG338" s="239"/>
      <c r="FH338" s="239"/>
      <c r="FI338" s="239"/>
      <c r="FJ338" s="239"/>
      <c r="FK338" s="239"/>
      <c r="FL338" s="239"/>
      <c r="FM338" s="239"/>
      <c r="FN338" s="239"/>
      <c r="FO338" s="239"/>
      <c r="FP338" s="239"/>
      <c r="FQ338" s="239"/>
      <c r="FR338" s="239"/>
      <c r="FS338" s="239"/>
      <c r="FT338" s="239"/>
      <c r="FU338" s="239"/>
      <c r="FV338" s="239"/>
      <c r="FW338" s="239"/>
      <c r="FX338" s="239"/>
      <c r="FY338" s="239"/>
      <c r="FZ338" s="239"/>
      <c r="GA338" s="239"/>
      <c r="GB338" s="239"/>
      <c r="GC338" s="239"/>
      <c r="GD338" s="239"/>
      <c r="GE338" s="239"/>
      <c r="GF338" s="239"/>
      <c r="GG338" s="239"/>
      <c r="GH338" s="239"/>
      <c r="GI338" s="239"/>
      <c r="GJ338" s="239"/>
      <c r="GK338" s="239"/>
      <c r="GL338" s="239"/>
      <c r="GM338" s="239"/>
      <c r="GN338" s="239"/>
      <c r="GO338" s="239"/>
      <c r="GP338" s="239"/>
      <c r="GQ338" s="239"/>
      <c r="GR338" s="239"/>
      <c r="GS338" s="239"/>
      <c r="GT338" s="239"/>
      <c r="GU338" s="239"/>
      <c r="GV338" s="239"/>
      <c r="GW338" s="239"/>
      <c r="GX338" s="239"/>
      <c r="GY338" s="239"/>
      <c r="GZ338" s="239"/>
      <c r="HA338" s="239"/>
      <c r="HB338" s="239"/>
      <c r="HC338" s="239"/>
      <c r="HD338" s="239"/>
      <c r="HE338" s="239"/>
      <c r="HF338" s="239"/>
      <c r="HG338" s="239"/>
      <c r="HH338" s="239"/>
      <c r="HI338" s="239"/>
      <c r="HJ338" s="239"/>
      <c r="HK338" s="239"/>
      <c r="HL338" s="239"/>
      <c r="HM338" s="239"/>
      <c r="HN338" s="239"/>
      <c r="HO338" s="239"/>
      <c r="HP338" s="239"/>
      <c r="HQ338" s="239"/>
      <c r="HR338" s="239"/>
      <c r="HS338" s="239"/>
      <c r="HT338" s="239"/>
      <c r="HU338" s="239"/>
      <c r="HV338" s="239"/>
      <c r="HW338" s="239"/>
      <c r="HX338" s="239"/>
      <c r="HY338" s="239"/>
      <c r="HZ338" s="239"/>
      <c r="IA338" s="239"/>
      <c r="IB338" s="239"/>
      <c r="IC338" s="239"/>
      <c r="ID338" s="239"/>
      <c r="IE338" s="239"/>
      <c r="IF338" s="239"/>
      <c r="IG338" s="239"/>
      <c r="IH338" s="325"/>
      <c r="II338" s="325"/>
      <c r="IJ338" s="325"/>
      <c r="IK338" s="325"/>
      <c r="IL338" s="325"/>
      <c r="IM338" s="325"/>
      <c r="IN338" s="325"/>
      <c r="IO338" s="325"/>
      <c r="IP338" s="325"/>
      <c r="IQ338" s="325"/>
      <c r="IR338" s="325"/>
      <c r="IS338" s="325"/>
      <c r="IT338" s="325"/>
      <c r="IU338" s="325"/>
      <c r="IV338" s="325"/>
    </row>
    <row r="339" spans="1:6" s="321" customFormat="1" ht="30" customHeight="1">
      <c r="A339" s="336" t="s">
        <v>290</v>
      </c>
      <c r="B339" s="342">
        <f>SUM(B340:B348)</f>
        <v>0</v>
      </c>
      <c r="C339" s="342">
        <f>SUM(C340:C348)</f>
        <v>0</v>
      </c>
      <c r="D339" s="343">
        <f>SUM(D340:D348)</f>
        <v>0</v>
      </c>
      <c r="E339" s="353" t="str">
        <f t="shared" si="35"/>
        <v>-</v>
      </c>
      <c r="F339" s="354"/>
    </row>
    <row r="340" spans="1:6" s="321" customFormat="1" ht="30" customHeight="1">
      <c r="A340" s="340" t="s">
        <v>78</v>
      </c>
      <c r="B340" s="344">
        <v>0</v>
      </c>
      <c r="C340" s="338">
        <f aca="true" t="shared" si="40" ref="C340:C348">B340</f>
        <v>0</v>
      </c>
      <c r="D340" s="345"/>
      <c r="E340" s="353" t="str">
        <f t="shared" si="35"/>
        <v>-</v>
      </c>
      <c r="F340" s="354"/>
    </row>
    <row r="341" spans="1:6" s="321" customFormat="1" ht="30" customHeight="1">
      <c r="A341" s="340" t="s">
        <v>79</v>
      </c>
      <c r="B341" s="344">
        <v>0</v>
      </c>
      <c r="C341" s="338">
        <f t="shared" si="40"/>
        <v>0</v>
      </c>
      <c r="D341" s="345"/>
      <c r="E341" s="353" t="str">
        <f t="shared" si="35"/>
        <v>-</v>
      </c>
      <c r="F341" s="354"/>
    </row>
    <row r="342" spans="1:6" s="321" customFormat="1" ht="30" customHeight="1">
      <c r="A342" s="340" t="s">
        <v>80</v>
      </c>
      <c r="B342" s="344">
        <v>0</v>
      </c>
      <c r="C342" s="338">
        <f t="shared" si="40"/>
        <v>0</v>
      </c>
      <c r="D342" s="345"/>
      <c r="E342" s="353" t="str">
        <f t="shared" si="35"/>
        <v>-</v>
      </c>
      <c r="F342" s="354"/>
    </row>
    <row r="343" spans="1:6" s="321" customFormat="1" ht="30" customHeight="1">
      <c r="A343" s="341" t="s">
        <v>291</v>
      </c>
      <c r="B343" s="344">
        <v>0</v>
      </c>
      <c r="C343" s="338">
        <f t="shared" si="40"/>
        <v>0</v>
      </c>
      <c r="D343" s="345"/>
      <c r="E343" s="353" t="str">
        <f t="shared" si="35"/>
        <v>-</v>
      </c>
      <c r="F343" s="354"/>
    </row>
    <row r="344" spans="1:6" s="321" customFormat="1" ht="30" customHeight="1">
      <c r="A344" s="341" t="s">
        <v>292</v>
      </c>
      <c r="B344" s="344">
        <v>0</v>
      </c>
      <c r="C344" s="338">
        <f t="shared" si="40"/>
        <v>0</v>
      </c>
      <c r="D344" s="345"/>
      <c r="E344" s="353" t="str">
        <f t="shared" si="35"/>
        <v>-</v>
      </c>
      <c r="F344" s="354"/>
    </row>
    <row r="345" spans="1:6" s="321" customFormat="1" ht="30" customHeight="1">
      <c r="A345" s="340" t="s">
        <v>293</v>
      </c>
      <c r="B345" s="344">
        <v>0</v>
      </c>
      <c r="C345" s="338">
        <f t="shared" si="40"/>
        <v>0</v>
      </c>
      <c r="D345" s="345"/>
      <c r="E345" s="353" t="str">
        <f t="shared" si="35"/>
        <v>-</v>
      </c>
      <c r="F345" s="354"/>
    </row>
    <row r="346" spans="1:6" s="321" customFormat="1" ht="30" customHeight="1">
      <c r="A346" s="337" t="s">
        <v>121</v>
      </c>
      <c r="B346" s="344">
        <v>0</v>
      </c>
      <c r="C346" s="338">
        <f t="shared" si="40"/>
        <v>0</v>
      </c>
      <c r="D346" s="345"/>
      <c r="E346" s="353" t="str">
        <f t="shared" si="35"/>
        <v>-</v>
      </c>
      <c r="F346" s="354"/>
    </row>
    <row r="347" spans="1:6" s="321" customFormat="1" ht="30" customHeight="1">
      <c r="A347" s="337" t="s">
        <v>87</v>
      </c>
      <c r="B347" s="344">
        <v>0</v>
      </c>
      <c r="C347" s="338">
        <f t="shared" si="40"/>
        <v>0</v>
      </c>
      <c r="D347" s="343"/>
      <c r="E347" s="353" t="str">
        <f t="shared" si="35"/>
        <v>-</v>
      </c>
      <c r="F347" s="354"/>
    </row>
    <row r="348" spans="1:6" s="321" customFormat="1" ht="30" customHeight="1">
      <c r="A348" s="337" t="s">
        <v>294</v>
      </c>
      <c r="B348" s="344">
        <v>0</v>
      </c>
      <c r="C348" s="338">
        <f t="shared" si="40"/>
        <v>0</v>
      </c>
      <c r="D348" s="345"/>
      <c r="E348" s="353" t="str">
        <f t="shared" si="35"/>
        <v>-</v>
      </c>
      <c r="F348" s="354"/>
    </row>
    <row r="349" spans="1:6" s="321" customFormat="1" ht="30" customHeight="1">
      <c r="A349" s="346" t="s">
        <v>295</v>
      </c>
      <c r="B349" s="342">
        <f>SUM(B350:B358)</f>
        <v>0</v>
      </c>
      <c r="C349" s="342">
        <f>SUM(C350:C358)</f>
        <v>0</v>
      </c>
      <c r="D349" s="343">
        <f>SUM(D350:D358)</f>
        <v>0</v>
      </c>
      <c r="E349" s="353" t="str">
        <f t="shared" si="35"/>
        <v>-</v>
      </c>
      <c r="F349" s="354"/>
    </row>
    <row r="350" spans="1:6" s="321" customFormat="1" ht="30" customHeight="1">
      <c r="A350" s="337" t="s">
        <v>78</v>
      </c>
      <c r="B350" s="344">
        <v>0</v>
      </c>
      <c r="C350" s="338">
        <f aca="true" t="shared" si="41" ref="C350:C358">B350</f>
        <v>0</v>
      </c>
      <c r="D350" s="345"/>
      <c r="E350" s="353" t="str">
        <f t="shared" si="35"/>
        <v>-</v>
      </c>
      <c r="F350" s="354"/>
    </row>
    <row r="351" spans="1:6" s="321" customFormat="1" ht="30" customHeight="1">
      <c r="A351" s="337" t="s">
        <v>79</v>
      </c>
      <c r="B351" s="344">
        <v>0</v>
      </c>
      <c r="C351" s="338">
        <f t="shared" si="41"/>
        <v>0</v>
      </c>
      <c r="D351" s="345"/>
      <c r="E351" s="353" t="str">
        <f t="shared" si="35"/>
        <v>-</v>
      </c>
      <c r="F351" s="354"/>
    </row>
    <row r="352" spans="1:6" s="321" customFormat="1" ht="30" customHeight="1">
      <c r="A352" s="337" t="s">
        <v>80</v>
      </c>
      <c r="B352" s="344">
        <v>0</v>
      </c>
      <c r="C352" s="338">
        <f t="shared" si="41"/>
        <v>0</v>
      </c>
      <c r="D352" s="345"/>
      <c r="E352" s="353" t="str">
        <f t="shared" si="35"/>
        <v>-</v>
      </c>
      <c r="F352" s="354"/>
    </row>
    <row r="353" spans="1:6" s="321" customFormat="1" ht="30" customHeight="1">
      <c r="A353" s="340" t="s">
        <v>296</v>
      </c>
      <c r="B353" s="344">
        <v>0</v>
      </c>
      <c r="C353" s="338">
        <f t="shared" si="41"/>
        <v>0</v>
      </c>
      <c r="D353" s="345"/>
      <c r="E353" s="353" t="str">
        <f t="shared" si="35"/>
        <v>-</v>
      </c>
      <c r="F353" s="354"/>
    </row>
    <row r="354" spans="1:6" s="321" customFormat="1" ht="30" customHeight="1">
      <c r="A354" s="340" t="s">
        <v>297</v>
      </c>
      <c r="B354" s="344">
        <v>0</v>
      </c>
      <c r="C354" s="338">
        <f t="shared" si="41"/>
        <v>0</v>
      </c>
      <c r="D354" s="345"/>
      <c r="E354" s="353" t="str">
        <f t="shared" si="35"/>
        <v>-</v>
      </c>
      <c r="F354" s="354"/>
    </row>
    <row r="355" spans="1:6" s="321" customFormat="1" ht="30" customHeight="1">
      <c r="A355" s="340" t="s">
        <v>298</v>
      </c>
      <c r="B355" s="344">
        <v>0</v>
      </c>
      <c r="C355" s="338">
        <f t="shared" si="41"/>
        <v>0</v>
      </c>
      <c r="D355" s="345"/>
      <c r="E355" s="353" t="str">
        <f t="shared" si="35"/>
        <v>-</v>
      </c>
      <c r="F355" s="354"/>
    </row>
    <row r="356" spans="1:6" s="321" customFormat="1" ht="30" customHeight="1">
      <c r="A356" s="337" t="s">
        <v>121</v>
      </c>
      <c r="B356" s="344">
        <v>0</v>
      </c>
      <c r="C356" s="338">
        <f t="shared" si="41"/>
        <v>0</v>
      </c>
      <c r="D356" s="345"/>
      <c r="E356" s="353" t="str">
        <f t="shared" si="35"/>
        <v>-</v>
      </c>
      <c r="F356" s="354"/>
    </row>
    <row r="357" spans="1:6" s="321" customFormat="1" ht="30" customHeight="1">
      <c r="A357" s="337" t="s">
        <v>87</v>
      </c>
      <c r="B357" s="344">
        <v>0</v>
      </c>
      <c r="C357" s="338">
        <f t="shared" si="41"/>
        <v>0</v>
      </c>
      <c r="D357" s="345"/>
      <c r="E357" s="353" t="str">
        <f t="shared" si="35"/>
        <v>-</v>
      </c>
      <c r="F357" s="354"/>
    </row>
    <row r="358" spans="1:6" s="321" customFormat="1" ht="30" customHeight="1">
      <c r="A358" s="337" t="s">
        <v>299</v>
      </c>
      <c r="B358" s="344">
        <v>0</v>
      </c>
      <c r="C358" s="338">
        <f t="shared" si="41"/>
        <v>0</v>
      </c>
      <c r="D358" s="345"/>
      <c r="E358" s="353" t="str">
        <f t="shared" si="35"/>
        <v>-</v>
      </c>
      <c r="F358" s="354"/>
    </row>
    <row r="359" spans="1:6" s="321" customFormat="1" ht="30" customHeight="1">
      <c r="A359" s="336" t="s">
        <v>300</v>
      </c>
      <c r="B359" s="342">
        <f>SUM(B360:B366)</f>
        <v>0</v>
      </c>
      <c r="C359" s="342">
        <f>SUM(C360:C366)</f>
        <v>0</v>
      </c>
      <c r="D359" s="343">
        <f>SUM(D360:D366)</f>
        <v>0</v>
      </c>
      <c r="E359" s="353" t="str">
        <f t="shared" si="35"/>
        <v>-</v>
      </c>
      <c r="F359" s="354"/>
    </row>
    <row r="360" spans="1:6" s="321" customFormat="1" ht="30" customHeight="1">
      <c r="A360" s="337" t="s">
        <v>78</v>
      </c>
      <c r="B360" s="344">
        <v>0</v>
      </c>
      <c r="C360" s="338">
        <f aca="true" t="shared" si="42" ref="C360:C366">B360</f>
        <v>0</v>
      </c>
      <c r="D360" s="345"/>
      <c r="E360" s="353" t="str">
        <f t="shared" si="35"/>
        <v>-</v>
      </c>
      <c r="F360" s="354"/>
    </row>
    <row r="361" spans="1:6" s="321" customFormat="1" ht="30" customHeight="1">
      <c r="A361" s="337" t="s">
        <v>79</v>
      </c>
      <c r="B361" s="344">
        <v>0</v>
      </c>
      <c r="C361" s="338">
        <f t="shared" si="42"/>
        <v>0</v>
      </c>
      <c r="D361" s="345"/>
      <c r="E361" s="353" t="str">
        <f t="shared" si="35"/>
        <v>-</v>
      </c>
      <c r="F361" s="354"/>
    </row>
    <row r="362" spans="1:6" s="321" customFormat="1" ht="30" customHeight="1">
      <c r="A362" s="337" t="s">
        <v>80</v>
      </c>
      <c r="B362" s="344">
        <v>0</v>
      </c>
      <c r="C362" s="338">
        <f t="shared" si="42"/>
        <v>0</v>
      </c>
      <c r="D362" s="345"/>
      <c r="E362" s="353" t="str">
        <f t="shared" si="35"/>
        <v>-</v>
      </c>
      <c r="F362" s="354"/>
    </row>
    <row r="363" spans="1:6" s="321" customFormat="1" ht="30" customHeight="1">
      <c r="A363" s="340" t="s">
        <v>301</v>
      </c>
      <c r="B363" s="344">
        <v>0</v>
      </c>
      <c r="C363" s="338">
        <f t="shared" si="42"/>
        <v>0</v>
      </c>
      <c r="D363" s="345"/>
      <c r="E363" s="353" t="str">
        <f t="shared" si="35"/>
        <v>-</v>
      </c>
      <c r="F363" s="354"/>
    </row>
    <row r="364" spans="1:6" s="321" customFormat="1" ht="30" customHeight="1">
      <c r="A364" s="340" t="s">
        <v>302</v>
      </c>
      <c r="B364" s="344">
        <v>0</v>
      </c>
      <c r="C364" s="338">
        <f t="shared" si="42"/>
        <v>0</v>
      </c>
      <c r="D364" s="345"/>
      <c r="E364" s="353" t="str">
        <f t="shared" si="35"/>
        <v>-</v>
      </c>
      <c r="F364" s="354"/>
    </row>
    <row r="365" spans="1:6" s="321" customFormat="1" ht="30" customHeight="1">
      <c r="A365" s="340" t="s">
        <v>87</v>
      </c>
      <c r="B365" s="344">
        <v>0</v>
      </c>
      <c r="C365" s="338">
        <f t="shared" si="42"/>
        <v>0</v>
      </c>
      <c r="D365" s="345"/>
      <c r="E365" s="353" t="str">
        <f aca="true" t="shared" si="43" ref="E365:E373">_xlfn.IFERROR(D365/B365,"-")</f>
        <v>-</v>
      </c>
      <c r="F365" s="354"/>
    </row>
    <row r="366" spans="1:6" s="321" customFormat="1" ht="30" customHeight="1">
      <c r="A366" s="341" t="s">
        <v>303</v>
      </c>
      <c r="B366" s="344">
        <v>0</v>
      </c>
      <c r="C366" s="338">
        <f t="shared" si="42"/>
        <v>0</v>
      </c>
      <c r="D366" s="345"/>
      <c r="E366" s="353" t="str">
        <f t="shared" si="43"/>
        <v>-</v>
      </c>
      <c r="F366" s="354"/>
    </row>
    <row r="367" spans="1:6" s="321" customFormat="1" ht="30" customHeight="1">
      <c r="A367" s="336" t="s">
        <v>304</v>
      </c>
      <c r="B367" s="342">
        <f>SUM(B368:B372)</f>
        <v>0</v>
      </c>
      <c r="C367" s="342">
        <f>SUM(C368:C372)</f>
        <v>0</v>
      </c>
      <c r="D367" s="343">
        <f>SUM(D368:D372)</f>
        <v>0</v>
      </c>
      <c r="E367" s="353" t="str">
        <f t="shared" si="43"/>
        <v>-</v>
      </c>
      <c r="F367" s="354"/>
    </row>
    <row r="368" spans="1:6" s="321" customFormat="1" ht="30" customHeight="1">
      <c r="A368" s="337" t="s">
        <v>78</v>
      </c>
      <c r="B368" s="344">
        <v>0</v>
      </c>
      <c r="C368" s="338">
        <f aca="true" t="shared" si="44" ref="C368:C372">B368</f>
        <v>0</v>
      </c>
      <c r="D368" s="345"/>
      <c r="E368" s="353" t="str">
        <f t="shared" si="43"/>
        <v>-</v>
      </c>
      <c r="F368" s="354"/>
    </row>
    <row r="369" spans="1:6" s="321" customFormat="1" ht="30" customHeight="1">
      <c r="A369" s="337" t="s">
        <v>79</v>
      </c>
      <c r="B369" s="344">
        <v>0</v>
      </c>
      <c r="C369" s="338">
        <f t="shared" si="44"/>
        <v>0</v>
      </c>
      <c r="D369" s="345"/>
      <c r="E369" s="353" t="str">
        <f t="shared" si="43"/>
        <v>-</v>
      </c>
      <c r="F369" s="354"/>
    </row>
    <row r="370" spans="1:6" s="321" customFormat="1" ht="30" customHeight="1">
      <c r="A370" s="340" t="s">
        <v>121</v>
      </c>
      <c r="B370" s="344">
        <v>0</v>
      </c>
      <c r="C370" s="338">
        <f t="shared" si="44"/>
        <v>0</v>
      </c>
      <c r="D370" s="345"/>
      <c r="E370" s="353" t="str">
        <f t="shared" si="43"/>
        <v>-</v>
      </c>
      <c r="F370" s="354"/>
    </row>
    <row r="371" spans="1:6" s="321" customFormat="1" ht="30" customHeight="1">
      <c r="A371" s="340" t="s">
        <v>305</v>
      </c>
      <c r="B371" s="344">
        <v>0</v>
      </c>
      <c r="C371" s="338">
        <f t="shared" si="44"/>
        <v>0</v>
      </c>
      <c r="D371" s="345"/>
      <c r="E371" s="353" t="str">
        <f t="shared" si="43"/>
        <v>-</v>
      </c>
      <c r="F371" s="354"/>
    </row>
    <row r="372" spans="1:6" s="321" customFormat="1" ht="30" customHeight="1">
      <c r="A372" s="340" t="s">
        <v>306</v>
      </c>
      <c r="B372" s="344">
        <v>0</v>
      </c>
      <c r="C372" s="338">
        <f t="shared" si="44"/>
        <v>0</v>
      </c>
      <c r="D372" s="345"/>
      <c r="E372" s="353" t="str">
        <f t="shared" si="43"/>
        <v>-</v>
      </c>
      <c r="F372" s="354"/>
    </row>
    <row r="373" spans="1:256" s="321" customFormat="1" ht="30" customHeight="1">
      <c r="A373" s="336" t="s">
        <v>307</v>
      </c>
      <c r="B373" s="342">
        <f>B375+B374</f>
        <v>1748.006</v>
      </c>
      <c r="C373" s="342">
        <f>C375+C374</f>
        <v>1748.006</v>
      </c>
      <c r="D373" s="360">
        <f>D375+D374</f>
        <v>1781</v>
      </c>
      <c r="E373" s="353">
        <f t="shared" si="43"/>
        <v>1.0188752212521008</v>
      </c>
      <c r="F373" s="356"/>
      <c r="G373" s="239"/>
      <c r="H373" s="239"/>
      <c r="I373" s="239"/>
      <c r="J373" s="239"/>
      <c r="K373" s="239"/>
      <c r="L373" s="239"/>
      <c r="M373" s="239"/>
      <c r="N373" s="239"/>
      <c r="O373" s="239"/>
      <c r="P373" s="239"/>
      <c r="Q373" s="239"/>
      <c r="R373" s="239"/>
      <c r="S373" s="239"/>
      <c r="T373" s="239"/>
      <c r="U373" s="239"/>
      <c r="V373" s="239"/>
      <c r="W373" s="239"/>
      <c r="X373" s="239"/>
      <c r="Y373" s="239"/>
      <c r="Z373" s="239"/>
      <c r="AA373" s="239"/>
      <c r="AB373" s="239"/>
      <c r="AC373" s="239"/>
      <c r="AD373" s="239"/>
      <c r="AE373" s="239"/>
      <c r="AF373" s="239"/>
      <c r="AG373" s="239"/>
      <c r="AH373" s="239"/>
      <c r="AI373" s="239"/>
      <c r="AJ373" s="239"/>
      <c r="AK373" s="239"/>
      <c r="AL373" s="239"/>
      <c r="AM373" s="239"/>
      <c r="AN373" s="239"/>
      <c r="AO373" s="239"/>
      <c r="AP373" s="239"/>
      <c r="AQ373" s="239"/>
      <c r="AR373" s="239"/>
      <c r="AS373" s="239"/>
      <c r="AT373" s="239"/>
      <c r="AU373" s="239"/>
      <c r="AV373" s="239"/>
      <c r="AW373" s="239"/>
      <c r="AX373" s="239"/>
      <c r="AY373" s="239"/>
      <c r="AZ373" s="239"/>
      <c r="BA373" s="239"/>
      <c r="BB373" s="239"/>
      <c r="BC373" s="239"/>
      <c r="BD373" s="239"/>
      <c r="BE373" s="239"/>
      <c r="BF373" s="239"/>
      <c r="BG373" s="239"/>
      <c r="BH373" s="239"/>
      <c r="BI373" s="239"/>
      <c r="BJ373" s="239"/>
      <c r="BK373" s="239"/>
      <c r="BL373" s="239"/>
      <c r="BM373" s="239"/>
      <c r="BN373" s="239"/>
      <c r="BO373" s="239"/>
      <c r="BP373" s="239"/>
      <c r="BQ373" s="239"/>
      <c r="BR373" s="239"/>
      <c r="BS373" s="239"/>
      <c r="BT373" s="239"/>
      <c r="BU373" s="239"/>
      <c r="BV373" s="239"/>
      <c r="BW373" s="239"/>
      <c r="BX373" s="239"/>
      <c r="BY373" s="239"/>
      <c r="BZ373" s="239"/>
      <c r="CA373" s="239"/>
      <c r="CB373" s="239"/>
      <c r="CC373" s="239"/>
      <c r="CD373" s="239"/>
      <c r="CE373" s="239"/>
      <c r="CF373" s="239"/>
      <c r="CG373" s="239"/>
      <c r="CH373" s="239"/>
      <c r="CI373" s="239"/>
      <c r="CJ373" s="239"/>
      <c r="CK373" s="239"/>
      <c r="CL373" s="239"/>
      <c r="CM373" s="239"/>
      <c r="CN373" s="239"/>
      <c r="CO373" s="239"/>
      <c r="CP373" s="239"/>
      <c r="CQ373" s="239"/>
      <c r="CR373" s="239"/>
      <c r="CS373" s="239"/>
      <c r="CT373" s="239"/>
      <c r="CU373" s="239"/>
      <c r="CV373" s="239"/>
      <c r="CW373" s="239"/>
      <c r="CX373" s="239"/>
      <c r="CY373" s="239"/>
      <c r="CZ373" s="239"/>
      <c r="DA373" s="239"/>
      <c r="DB373" s="239"/>
      <c r="DC373" s="239"/>
      <c r="DD373" s="239"/>
      <c r="DE373" s="239"/>
      <c r="DF373" s="239"/>
      <c r="DG373" s="239"/>
      <c r="DH373" s="239"/>
      <c r="DI373" s="239"/>
      <c r="DJ373" s="239"/>
      <c r="DK373" s="239"/>
      <c r="DL373" s="239"/>
      <c r="DM373" s="239"/>
      <c r="DN373" s="239"/>
      <c r="DO373" s="239"/>
      <c r="DP373" s="239"/>
      <c r="DQ373" s="239"/>
      <c r="DR373" s="239"/>
      <c r="DS373" s="239"/>
      <c r="DT373" s="239"/>
      <c r="DU373" s="239"/>
      <c r="DV373" s="239"/>
      <c r="DW373" s="239"/>
      <c r="DX373" s="239"/>
      <c r="DY373" s="239"/>
      <c r="DZ373" s="239"/>
      <c r="EA373" s="239"/>
      <c r="EB373" s="239"/>
      <c r="EC373" s="239"/>
      <c r="ED373" s="239"/>
      <c r="EE373" s="239"/>
      <c r="EF373" s="239"/>
      <c r="EG373" s="239"/>
      <c r="EH373" s="239"/>
      <c r="EI373" s="239"/>
      <c r="EJ373" s="239"/>
      <c r="EK373" s="239"/>
      <c r="EL373" s="239"/>
      <c r="EM373" s="239"/>
      <c r="EN373" s="239"/>
      <c r="EO373" s="239"/>
      <c r="EP373" s="239"/>
      <c r="EQ373" s="239"/>
      <c r="ER373" s="239"/>
      <c r="ES373" s="239"/>
      <c r="ET373" s="239"/>
      <c r="EU373" s="239"/>
      <c r="EV373" s="239"/>
      <c r="EW373" s="239"/>
      <c r="EX373" s="239"/>
      <c r="EY373" s="239"/>
      <c r="EZ373" s="239"/>
      <c r="FA373" s="239"/>
      <c r="FB373" s="239"/>
      <c r="FC373" s="239"/>
      <c r="FD373" s="239"/>
      <c r="FE373" s="239"/>
      <c r="FF373" s="239"/>
      <c r="FG373" s="239"/>
      <c r="FH373" s="239"/>
      <c r="FI373" s="239"/>
      <c r="FJ373" s="239"/>
      <c r="FK373" s="239"/>
      <c r="FL373" s="239"/>
      <c r="FM373" s="239"/>
      <c r="FN373" s="239"/>
      <c r="FO373" s="239"/>
      <c r="FP373" s="239"/>
      <c r="FQ373" s="239"/>
      <c r="FR373" s="239"/>
      <c r="FS373" s="239"/>
      <c r="FT373" s="239"/>
      <c r="FU373" s="239"/>
      <c r="FV373" s="239"/>
      <c r="FW373" s="239"/>
      <c r="FX373" s="239"/>
      <c r="FY373" s="239"/>
      <c r="FZ373" s="239"/>
      <c r="GA373" s="239"/>
      <c r="GB373" s="239"/>
      <c r="GC373" s="239"/>
      <c r="GD373" s="239"/>
      <c r="GE373" s="239"/>
      <c r="GF373" s="239"/>
      <c r="GG373" s="239"/>
      <c r="GH373" s="239"/>
      <c r="GI373" s="239"/>
      <c r="GJ373" s="239"/>
      <c r="GK373" s="239"/>
      <c r="GL373" s="239"/>
      <c r="GM373" s="239"/>
      <c r="GN373" s="239"/>
      <c r="GO373" s="239"/>
      <c r="GP373" s="239"/>
      <c r="GQ373" s="239"/>
      <c r="GR373" s="239"/>
      <c r="GS373" s="239"/>
      <c r="GT373" s="239"/>
      <c r="GU373" s="239"/>
      <c r="GV373" s="239"/>
      <c r="GW373" s="239"/>
      <c r="GX373" s="239"/>
      <c r="GY373" s="239"/>
      <c r="GZ373" s="239"/>
      <c r="HA373" s="239"/>
      <c r="HB373" s="239"/>
      <c r="HC373" s="239"/>
      <c r="HD373" s="239"/>
      <c r="HE373" s="239"/>
      <c r="HF373" s="239"/>
      <c r="HG373" s="239"/>
      <c r="HH373" s="239"/>
      <c r="HI373" s="239"/>
      <c r="HJ373" s="239"/>
      <c r="HK373" s="239"/>
      <c r="HL373" s="239"/>
      <c r="HM373" s="239"/>
      <c r="HN373" s="239"/>
      <c r="HO373" s="239"/>
      <c r="HP373" s="239"/>
      <c r="HQ373" s="239"/>
      <c r="HR373" s="239"/>
      <c r="HS373" s="239"/>
      <c r="HT373" s="239"/>
      <c r="HU373" s="239"/>
      <c r="HV373" s="239"/>
      <c r="HW373" s="239"/>
      <c r="HX373" s="239"/>
      <c r="HY373" s="239"/>
      <c r="HZ373" s="239"/>
      <c r="IA373" s="239"/>
      <c r="IB373" s="239"/>
      <c r="IC373" s="239"/>
      <c r="ID373" s="239"/>
      <c r="IE373" s="239"/>
      <c r="IF373" s="239"/>
      <c r="IG373" s="239"/>
      <c r="IH373" s="325"/>
      <c r="II373" s="325"/>
      <c r="IJ373" s="325"/>
      <c r="IK373" s="325"/>
      <c r="IL373" s="325"/>
      <c r="IM373" s="325"/>
      <c r="IN373" s="325"/>
      <c r="IO373" s="325"/>
      <c r="IP373" s="325"/>
      <c r="IQ373" s="325"/>
      <c r="IR373" s="325"/>
      <c r="IS373" s="325"/>
      <c r="IT373" s="325"/>
      <c r="IU373" s="325"/>
      <c r="IV373" s="325"/>
    </row>
    <row r="374" spans="1:256" s="321" customFormat="1" ht="30" customHeight="1">
      <c r="A374" s="337" t="s">
        <v>308</v>
      </c>
      <c r="B374" s="342">
        <v>0</v>
      </c>
      <c r="C374" s="342">
        <v>0</v>
      </c>
      <c r="D374" s="343"/>
      <c r="E374" s="353"/>
      <c r="F374" s="356"/>
      <c r="G374" s="239"/>
      <c r="H374" s="239"/>
      <c r="I374" s="239"/>
      <c r="J374" s="239"/>
      <c r="K374" s="239"/>
      <c r="L374" s="239"/>
      <c r="M374" s="239"/>
      <c r="N374" s="239"/>
      <c r="O374" s="239"/>
      <c r="P374" s="239"/>
      <c r="Q374" s="239"/>
      <c r="R374" s="239"/>
      <c r="S374" s="239"/>
      <c r="T374" s="239"/>
      <c r="U374" s="239"/>
      <c r="V374" s="239"/>
      <c r="W374" s="239"/>
      <c r="X374" s="239"/>
      <c r="Y374" s="239"/>
      <c r="Z374" s="239"/>
      <c r="AA374" s="239"/>
      <c r="AB374" s="239"/>
      <c r="AC374" s="239"/>
      <c r="AD374" s="239"/>
      <c r="AE374" s="239"/>
      <c r="AF374" s="239"/>
      <c r="AG374" s="239"/>
      <c r="AH374" s="239"/>
      <c r="AI374" s="239"/>
      <c r="AJ374" s="239"/>
      <c r="AK374" s="239"/>
      <c r="AL374" s="239"/>
      <c r="AM374" s="239"/>
      <c r="AN374" s="239"/>
      <c r="AO374" s="239"/>
      <c r="AP374" s="239"/>
      <c r="AQ374" s="239"/>
      <c r="AR374" s="239"/>
      <c r="AS374" s="239"/>
      <c r="AT374" s="239"/>
      <c r="AU374" s="239"/>
      <c r="AV374" s="239"/>
      <c r="AW374" s="239"/>
      <c r="AX374" s="239"/>
      <c r="AY374" s="239"/>
      <c r="AZ374" s="239"/>
      <c r="BA374" s="239"/>
      <c r="BB374" s="239"/>
      <c r="BC374" s="239"/>
      <c r="BD374" s="239"/>
      <c r="BE374" s="239"/>
      <c r="BF374" s="239"/>
      <c r="BG374" s="239"/>
      <c r="BH374" s="239"/>
      <c r="BI374" s="239"/>
      <c r="BJ374" s="239"/>
      <c r="BK374" s="239"/>
      <c r="BL374" s="239"/>
      <c r="BM374" s="239"/>
      <c r="BN374" s="239"/>
      <c r="BO374" s="239"/>
      <c r="BP374" s="239"/>
      <c r="BQ374" s="239"/>
      <c r="BR374" s="239"/>
      <c r="BS374" s="239"/>
      <c r="BT374" s="239"/>
      <c r="BU374" s="239"/>
      <c r="BV374" s="239"/>
      <c r="BW374" s="239"/>
      <c r="BX374" s="239"/>
      <c r="BY374" s="239"/>
      <c r="BZ374" s="239"/>
      <c r="CA374" s="239"/>
      <c r="CB374" s="239"/>
      <c r="CC374" s="239"/>
      <c r="CD374" s="239"/>
      <c r="CE374" s="239"/>
      <c r="CF374" s="239"/>
      <c r="CG374" s="239"/>
      <c r="CH374" s="239"/>
      <c r="CI374" s="239"/>
      <c r="CJ374" s="239"/>
      <c r="CK374" s="239"/>
      <c r="CL374" s="239"/>
      <c r="CM374" s="239"/>
      <c r="CN374" s="239"/>
      <c r="CO374" s="239"/>
      <c r="CP374" s="239"/>
      <c r="CQ374" s="239"/>
      <c r="CR374" s="239"/>
      <c r="CS374" s="239"/>
      <c r="CT374" s="239"/>
      <c r="CU374" s="239"/>
      <c r="CV374" s="239"/>
      <c r="CW374" s="239"/>
      <c r="CX374" s="239"/>
      <c r="CY374" s="239"/>
      <c r="CZ374" s="239"/>
      <c r="DA374" s="239"/>
      <c r="DB374" s="239"/>
      <c r="DC374" s="239"/>
      <c r="DD374" s="239"/>
      <c r="DE374" s="239"/>
      <c r="DF374" s="239"/>
      <c r="DG374" s="239"/>
      <c r="DH374" s="239"/>
      <c r="DI374" s="239"/>
      <c r="DJ374" s="239"/>
      <c r="DK374" s="239"/>
      <c r="DL374" s="239"/>
      <c r="DM374" s="239"/>
      <c r="DN374" s="239"/>
      <c r="DO374" s="239"/>
      <c r="DP374" s="239"/>
      <c r="DQ374" s="239"/>
      <c r="DR374" s="239"/>
      <c r="DS374" s="239"/>
      <c r="DT374" s="239"/>
      <c r="DU374" s="239"/>
      <c r="DV374" s="239"/>
      <c r="DW374" s="239"/>
      <c r="DX374" s="239"/>
      <c r="DY374" s="239"/>
      <c r="DZ374" s="239"/>
      <c r="EA374" s="239"/>
      <c r="EB374" s="239"/>
      <c r="EC374" s="239"/>
      <c r="ED374" s="239"/>
      <c r="EE374" s="239"/>
      <c r="EF374" s="239"/>
      <c r="EG374" s="239"/>
      <c r="EH374" s="239"/>
      <c r="EI374" s="239"/>
      <c r="EJ374" s="239"/>
      <c r="EK374" s="239"/>
      <c r="EL374" s="239"/>
      <c r="EM374" s="239"/>
      <c r="EN374" s="239"/>
      <c r="EO374" s="239"/>
      <c r="EP374" s="239"/>
      <c r="EQ374" s="239"/>
      <c r="ER374" s="239"/>
      <c r="ES374" s="239"/>
      <c r="ET374" s="239"/>
      <c r="EU374" s="239"/>
      <c r="EV374" s="239"/>
      <c r="EW374" s="239"/>
      <c r="EX374" s="239"/>
      <c r="EY374" s="239"/>
      <c r="EZ374" s="239"/>
      <c r="FA374" s="239"/>
      <c r="FB374" s="239"/>
      <c r="FC374" s="239"/>
      <c r="FD374" s="239"/>
      <c r="FE374" s="239"/>
      <c r="FF374" s="239"/>
      <c r="FG374" s="239"/>
      <c r="FH374" s="239"/>
      <c r="FI374" s="239"/>
      <c r="FJ374" s="239"/>
      <c r="FK374" s="239"/>
      <c r="FL374" s="239"/>
      <c r="FM374" s="239"/>
      <c r="FN374" s="239"/>
      <c r="FO374" s="239"/>
      <c r="FP374" s="239"/>
      <c r="FQ374" s="239"/>
      <c r="FR374" s="239"/>
      <c r="FS374" s="239"/>
      <c r="FT374" s="239"/>
      <c r="FU374" s="239"/>
      <c r="FV374" s="239"/>
      <c r="FW374" s="239"/>
      <c r="FX374" s="239"/>
      <c r="FY374" s="239"/>
      <c r="FZ374" s="239"/>
      <c r="GA374" s="239"/>
      <c r="GB374" s="239"/>
      <c r="GC374" s="239"/>
      <c r="GD374" s="239"/>
      <c r="GE374" s="239"/>
      <c r="GF374" s="239"/>
      <c r="GG374" s="239"/>
      <c r="GH374" s="239"/>
      <c r="GI374" s="239"/>
      <c r="GJ374" s="239"/>
      <c r="GK374" s="239"/>
      <c r="GL374" s="239"/>
      <c r="GM374" s="239"/>
      <c r="GN374" s="239"/>
      <c r="GO374" s="239"/>
      <c r="GP374" s="239"/>
      <c r="GQ374" s="239"/>
      <c r="GR374" s="239"/>
      <c r="GS374" s="239"/>
      <c r="GT374" s="239"/>
      <c r="GU374" s="239"/>
      <c r="GV374" s="239"/>
      <c r="GW374" s="239"/>
      <c r="GX374" s="239"/>
      <c r="GY374" s="239"/>
      <c r="GZ374" s="239"/>
      <c r="HA374" s="239"/>
      <c r="HB374" s="239"/>
      <c r="HC374" s="239"/>
      <c r="HD374" s="239"/>
      <c r="HE374" s="239"/>
      <c r="HF374" s="239"/>
      <c r="HG374" s="239"/>
      <c r="HH374" s="239"/>
      <c r="HI374" s="239"/>
      <c r="HJ374" s="239"/>
      <c r="HK374" s="239"/>
      <c r="HL374" s="239"/>
      <c r="HM374" s="239"/>
      <c r="HN374" s="239"/>
      <c r="HO374" s="239"/>
      <c r="HP374" s="239"/>
      <c r="HQ374" s="239"/>
      <c r="HR374" s="239"/>
      <c r="HS374" s="239"/>
      <c r="HT374" s="239"/>
      <c r="HU374" s="239"/>
      <c r="HV374" s="239"/>
      <c r="HW374" s="239"/>
      <c r="HX374" s="239"/>
      <c r="HY374" s="239"/>
      <c r="HZ374" s="239"/>
      <c r="IA374" s="239"/>
      <c r="IB374" s="239"/>
      <c r="IC374" s="239"/>
      <c r="ID374" s="239"/>
      <c r="IE374" s="239"/>
      <c r="IF374" s="239"/>
      <c r="IG374" s="239"/>
      <c r="IH374" s="325"/>
      <c r="II374" s="325"/>
      <c r="IJ374" s="325"/>
      <c r="IK374" s="325"/>
      <c r="IL374" s="325"/>
      <c r="IM374" s="325"/>
      <c r="IN374" s="325"/>
      <c r="IO374" s="325"/>
      <c r="IP374" s="325"/>
      <c r="IQ374" s="325"/>
      <c r="IR374" s="325"/>
      <c r="IS374" s="325"/>
      <c r="IT374" s="325"/>
      <c r="IU374" s="325"/>
      <c r="IV374" s="325"/>
    </row>
    <row r="375" spans="1:256" s="321" customFormat="1" ht="30" customHeight="1">
      <c r="A375" s="337" t="s">
        <v>309</v>
      </c>
      <c r="B375" s="344">
        <v>1748.006</v>
      </c>
      <c r="C375" s="338">
        <f aca="true" t="shared" si="45" ref="C375:C381">B375</f>
        <v>1748.006</v>
      </c>
      <c r="D375" s="345">
        <v>1781</v>
      </c>
      <c r="E375" s="353">
        <f aca="true" t="shared" si="46" ref="E375:E392">_xlfn.IFERROR(D375/B375,"-")</f>
        <v>1.0188752212521008</v>
      </c>
      <c r="F375" s="355"/>
      <c r="G375" s="239"/>
      <c r="H375" s="239"/>
      <c r="I375" s="239"/>
      <c r="J375" s="239"/>
      <c r="K375" s="239"/>
      <c r="L375" s="239"/>
      <c r="M375" s="239"/>
      <c r="N375" s="239"/>
      <c r="O375" s="239"/>
      <c r="P375" s="239"/>
      <c r="Q375" s="239"/>
      <c r="R375" s="239"/>
      <c r="S375" s="239"/>
      <c r="T375" s="239"/>
      <c r="U375" s="239"/>
      <c r="V375" s="239"/>
      <c r="W375" s="239"/>
      <c r="X375" s="239"/>
      <c r="Y375" s="239"/>
      <c r="Z375" s="239"/>
      <c r="AA375" s="239"/>
      <c r="AB375" s="239"/>
      <c r="AC375" s="239"/>
      <c r="AD375" s="239"/>
      <c r="AE375" s="239"/>
      <c r="AF375" s="239"/>
      <c r="AG375" s="239"/>
      <c r="AH375" s="239"/>
      <c r="AI375" s="239"/>
      <c r="AJ375" s="239"/>
      <c r="AK375" s="239"/>
      <c r="AL375" s="239"/>
      <c r="AM375" s="239"/>
      <c r="AN375" s="239"/>
      <c r="AO375" s="239"/>
      <c r="AP375" s="239"/>
      <c r="AQ375" s="239"/>
      <c r="AR375" s="239"/>
      <c r="AS375" s="239"/>
      <c r="AT375" s="239"/>
      <c r="AU375" s="239"/>
      <c r="AV375" s="239"/>
      <c r="AW375" s="239"/>
      <c r="AX375" s="239"/>
      <c r="AY375" s="239"/>
      <c r="AZ375" s="239"/>
      <c r="BA375" s="239"/>
      <c r="BB375" s="239"/>
      <c r="BC375" s="239"/>
      <c r="BD375" s="239"/>
      <c r="BE375" s="239"/>
      <c r="BF375" s="239"/>
      <c r="BG375" s="239"/>
      <c r="BH375" s="239"/>
      <c r="BI375" s="239"/>
      <c r="BJ375" s="239"/>
      <c r="BK375" s="239"/>
      <c r="BL375" s="239"/>
      <c r="BM375" s="239"/>
      <c r="BN375" s="239"/>
      <c r="BO375" s="239"/>
      <c r="BP375" s="239"/>
      <c r="BQ375" s="239"/>
      <c r="BR375" s="239"/>
      <c r="BS375" s="239"/>
      <c r="BT375" s="239"/>
      <c r="BU375" s="239"/>
      <c r="BV375" s="239"/>
      <c r="BW375" s="239"/>
      <c r="BX375" s="239"/>
      <c r="BY375" s="239"/>
      <c r="BZ375" s="239"/>
      <c r="CA375" s="239"/>
      <c r="CB375" s="239"/>
      <c r="CC375" s="239"/>
      <c r="CD375" s="239"/>
      <c r="CE375" s="239"/>
      <c r="CF375" s="239"/>
      <c r="CG375" s="239"/>
      <c r="CH375" s="239"/>
      <c r="CI375" s="239"/>
      <c r="CJ375" s="239"/>
      <c r="CK375" s="239"/>
      <c r="CL375" s="239"/>
      <c r="CM375" s="239"/>
      <c r="CN375" s="239"/>
      <c r="CO375" s="239"/>
      <c r="CP375" s="239"/>
      <c r="CQ375" s="239"/>
      <c r="CR375" s="239"/>
      <c r="CS375" s="239"/>
      <c r="CT375" s="239"/>
      <c r="CU375" s="239"/>
      <c r="CV375" s="239"/>
      <c r="CW375" s="239"/>
      <c r="CX375" s="239"/>
      <c r="CY375" s="239"/>
      <c r="CZ375" s="239"/>
      <c r="DA375" s="239"/>
      <c r="DB375" s="239"/>
      <c r="DC375" s="239"/>
      <c r="DD375" s="239"/>
      <c r="DE375" s="239"/>
      <c r="DF375" s="239"/>
      <c r="DG375" s="239"/>
      <c r="DH375" s="239"/>
      <c r="DI375" s="239"/>
      <c r="DJ375" s="239"/>
      <c r="DK375" s="239"/>
      <c r="DL375" s="239"/>
      <c r="DM375" s="239"/>
      <c r="DN375" s="239"/>
      <c r="DO375" s="239"/>
      <c r="DP375" s="239"/>
      <c r="DQ375" s="239"/>
      <c r="DR375" s="239"/>
      <c r="DS375" s="239"/>
      <c r="DT375" s="239"/>
      <c r="DU375" s="239"/>
      <c r="DV375" s="239"/>
      <c r="DW375" s="239"/>
      <c r="DX375" s="239"/>
      <c r="DY375" s="239"/>
      <c r="DZ375" s="239"/>
      <c r="EA375" s="239"/>
      <c r="EB375" s="239"/>
      <c r="EC375" s="239"/>
      <c r="ED375" s="239"/>
      <c r="EE375" s="239"/>
      <c r="EF375" s="239"/>
      <c r="EG375" s="239"/>
      <c r="EH375" s="239"/>
      <c r="EI375" s="239"/>
      <c r="EJ375" s="239"/>
      <c r="EK375" s="239"/>
      <c r="EL375" s="239"/>
      <c r="EM375" s="239"/>
      <c r="EN375" s="239"/>
      <c r="EO375" s="239"/>
      <c r="EP375" s="239"/>
      <c r="EQ375" s="239"/>
      <c r="ER375" s="239"/>
      <c r="ES375" s="239"/>
      <c r="ET375" s="239"/>
      <c r="EU375" s="239"/>
      <c r="EV375" s="239"/>
      <c r="EW375" s="239"/>
      <c r="EX375" s="239"/>
      <c r="EY375" s="239"/>
      <c r="EZ375" s="239"/>
      <c r="FA375" s="239"/>
      <c r="FB375" s="239"/>
      <c r="FC375" s="239"/>
      <c r="FD375" s="239"/>
      <c r="FE375" s="239"/>
      <c r="FF375" s="239"/>
      <c r="FG375" s="239"/>
      <c r="FH375" s="239"/>
      <c r="FI375" s="239"/>
      <c r="FJ375" s="239"/>
      <c r="FK375" s="239"/>
      <c r="FL375" s="239"/>
      <c r="FM375" s="239"/>
      <c r="FN375" s="239"/>
      <c r="FO375" s="239"/>
      <c r="FP375" s="239"/>
      <c r="FQ375" s="239"/>
      <c r="FR375" s="239"/>
      <c r="FS375" s="239"/>
      <c r="FT375" s="239"/>
      <c r="FU375" s="239"/>
      <c r="FV375" s="239"/>
      <c r="FW375" s="239"/>
      <c r="FX375" s="239"/>
      <c r="FY375" s="239"/>
      <c r="FZ375" s="239"/>
      <c r="GA375" s="239"/>
      <c r="GB375" s="239"/>
      <c r="GC375" s="239"/>
      <c r="GD375" s="239"/>
      <c r="GE375" s="239"/>
      <c r="GF375" s="239"/>
      <c r="GG375" s="239"/>
      <c r="GH375" s="239"/>
      <c r="GI375" s="239"/>
      <c r="GJ375" s="239"/>
      <c r="GK375" s="239"/>
      <c r="GL375" s="239"/>
      <c r="GM375" s="239"/>
      <c r="GN375" s="239"/>
      <c r="GO375" s="239"/>
      <c r="GP375" s="239"/>
      <c r="GQ375" s="239"/>
      <c r="GR375" s="239"/>
      <c r="GS375" s="239"/>
      <c r="GT375" s="239"/>
      <c r="GU375" s="239"/>
      <c r="GV375" s="239"/>
      <c r="GW375" s="239"/>
      <c r="GX375" s="239"/>
      <c r="GY375" s="239"/>
      <c r="GZ375" s="239"/>
      <c r="HA375" s="239"/>
      <c r="HB375" s="239"/>
      <c r="HC375" s="239"/>
      <c r="HD375" s="239"/>
      <c r="HE375" s="239"/>
      <c r="HF375" s="239"/>
      <c r="HG375" s="239"/>
      <c r="HH375" s="239"/>
      <c r="HI375" s="239"/>
      <c r="HJ375" s="239"/>
      <c r="HK375" s="239"/>
      <c r="HL375" s="239"/>
      <c r="HM375" s="239"/>
      <c r="HN375" s="239"/>
      <c r="HO375" s="239"/>
      <c r="HP375" s="239"/>
      <c r="HQ375" s="239"/>
      <c r="HR375" s="239"/>
      <c r="HS375" s="239"/>
      <c r="HT375" s="239"/>
      <c r="HU375" s="239"/>
      <c r="HV375" s="239"/>
      <c r="HW375" s="239"/>
      <c r="HX375" s="239"/>
      <c r="HY375" s="239"/>
      <c r="HZ375" s="239"/>
      <c r="IA375" s="239"/>
      <c r="IB375" s="239"/>
      <c r="IC375" s="239"/>
      <c r="ID375" s="239"/>
      <c r="IE375" s="239"/>
      <c r="IF375" s="239"/>
      <c r="IG375" s="239"/>
      <c r="IH375" s="325"/>
      <c r="II375" s="325"/>
      <c r="IJ375" s="325"/>
      <c r="IK375" s="325"/>
      <c r="IL375" s="325"/>
      <c r="IM375" s="325"/>
      <c r="IN375" s="325"/>
      <c r="IO375" s="325"/>
      <c r="IP375" s="325"/>
      <c r="IQ375" s="325"/>
      <c r="IR375" s="325"/>
      <c r="IS375" s="325"/>
      <c r="IT375" s="325"/>
      <c r="IU375" s="325"/>
      <c r="IV375" s="325"/>
    </row>
    <row r="376" spans="1:256" s="320" customFormat="1" ht="30" customHeight="1">
      <c r="A376" s="336" t="s">
        <v>310</v>
      </c>
      <c r="B376" s="342">
        <f>B377+B382+B389+B395+B401+B405+B409+B413+B419+B426</f>
        <v>105927.0226</v>
      </c>
      <c r="C376" s="342">
        <f>C377+C382+C389+C395+C401+C405+C409+C413+C419+C426</f>
        <v>105927.0226</v>
      </c>
      <c r="D376" s="343">
        <f>D377+D382+D389+D395+D401+D405+D409+D413+D419+D426</f>
        <v>152842</v>
      </c>
      <c r="E376" s="349">
        <f t="shared" si="46"/>
        <v>1.4428990473673524</v>
      </c>
      <c r="F376" s="361"/>
      <c r="G376" s="351"/>
      <c r="H376" s="351"/>
      <c r="I376" s="351"/>
      <c r="J376" s="351"/>
      <c r="K376" s="351"/>
      <c r="L376" s="351"/>
      <c r="M376" s="351"/>
      <c r="N376" s="351"/>
      <c r="O376" s="351"/>
      <c r="P376" s="351"/>
      <c r="Q376" s="351"/>
      <c r="R376" s="351"/>
      <c r="S376" s="351"/>
      <c r="T376" s="351"/>
      <c r="U376" s="351"/>
      <c r="V376" s="351"/>
      <c r="W376" s="351"/>
      <c r="X376" s="351"/>
      <c r="Y376" s="351"/>
      <c r="Z376" s="351"/>
      <c r="AA376" s="351"/>
      <c r="AB376" s="351"/>
      <c r="AC376" s="351"/>
      <c r="AD376" s="351"/>
      <c r="AE376" s="351"/>
      <c r="AF376" s="351"/>
      <c r="AG376" s="351"/>
      <c r="AH376" s="351"/>
      <c r="AI376" s="351"/>
      <c r="AJ376" s="351"/>
      <c r="AK376" s="351"/>
      <c r="AL376" s="351"/>
      <c r="AM376" s="351"/>
      <c r="AN376" s="351"/>
      <c r="AO376" s="351"/>
      <c r="AP376" s="351"/>
      <c r="AQ376" s="351"/>
      <c r="AR376" s="351"/>
      <c r="AS376" s="351"/>
      <c r="AT376" s="351"/>
      <c r="AU376" s="351"/>
      <c r="AV376" s="351"/>
      <c r="AW376" s="351"/>
      <c r="AX376" s="351"/>
      <c r="AY376" s="351"/>
      <c r="AZ376" s="351"/>
      <c r="BA376" s="351"/>
      <c r="BB376" s="351"/>
      <c r="BC376" s="351"/>
      <c r="BD376" s="351"/>
      <c r="BE376" s="351"/>
      <c r="BF376" s="351"/>
      <c r="BG376" s="351"/>
      <c r="BH376" s="351"/>
      <c r="BI376" s="351"/>
      <c r="BJ376" s="351"/>
      <c r="BK376" s="351"/>
      <c r="BL376" s="351"/>
      <c r="BM376" s="351"/>
      <c r="BN376" s="351"/>
      <c r="BO376" s="351"/>
      <c r="BP376" s="351"/>
      <c r="BQ376" s="351"/>
      <c r="BR376" s="351"/>
      <c r="BS376" s="351"/>
      <c r="BT376" s="351"/>
      <c r="BU376" s="351"/>
      <c r="BV376" s="351"/>
      <c r="BW376" s="351"/>
      <c r="BX376" s="351"/>
      <c r="BY376" s="351"/>
      <c r="BZ376" s="351"/>
      <c r="CA376" s="351"/>
      <c r="CB376" s="351"/>
      <c r="CC376" s="351"/>
      <c r="CD376" s="351"/>
      <c r="CE376" s="351"/>
      <c r="CF376" s="351"/>
      <c r="CG376" s="351"/>
      <c r="CH376" s="351"/>
      <c r="CI376" s="351"/>
      <c r="CJ376" s="351"/>
      <c r="CK376" s="351"/>
      <c r="CL376" s="351"/>
      <c r="CM376" s="351"/>
      <c r="CN376" s="351"/>
      <c r="CO376" s="351"/>
      <c r="CP376" s="351"/>
      <c r="CQ376" s="351"/>
      <c r="CR376" s="351"/>
      <c r="CS376" s="351"/>
      <c r="CT376" s="351"/>
      <c r="CU376" s="351"/>
      <c r="CV376" s="351"/>
      <c r="CW376" s="351"/>
      <c r="CX376" s="351"/>
      <c r="CY376" s="351"/>
      <c r="CZ376" s="351"/>
      <c r="DA376" s="351"/>
      <c r="DB376" s="351"/>
      <c r="DC376" s="351"/>
      <c r="DD376" s="351"/>
      <c r="DE376" s="351"/>
      <c r="DF376" s="351"/>
      <c r="DG376" s="351"/>
      <c r="DH376" s="351"/>
      <c r="DI376" s="351"/>
      <c r="DJ376" s="351"/>
      <c r="DK376" s="351"/>
      <c r="DL376" s="351"/>
      <c r="DM376" s="351"/>
      <c r="DN376" s="351"/>
      <c r="DO376" s="351"/>
      <c r="DP376" s="351"/>
      <c r="DQ376" s="351"/>
      <c r="DR376" s="351"/>
      <c r="DS376" s="351"/>
      <c r="DT376" s="351"/>
      <c r="DU376" s="351"/>
      <c r="DV376" s="351"/>
      <c r="DW376" s="351"/>
      <c r="DX376" s="351"/>
      <c r="DY376" s="351"/>
      <c r="DZ376" s="351"/>
      <c r="EA376" s="351"/>
      <c r="EB376" s="351"/>
      <c r="EC376" s="351"/>
      <c r="ED376" s="351"/>
      <c r="EE376" s="351"/>
      <c r="EF376" s="351"/>
      <c r="EG376" s="351"/>
      <c r="EH376" s="351"/>
      <c r="EI376" s="351"/>
      <c r="EJ376" s="351"/>
      <c r="EK376" s="351"/>
      <c r="EL376" s="351"/>
      <c r="EM376" s="351"/>
      <c r="EN376" s="351"/>
      <c r="EO376" s="351"/>
      <c r="EP376" s="351"/>
      <c r="EQ376" s="351"/>
      <c r="ER376" s="351"/>
      <c r="ES376" s="351"/>
      <c r="ET376" s="351"/>
      <c r="EU376" s="351"/>
      <c r="EV376" s="351"/>
      <c r="EW376" s="351"/>
      <c r="EX376" s="351"/>
      <c r="EY376" s="351"/>
      <c r="EZ376" s="351"/>
      <c r="FA376" s="351"/>
      <c r="FB376" s="351"/>
      <c r="FC376" s="351"/>
      <c r="FD376" s="351"/>
      <c r="FE376" s="351"/>
      <c r="FF376" s="351"/>
      <c r="FG376" s="351"/>
      <c r="FH376" s="351"/>
      <c r="FI376" s="351"/>
      <c r="FJ376" s="351"/>
      <c r="FK376" s="351"/>
      <c r="FL376" s="351"/>
      <c r="FM376" s="351"/>
      <c r="FN376" s="351"/>
      <c r="FO376" s="351"/>
      <c r="FP376" s="351"/>
      <c r="FQ376" s="351"/>
      <c r="FR376" s="351"/>
      <c r="FS376" s="351"/>
      <c r="FT376" s="351"/>
      <c r="FU376" s="351"/>
      <c r="FV376" s="351"/>
      <c r="FW376" s="351"/>
      <c r="FX376" s="351"/>
      <c r="FY376" s="351"/>
      <c r="FZ376" s="351"/>
      <c r="GA376" s="351"/>
      <c r="GB376" s="351"/>
      <c r="GC376" s="351"/>
      <c r="GD376" s="351"/>
      <c r="GE376" s="351"/>
      <c r="GF376" s="351"/>
      <c r="GG376" s="351"/>
      <c r="GH376" s="351"/>
      <c r="GI376" s="351"/>
      <c r="GJ376" s="351"/>
      <c r="GK376" s="351"/>
      <c r="GL376" s="351"/>
      <c r="GM376" s="351"/>
      <c r="GN376" s="351"/>
      <c r="GO376" s="351"/>
      <c r="GP376" s="351"/>
      <c r="GQ376" s="351"/>
      <c r="GR376" s="351"/>
      <c r="GS376" s="351"/>
      <c r="GT376" s="351"/>
      <c r="GU376" s="351"/>
      <c r="GV376" s="351"/>
      <c r="GW376" s="351"/>
      <c r="GX376" s="351"/>
      <c r="GY376" s="351"/>
      <c r="GZ376" s="351"/>
      <c r="HA376" s="351"/>
      <c r="HB376" s="351"/>
      <c r="HC376" s="351"/>
      <c r="HD376" s="351"/>
      <c r="HE376" s="351"/>
      <c r="HF376" s="351"/>
      <c r="HG376" s="351"/>
      <c r="HH376" s="351"/>
      <c r="HI376" s="351"/>
      <c r="HJ376" s="351"/>
      <c r="HK376" s="351"/>
      <c r="HL376" s="351"/>
      <c r="HM376" s="351"/>
      <c r="HN376" s="351"/>
      <c r="HO376" s="351"/>
      <c r="HP376" s="351"/>
      <c r="HQ376" s="351"/>
      <c r="HR376" s="351"/>
      <c r="HS376" s="351"/>
      <c r="HT376" s="351"/>
      <c r="HU376" s="351"/>
      <c r="HV376" s="351"/>
      <c r="HW376" s="351"/>
      <c r="HX376" s="351"/>
      <c r="HY376" s="351"/>
      <c r="HZ376" s="351"/>
      <c r="IA376" s="351"/>
      <c r="IB376" s="351"/>
      <c r="IC376" s="351"/>
      <c r="ID376" s="351"/>
      <c r="IE376" s="351"/>
      <c r="IF376" s="351"/>
      <c r="IG376" s="351"/>
      <c r="IH376" s="357"/>
      <c r="II376" s="357"/>
      <c r="IJ376" s="357"/>
      <c r="IK376" s="357"/>
      <c r="IL376" s="357"/>
      <c r="IM376" s="357"/>
      <c r="IN376" s="357"/>
      <c r="IO376" s="357"/>
      <c r="IP376" s="357"/>
      <c r="IQ376" s="357"/>
      <c r="IR376" s="357"/>
      <c r="IS376" s="357"/>
      <c r="IT376" s="357"/>
      <c r="IU376" s="357"/>
      <c r="IV376" s="357"/>
    </row>
    <row r="377" spans="1:256" s="321" customFormat="1" ht="45" customHeight="1">
      <c r="A377" s="346" t="s">
        <v>311</v>
      </c>
      <c r="B377" s="342">
        <f>SUM(B378:B381)</f>
        <v>3057.99</v>
      </c>
      <c r="C377" s="342">
        <f>SUM(C378:C381)</f>
        <v>3057.99</v>
      </c>
      <c r="D377" s="343">
        <f>SUM(D378:D381)</f>
        <v>2164</v>
      </c>
      <c r="E377" s="349">
        <f t="shared" si="46"/>
        <v>0.7076543742785294</v>
      </c>
      <c r="F377" s="356" t="s">
        <v>312</v>
      </c>
      <c r="G377" s="239"/>
      <c r="H377" s="239"/>
      <c r="I377" s="239"/>
      <c r="J377" s="239"/>
      <c r="K377" s="239"/>
      <c r="L377" s="239"/>
      <c r="M377" s="239"/>
      <c r="N377" s="239"/>
      <c r="O377" s="239"/>
      <c r="P377" s="239"/>
      <c r="Q377" s="239"/>
      <c r="R377" s="239"/>
      <c r="S377" s="239"/>
      <c r="T377" s="239"/>
      <c r="U377" s="239"/>
      <c r="V377" s="239"/>
      <c r="W377" s="239"/>
      <c r="X377" s="239"/>
      <c r="Y377" s="239"/>
      <c r="Z377" s="239"/>
      <c r="AA377" s="239"/>
      <c r="AB377" s="239"/>
      <c r="AC377" s="239"/>
      <c r="AD377" s="239"/>
      <c r="AE377" s="239"/>
      <c r="AF377" s="239"/>
      <c r="AG377" s="239"/>
      <c r="AH377" s="239"/>
      <c r="AI377" s="239"/>
      <c r="AJ377" s="239"/>
      <c r="AK377" s="239"/>
      <c r="AL377" s="239"/>
      <c r="AM377" s="239"/>
      <c r="AN377" s="239"/>
      <c r="AO377" s="239"/>
      <c r="AP377" s="239"/>
      <c r="AQ377" s="239"/>
      <c r="AR377" s="239"/>
      <c r="AS377" s="239"/>
      <c r="AT377" s="239"/>
      <c r="AU377" s="239"/>
      <c r="AV377" s="239"/>
      <c r="AW377" s="239"/>
      <c r="AX377" s="239"/>
      <c r="AY377" s="239"/>
      <c r="AZ377" s="239"/>
      <c r="BA377" s="239"/>
      <c r="BB377" s="239"/>
      <c r="BC377" s="239"/>
      <c r="BD377" s="239"/>
      <c r="BE377" s="239"/>
      <c r="BF377" s="239"/>
      <c r="BG377" s="239"/>
      <c r="BH377" s="239"/>
      <c r="BI377" s="239"/>
      <c r="BJ377" s="239"/>
      <c r="BK377" s="239"/>
      <c r="BL377" s="239"/>
      <c r="BM377" s="239"/>
      <c r="BN377" s="239"/>
      <c r="BO377" s="239"/>
      <c r="BP377" s="239"/>
      <c r="BQ377" s="239"/>
      <c r="BR377" s="239"/>
      <c r="BS377" s="239"/>
      <c r="BT377" s="239"/>
      <c r="BU377" s="239"/>
      <c r="BV377" s="239"/>
      <c r="BW377" s="239"/>
      <c r="BX377" s="239"/>
      <c r="BY377" s="239"/>
      <c r="BZ377" s="239"/>
      <c r="CA377" s="239"/>
      <c r="CB377" s="239"/>
      <c r="CC377" s="239"/>
      <c r="CD377" s="239"/>
      <c r="CE377" s="239"/>
      <c r="CF377" s="239"/>
      <c r="CG377" s="239"/>
      <c r="CH377" s="239"/>
      <c r="CI377" s="239"/>
      <c r="CJ377" s="239"/>
      <c r="CK377" s="239"/>
      <c r="CL377" s="239"/>
      <c r="CM377" s="239"/>
      <c r="CN377" s="239"/>
      <c r="CO377" s="239"/>
      <c r="CP377" s="239"/>
      <c r="CQ377" s="239"/>
      <c r="CR377" s="239"/>
      <c r="CS377" s="239"/>
      <c r="CT377" s="239"/>
      <c r="CU377" s="239"/>
      <c r="CV377" s="239"/>
      <c r="CW377" s="239"/>
      <c r="CX377" s="239"/>
      <c r="CY377" s="239"/>
      <c r="CZ377" s="239"/>
      <c r="DA377" s="239"/>
      <c r="DB377" s="239"/>
      <c r="DC377" s="239"/>
      <c r="DD377" s="239"/>
      <c r="DE377" s="239"/>
      <c r="DF377" s="239"/>
      <c r="DG377" s="239"/>
      <c r="DH377" s="239"/>
      <c r="DI377" s="239"/>
      <c r="DJ377" s="239"/>
      <c r="DK377" s="239"/>
      <c r="DL377" s="239"/>
      <c r="DM377" s="239"/>
      <c r="DN377" s="239"/>
      <c r="DO377" s="239"/>
      <c r="DP377" s="239"/>
      <c r="DQ377" s="239"/>
      <c r="DR377" s="239"/>
      <c r="DS377" s="239"/>
      <c r="DT377" s="239"/>
      <c r="DU377" s="239"/>
      <c r="DV377" s="239"/>
      <c r="DW377" s="239"/>
      <c r="DX377" s="239"/>
      <c r="DY377" s="239"/>
      <c r="DZ377" s="239"/>
      <c r="EA377" s="239"/>
      <c r="EB377" s="239"/>
      <c r="EC377" s="239"/>
      <c r="ED377" s="239"/>
      <c r="EE377" s="239"/>
      <c r="EF377" s="239"/>
      <c r="EG377" s="239"/>
      <c r="EH377" s="239"/>
      <c r="EI377" s="239"/>
      <c r="EJ377" s="239"/>
      <c r="EK377" s="239"/>
      <c r="EL377" s="239"/>
      <c r="EM377" s="239"/>
      <c r="EN377" s="239"/>
      <c r="EO377" s="239"/>
      <c r="EP377" s="239"/>
      <c r="EQ377" s="239"/>
      <c r="ER377" s="239"/>
      <c r="ES377" s="239"/>
      <c r="ET377" s="239"/>
      <c r="EU377" s="239"/>
      <c r="EV377" s="239"/>
      <c r="EW377" s="239"/>
      <c r="EX377" s="239"/>
      <c r="EY377" s="239"/>
      <c r="EZ377" s="239"/>
      <c r="FA377" s="239"/>
      <c r="FB377" s="239"/>
      <c r="FC377" s="239"/>
      <c r="FD377" s="239"/>
      <c r="FE377" s="239"/>
      <c r="FF377" s="239"/>
      <c r="FG377" s="239"/>
      <c r="FH377" s="239"/>
      <c r="FI377" s="239"/>
      <c r="FJ377" s="239"/>
      <c r="FK377" s="239"/>
      <c r="FL377" s="239"/>
      <c r="FM377" s="239"/>
      <c r="FN377" s="239"/>
      <c r="FO377" s="239"/>
      <c r="FP377" s="239"/>
      <c r="FQ377" s="239"/>
      <c r="FR377" s="239"/>
      <c r="FS377" s="239"/>
      <c r="FT377" s="239"/>
      <c r="FU377" s="239"/>
      <c r="FV377" s="239"/>
      <c r="FW377" s="239"/>
      <c r="FX377" s="239"/>
      <c r="FY377" s="239"/>
      <c r="FZ377" s="239"/>
      <c r="GA377" s="239"/>
      <c r="GB377" s="239"/>
      <c r="GC377" s="239"/>
      <c r="GD377" s="239"/>
      <c r="GE377" s="239"/>
      <c r="GF377" s="239"/>
      <c r="GG377" s="239"/>
      <c r="GH377" s="239"/>
      <c r="GI377" s="239"/>
      <c r="GJ377" s="239"/>
      <c r="GK377" s="239"/>
      <c r="GL377" s="239"/>
      <c r="GM377" s="239"/>
      <c r="GN377" s="239"/>
      <c r="GO377" s="239"/>
      <c r="GP377" s="239"/>
      <c r="GQ377" s="239"/>
      <c r="GR377" s="239"/>
      <c r="GS377" s="239"/>
      <c r="GT377" s="239"/>
      <c r="GU377" s="239"/>
      <c r="GV377" s="239"/>
      <c r="GW377" s="239"/>
      <c r="GX377" s="239"/>
      <c r="GY377" s="239"/>
      <c r="GZ377" s="239"/>
      <c r="HA377" s="239"/>
      <c r="HB377" s="239"/>
      <c r="HC377" s="239"/>
      <c r="HD377" s="239"/>
      <c r="HE377" s="239"/>
      <c r="HF377" s="239"/>
      <c r="HG377" s="239"/>
      <c r="HH377" s="239"/>
      <c r="HI377" s="239"/>
      <c r="HJ377" s="239"/>
      <c r="HK377" s="239"/>
      <c r="HL377" s="239"/>
      <c r="HM377" s="239"/>
      <c r="HN377" s="239"/>
      <c r="HO377" s="239"/>
      <c r="HP377" s="239"/>
      <c r="HQ377" s="239"/>
      <c r="HR377" s="239"/>
      <c r="HS377" s="239"/>
      <c r="HT377" s="239"/>
      <c r="HU377" s="239"/>
      <c r="HV377" s="239"/>
      <c r="HW377" s="239"/>
      <c r="HX377" s="239"/>
      <c r="HY377" s="239"/>
      <c r="HZ377" s="239"/>
      <c r="IA377" s="239"/>
      <c r="IB377" s="239"/>
      <c r="IC377" s="239"/>
      <c r="ID377" s="239"/>
      <c r="IE377" s="239"/>
      <c r="IF377" s="239"/>
      <c r="IG377" s="239"/>
      <c r="IH377" s="325"/>
      <c r="II377" s="325"/>
      <c r="IJ377" s="325"/>
      <c r="IK377" s="325"/>
      <c r="IL377" s="325"/>
      <c r="IM377" s="325"/>
      <c r="IN377" s="325"/>
      <c r="IO377" s="325"/>
      <c r="IP377" s="325"/>
      <c r="IQ377" s="325"/>
      <c r="IR377" s="325"/>
      <c r="IS377" s="325"/>
      <c r="IT377" s="325"/>
      <c r="IU377" s="325"/>
      <c r="IV377" s="325"/>
    </row>
    <row r="378" spans="1:256" s="321" customFormat="1" ht="30" customHeight="1">
      <c r="A378" s="340" t="s">
        <v>78</v>
      </c>
      <c r="B378" s="344">
        <v>787.99</v>
      </c>
      <c r="C378" s="338">
        <f t="shared" si="45"/>
        <v>787.99</v>
      </c>
      <c r="D378" s="345">
        <v>944</v>
      </c>
      <c r="E378" s="353">
        <f t="shared" si="46"/>
        <v>1.1979847459993147</v>
      </c>
      <c r="F378" s="354"/>
      <c r="G378" s="239"/>
      <c r="H378" s="239"/>
      <c r="I378" s="239"/>
      <c r="J378" s="239"/>
      <c r="K378" s="239"/>
      <c r="L378" s="239"/>
      <c r="M378" s="239"/>
      <c r="N378" s="239"/>
      <c r="O378" s="239"/>
      <c r="P378" s="239"/>
      <c r="Q378" s="239"/>
      <c r="R378" s="239"/>
      <c r="S378" s="239"/>
      <c r="T378" s="239"/>
      <c r="U378" s="239"/>
      <c r="V378" s="239"/>
      <c r="W378" s="239"/>
      <c r="X378" s="239"/>
      <c r="Y378" s="239"/>
      <c r="Z378" s="239"/>
      <c r="AA378" s="239"/>
      <c r="AB378" s="239"/>
      <c r="AC378" s="239"/>
      <c r="AD378" s="239"/>
      <c r="AE378" s="239"/>
      <c r="AF378" s="239"/>
      <c r="AG378" s="239"/>
      <c r="AH378" s="239"/>
      <c r="AI378" s="239"/>
      <c r="AJ378" s="239"/>
      <c r="AK378" s="239"/>
      <c r="AL378" s="239"/>
      <c r="AM378" s="239"/>
      <c r="AN378" s="239"/>
      <c r="AO378" s="239"/>
      <c r="AP378" s="239"/>
      <c r="AQ378" s="239"/>
      <c r="AR378" s="239"/>
      <c r="AS378" s="239"/>
      <c r="AT378" s="239"/>
      <c r="AU378" s="239"/>
      <c r="AV378" s="239"/>
      <c r="AW378" s="239"/>
      <c r="AX378" s="239"/>
      <c r="AY378" s="239"/>
      <c r="AZ378" s="239"/>
      <c r="BA378" s="239"/>
      <c r="BB378" s="239"/>
      <c r="BC378" s="239"/>
      <c r="BD378" s="239"/>
      <c r="BE378" s="239"/>
      <c r="BF378" s="239"/>
      <c r="BG378" s="239"/>
      <c r="BH378" s="239"/>
      <c r="BI378" s="239"/>
      <c r="BJ378" s="239"/>
      <c r="BK378" s="239"/>
      <c r="BL378" s="239"/>
      <c r="BM378" s="239"/>
      <c r="BN378" s="239"/>
      <c r="BO378" s="239"/>
      <c r="BP378" s="239"/>
      <c r="BQ378" s="239"/>
      <c r="BR378" s="239"/>
      <c r="BS378" s="239"/>
      <c r="BT378" s="239"/>
      <c r="BU378" s="239"/>
      <c r="BV378" s="239"/>
      <c r="BW378" s="239"/>
      <c r="BX378" s="239"/>
      <c r="BY378" s="239"/>
      <c r="BZ378" s="239"/>
      <c r="CA378" s="239"/>
      <c r="CB378" s="239"/>
      <c r="CC378" s="239"/>
      <c r="CD378" s="239"/>
      <c r="CE378" s="239"/>
      <c r="CF378" s="239"/>
      <c r="CG378" s="239"/>
      <c r="CH378" s="239"/>
      <c r="CI378" s="239"/>
      <c r="CJ378" s="239"/>
      <c r="CK378" s="239"/>
      <c r="CL378" s="239"/>
      <c r="CM378" s="239"/>
      <c r="CN378" s="239"/>
      <c r="CO378" s="239"/>
      <c r="CP378" s="239"/>
      <c r="CQ378" s="239"/>
      <c r="CR378" s="239"/>
      <c r="CS378" s="239"/>
      <c r="CT378" s="239"/>
      <c r="CU378" s="239"/>
      <c r="CV378" s="239"/>
      <c r="CW378" s="239"/>
      <c r="CX378" s="239"/>
      <c r="CY378" s="239"/>
      <c r="CZ378" s="239"/>
      <c r="DA378" s="239"/>
      <c r="DB378" s="239"/>
      <c r="DC378" s="239"/>
      <c r="DD378" s="239"/>
      <c r="DE378" s="239"/>
      <c r="DF378" s="239"/>
      <c r="DG378" s="239"/>
      <c r="DH378" s="239"/>
      <c r="DI378" s="239"/>
      <c r="DJ378" s="239"/>
      <c r="DK378" s="239"/>
      <c r="DL378" s="239"/>
      <c r="DM378" s="239"/>
      <c r="DN378" s="239"/>
      <c r="DO378" s="239"/>
      <c r="DP378" s="239"/>
      <c r="DQ378" s="239"/>
      <c r="DR378" s="239"/>
      <c r="DS378" s="239"/>
      <c r="DT378" s="239"/>
      <c r="DU378" s="239"/>
      <c r="DV378" s="239"/>
      <c r="DW378" s="239"/>
      <c r="DX378" s="239"/>
      <c r="DY378" s="239"/>
      <c r="DZ378" s="239"/>
      <c r="EA378" s="239"/>
      <c r="EB378" s="239"/>
      <c r="EC378" s="239"/>
      <c r="ED378" s="239"/>
      <c r="EE378" s="239"/>
      <c r="EF378" s="239"/>
      <c r="EG378" s="239"/>
      <c r="EH378" s="239"/>
      <c r="EI378" s="239"/>
      <c r="EJ378" s="239"/>
      <c r="EK378" s="239"/>
      <c r="EL378" s="239"/>
      <c r="EM378" s="239"/>
      <c r="EN378" s="239"/>
      <c r="EO378" s="239"/>
      <c r="EP378" s="239"/>
      <c r="EQ378" s="239"/>
      <c r="ER378" s="239"/>
      <c r="ES378" s="239"/>
      <c r="ET378" s="239"/>
      <c r="EU378" s="239"/>
      <c r="EV378" s="239"/>
      <c r="EW378" s="239"/>
      <c r="EX378" s="239"/>
      <c r="EY378" s="239"/>
      <c r="EZ378" s="239"/>
      <c r="FA378" s="239"/>
      <c r="FB378" s="239"/>
      <c r="FC378" s="239"/>
      <c r="FD378" s="239"/>
      <c r="FE378" s="239"/>
      <c r="FF378" s="239"/>
      <c r="FG378" s="239"/>
      <c r="FH378" s="239"/>
      <c r="FI378" s="239"/>
      <c r="FJ378" s="239"/>
      <c r="FK378" s="239"/>
      <c r="FL378" s="239"/>
      <c r="FM378" s="239"/>
      <c r="FN378" s="239"/>
      <c r="FO378" s="239"/>
      <c r="FP378" s="239"/>
      <c r="FQ378" s="239"/>
      <c r="FR378" s="239"/>
      <c r="FS378" s="239"/>
      <c r="FT378" s="239"/>
      <c r="FU378" s="239"/>
      <c r="FV378" s="239"/>
      <c r="FW378" s="239"/>
      <c r="FX378" s="239"/>
      <c r="FY378" s="239"/>
      <c r="FZ378" s="239"/>
      <c r="GA378" s="239"/>
      <c r="GB378" s="239"/>
      <c r="GC378" s="239"/>
      <c r="GD378" s="239"/>
      <c r="GE378" s="239"/>
      <c r="GF378" s="239"/>
      <c r="GG378" s="239"/>
      <c r="GH378" s="239"/>
      <c r="GI378" s="239"/>
      <c r="GJ378" s="239"/>
      <c r="GK378" s="239"/>
      <c r="GL378" s="239"/>
      <c r="GM378" s="239"/>
      <c r="GN378" s="239"/>
      <c r="GO378" s="239"/>
      <c r="GP378" s="239"/>
      <c r="GQ378" s="239"/>
      <c r="GR378" s="239"/>
      <c r="GS378" s="239"/>
      <c r="GT378" s="239"/>
      <c r="GU378" s="239"/>
      <c r="GV378" s="239"/>
      <c r="GW378" s="239"/>
      <c r="GX378" s="239"/>
      <c r="GY378" s="239"/>
      <c r="GZ378" s="239"/>
      <c r="HA378" s="239"/>
      <c r="HB378" s="239"/>
      <c r="HC378" s="239"/>
      <c r="HD378" s="239"/>
      <c r="HE378" s="239"/>
      <c r="HF378" s="239"/>
      <c r="HG378" s="239"/>
      <c r="HH378" s="239"/>
      <c r="HI378" s="239"/>
      <c r="HJ378" s="239"/>
      <c r="HK378" s="239"/>
      <c r="HL378" s="239"/>
      <c r="HM378" s="239"/>
      <c r="HN378" s="239"/>
      <c r="HO378" s="239"/>
      <c r="HP378" s="239"/>
      <c r="HQ378" s="239"/>
      <c r="HR378" s="239"/>
      <c r="HS378" s="239"/>
      <c r="HT378" s="239"/>
      <c r="HU378" s="239"/>
      <c r="HV378" s="239"/>
      <c r="HW378" s="239"/>
      <c r="HX378" s="239"/>
      <c r="HY378" s="239"/>
      <c r="HZ378" s="239"/>
      <c r="IA378" s="239"/>
      <c r="IB378" s="239"/>
      <c r="IC378" s="239"/>
      <c r="ID378" s="239"/>
      <c r="IE378" s="239"/>
      <c r="IF378" s="239"/>
      <c r="IG378" s="239"/>
      <c r="IH378" s="325"/>
      <c r="II378" s="325"/>
      <c r="IJ378" s="325"/>
      <c r="IK378" s="325"/>
      <c r="IL378" s="325"/>
      <c r="IM378" s="325"/>
      <c r="IN378" s="325"/>
      <c r="IO378" s="325"/>
      <c r="IP378" s="325"/>
      <c r="IQ378" s="325"/>
      <c r="IR378" s="325"/>
      <c r="IS378" s="325"/>
      <c r="IT378" s="325"/>
      <c r="IU378" s="325"/>
      <c r="IV378" s="325"/>
    </row>
    <row r="379" spans="1:256" s="321" customFormat="1" ht="30" customHeight="1">
      <c r="A379" s="340" t="s">
        <v>79</v>
      </c>
      <c r="B379" s="344">
        <v>2242.8</v>
      </c>
      <c r="C379" s="338">
        <f t="shared" si="45"/>
        <v>2242.8</v>
      </c>
      <c r="D379" s="345">
        <v>1193</v>
      </c>
      <c r="E379" s="353">
        <f t="shared" si="46"/>
        <v>0.5319243802389869</v>
      </c>
      <c r="F379" s="355"/>
      <c r="G379" s="239"/>
      <c r="H379" s="239"/>
      <c r="I379" s="239"/>
      <c r="J379" s="239"/>
      <c r="K379" s="239"/>
      <c r="L379" s="239"/>
      <c r="M379" s="239"/>
      <c r="N379" s="239"/>
      <c r="O379" s="239"/>
      <c r="P379" s="239"/>
      <c r="Q379" s="239"/>
      <c r="R379" s="239"/>
      <c r="S379" s="239"/>
      <c r="T379" s="239"/>
      <c r="U379" s="239"/>
      <c r="V379" s="239"/>
      <c r="W379" s="239"/>
      <c r="X379" s="239"/>
      <c r="Y379" s="239"/>
      <c r="Z379" s="239"/>
      <c r="AA379" s="239"/>
      <c r="AB379" s="239"/>
      <c r="AC379" s="239"/>
      <c r="AD379" s="239"/>
      <c r="AE379" s="239"/>
      <c r="AF379" s="239"/>
      <c r="AG379" s="239"/>
      <c r="AH379" s="239"/>
      <c r="AI379" s="239"/>
      <c r="AJ379" s="239"/>
      <c r="AK379" s="239"/>
      <c r="AL379" s="239"/>
      <c r="AM379" s="239"/>
      <c r="AN379" s="239"/>
      <c r="AO379" s="239"/>
      <c r="AP379" s="239"/>
      <c r="AQ379" s="239"/>
      <c r="AR379" s="239"/>
      <c r="AS379" s="239"/>
      <c r="AT379" s="239"/>
      <c r="AU379" s="239"/>
      <c r="AV379" s="239"/>
      <c r="AW379" s="239"/>
      <c r="AX379" s="239"/>
      <c r="AY379" s="239"/>
      <c r="AZ379" s="239"/>
      <c r="BA379" s="239"/>
      <c r="BB379" s="239"/>
      <c r="BC379" s="239"/>
      <c r="BD379" s="239"/>
      <c r="BE379" s="239"/>
      <c r="BF379" s="239"/>
      <c r="BG379" s="239"/>
      <c r="BH379" s="239"/>
      <c r="BI379" s="239"/>
      <c r="BJ379" s="239"/>
      <c r="BK379" s="239"/>
      <c r="BL379" s="239"/>
      <c r="BM379" s="239"/>
      <c r="BN379" s="239"/>
      <c r="BO379" s="239"/>
      <c r="BP379" s="239"/>
      <c r="BQ379" s="239"/>
      <c r="BR379" s="239"/>
      <c r="BS379" s="239"/>
      <c r="BT379" s="239"/>
      <c r="BU379" s="239"/>
      <c r="BV379" s="239"/>
      <c r="BW379" s="239"/>
      <c r="BX379" s="239"/>
      <c r="BY379" s="239"/>
      <c r="BZ379" s="239"/>
      <c r="CA379" s="239"/>
      <c r="CB379" s="239"/>
      <c r="CC379" s="239"/>
      <c r="CD379" s="239"/>
      <c r="CE379" s="239"/>
      <c r="CF379" s="239"/>
      <c r="CG379" s="239"/>
      <c r="CH379" s="239"/>
      <c r="CI379" s="239"/>
      <c r="CJ379" s="239"/>
      <c r="CK379" s="239"/>
      <c r="CL379" s="239"/>
      <c r="CM379" s="239"/>
      <c r="CN379" s="239"/>
      <c r="CO379" s="239"/>
      <c r="CP379" s="239"/>
      <c r="CQ379" s="239"/>
      <c r="CR379" s="239"/>
      <c r="CS379" s="239"/>
      <c r="CT379" s="239"/>
      <c r="CU379" s="239"/>
      <c r="CV379" s="239"/>
      <c r="CW379" s="239"/>
      <c r="CX379" s="239"/>
      <c r="CY379" s="239"/>
      <c r="CZ379" s="239"/>
      <c r="DA379" s="239"/>
      <c r="DB379" s="239"/>
      <c r="DC379" s="239"/>
      <c r="DD379" s="239"/>
      <c r="DE379" s="239"/>
      <c r="DF379" s="239"/>
      <c r="DG379" s="239"/>
      <c r="DH379" s="239"/>
      <c r="DI379" s="239"/>
      <c r="DJ379" s="239"/>
      <c r="DK379" s="239"/>
      <c r="DL379" s="239"/>
      <c r="DM379" s="239"/>
      <c r="DN379" s="239"/>
      <c r="DO379" s="239"/>
      <c r="DP379" s="239"/>
      <c r="DQ379" s="239"/>
      <c r="DR379" s="239"/>
      <c r="DS379" s="239"/>
      <c r="DT379" s="239"/>
      <c r="DU379" s="239"/>
      <c r="DV379" s="239"/>
      <c r="DW379" s="239"/>
      <c r="DX379" s="239"/>
      <c r="DY379" s="239"/>
      <c r="DZ379" s="239"/>
      <c r="EA379" s="239"/>
      <c r="EB379" s="239"/>
      <c r="EC379" s="239"/>
      <c r="ED379" s="239"/>
      <c r="EE379" s="239"/>
      <c r="EF379" s="239"/>
      <c r="EG379" s="239"/>
      <c r="EH379" s="239"/>
      <c r="EI379" s="239"/>
      <c r="EJ379" s="239"/>
      <c r="EK379" s="239"/>
      <c r="EL379" s="239"/>
      <c r="EM379" s="239"/>
      <c r="EN379" s="239"/>
      <c r="EO379" s="239"/>
      <c r="EP379" s="239"/>
      <c r="EQ379" s="239"/>
      <c r="ER379" s="239"/>
      <c r="ES379" s="239"/>
      <c r="ET379" s="239"/>
      <c r="EU379" s="239"/>
      <c r="EV379" s="239"/>
      <c r="EW379" s="239"/>
      <c r="EX379" s="239"/>
      <c r="EY379" s="239"/>
      <c r="EZ379" s="239"/>
      <c r="FA379" s="239"/>
      <c r="FB379" s="239"/>
      <c r="FC379" s="239"/>
      <c r="FD379" s="239"/>
      <c r="FE379" s="239"/>
      <c r="FF379" s="239"/>
      <c r="FG379" s="239"/>
      <c r="FH379" s="239"/>
      <c r="FI379" s="239"/>
      <c r="FJ379" s="239"/>
      <c r="FK379" s="239"/>
      <c r="FL379" s="239"/>
      <c r="FM379" s="239"/>
      <c r="FN379" s="239"/>
      <c r="FO379" s="239"/>
      <c r="FP379" s="239"/>
      <c r="FQ379" s="239"/>
      <c r="FR379" s="239"/>
      <c r="FS379" s="239"/>
      <c r="FT379" s="239"/>
      <c r="FU379" s="239"/>
      <c r="FV379" s="239"/>
      <c r="FW379" s="239"/>
      <c r="FX379" s="239"/>
      <c r="FY379" s="239"/>
      <c r="FZ379" s="239"/>
      <c r="GA379" s="239"/>
      <c r="GB379" s="239"/>
      <c r="GC379" s="239"/>
      <c r="GD379" s="239"/>
      <c r="GE379" s="239"/>
      <c r="GF379" s="239"/>
      <c r="GG379" s="239"/>
      <c r="GH379" s="239"/>
      <c r="GI379" s="239"/>
      <c r="GJ379" s="239"/>
      <c r="GK379" s="239"/>
      <c r="GL379" s="239"/>
      <c r="GM379" s="239"/>
      <c r="GN379" s="239"/>
      <c r="GO379" s="239"/>
      <c r="GP379" s="239"/>
      <c r="GQ379" s="239"/>
      <c r="GR379" s="239"/>
      <c r="GS379" s="239"/>
      <c r="GT379" s="239"/>
      <c r="GU379" s="239"/>
      <c r="GV379" s="239"/>
      <c r="GW379" s="239"/>
      <c r="GX379" s="239"/>
      <c r="GY379" s="239"/>
      <c r="GZ379" s="239"/>
      <c r="HA379" s="239"/>
      <c r="HB379" s="239"/>
      <c r="HC379" s="239"/>
      <c r="HD379" s="239"/>
      <c r="HE379" s="239"/>
      <c r="HF379" s="239"/>
      <c r="HG379" s="239"/>
      <c r="HH379" s="239"/>
      <c r="HI379" s="239"/>
      <c r="HJ379" s="239"/>
      <c r="HK379" s="239"/>
      <c r="HL379" s="239"/>
      <c r="HM379" s="239"/>
      <c r="HN379" s="239"/>
      <c r="HO379" s="239"/>
      <c r="HP379" s="239"/>
      <c r="HQ379" s="239"/>
      <c r="HR379" s="239"/>
      <c r="HS379" s="239"/>
      <c r="HT379" s="239"/>
      <c r="HU379" s="239"/>
      <c r="HV379" s="239"/>
      <c r="HW379" s="239"/>
      <c r="HX379" s="239"/>
      <c r="HY379" s="239"/>
      <c r="HZ379" s="239"/>
      <c r="IA379" s="239"/>
      <c r="IB379" s="239"/>
      <c r="IC379" s="239"/>
      <c r="ID379" s="239"/>
      <c r="IE379" s="239"/>
      <c r="IF379" s="239"/>
      <c r="IG379" s="239"/>
      <c r="IH379" s="325"/>
      <c r="II379" s="325"/>
      <c r="IJ379" s="325"/>
      <c r="IK379" s="325"/>
      <c r="IL379" s="325"/>
      <c r="IM379" s="325"/>
      <c r="IN379" s="325"/>
      <c r="IO379" s="325"/>
      <c r="IP379" s="325"/>
      <c r="IQ379" s="325"/>
      <c r="IR379" s="325"/>
      <c r="IS379" s="325"/>
      <c r="IT379" s="325"/>
      <c r="IU379" s="325"/>
      <c r="IV379" s="325"/>
    </row>
    <row r="380" spans="1:6" s="321" customFormat="1" ht="30" customHeight="1">
      <c r="A380" s="341" t="s">
        <v>80</v>
      </c>
      <c r="B380" s="344">
        <v>0</v>
      </c>
      <c r="C380" s="338">
        <f t="shared" si="45"/>
        <v>0</v>
      </c>
      <c r="D380" s="345"/>
      <c r="E380" s="353" t="str">
        <f t="shared" si="46"/>
        <v>-</v>
      </c>
      <c r="F380" s="354"/>
    </row>
    <row r="381" spans="1:256" s="321" customFormat="1" ht="30" customHeight="1">
      <c r="A381" s="337" t="s">
        <v>313</v>
      </c>
      <c r="B381" s="344">
        <v>27.2</v>
      </c>
      <c r="C381" s="338">
        <f aca="true" t="shared" si="47" ref="C381:C390">B381</f>
        <v>27.2</v>
      </c>
      <c r="D381" s="345">
        <v>27</v>
      </c>
      <c r="E381" s="353">
        <f t="shared" si="46"/>
        <v>0.9926470588235294</v>
      </c>
      <c r="F381" s="355"/>
      <c r="G381" s="239"/>
      <c r="H381" s="239"/>
      <c r="I381" s="239"/>
      <c r="J381" s="239"/>
      <c r="K381" s="239"/>
      <c r="L381" s="239"/>
      <c r="M381" s="239"/>
      <c r="N381" s="239"/>
      <c r="O381" s="239"/>
      <c r="P381" s="239"/>
      <c r="Q381" s="239"/>
      <c r="R381" s="239"/>
      <c r="S381" s="239"/>
      <c r="T381" s="239"/>
      <c r="U381" s="239"/>
      <c r="V381" s="239"/>
      <c r="W381" s="239"/>
      <c r="X381" s="239"/>
      <c r="Y381" s="239"/>
      <c r="Z381" s="239"/>
      <c r="AA381" s="239"/>
      <c r="AB381" s="239"/>
      <c r="AC381" s="239"/>
      <c r="AD381" s="239"/>
      <c r="AE381" s="239"/>
      <c r="AF381" s="239"/>
      <c r="AG381" s="239"/>
      <c r="AH381" s="239"/>
      <c r="AI381" s="239"/>
      <c r="AJ381" s="239"/>
      <c r="AK381" s="239"/>
      <c r="AL381" s="239"/>
      <c r="AM381" s="239"/>
      <c r="AN381" s="239"/>
      <c r="AO381" s="239"/>
      <c r="AP381" s="239"/>
      <c r="AQ381" s="239"/>
      <c r="AR381" s="239"/>
      <c r="AS381" s="239"/>
      <c r="AT381" s="239"/>
      <c r="AU381" s="239"/>
      <c r="AV381" s="239"/>
      <c r="AW381" s="239"/>
      <c r="AX381" s="239"/>
      <c r="AY381" s="239"/>
      <c r="AZ381" s="239"/>
      <c r="BA381" s="239"/>
      <c r="BB381" s="239"/>
      <c r="BC381" s="239"/>
      <c r="BD381" s="239"/>
      <c r="BE381" s="239"/>
      <c r="BF381" s="239"/>
      <c r="BG381" s="239"/>
      <c r="BH381" s="239"/>
      <c r="BI381" s="239"/>
      <c r="BJ381" s="239"/>
      <c r="BK381" s="239"/>
      <c r="BL381" s="239"/>
      <c r="BM381" s="239"/>
      <c r="BN381" s="239"/>
      <c r="BO381" s="239"/>
      <c r="BP381" s="239"/>
      <c r="BQ381" s="239"/>
      <c r="BR381" s="239"/>
      <c r="BS381" s="239"/>
      <c r="BT381" s="239"/>
      <c r="BU381" s="239"/>
      <c r="BV381" s="239"/>
      <c r="BW381" s="239"/>
      <c r="BX381" s="239"/>
      <c r="BY381" s="239"/>
      <c r="BZ381" s="239"/>
      <c r="CA381" s="239"/>
      <c r="CB381" s="239"/>
      <c r="CC381" s="239"/>
      <c r="CD381" s="239"/>
      <c r="CE381" s="239"/>
      <c r="CF381" s="239"/>
      <c r="CG381" s="239"/>
      <c r="CH381" s="239"/>
      <c r="CI381" s="239"/>
      <c r="CJ381" s="239"/>
      <c r="CK381" s="239"/>
      <c r="CL381" s="239"/>
      <c r="CM381" s="239"/>
      <c r="CN381" s="239"/>
      <c r="CO381" s="239"/>
      <c r="CP381" s="239"/>
      <c r="CQ381" s="239"/>
      <c r="CR381" s="239"/>
      <c r="CS381" s="239"/>
      <c r="CT381" s="239"/>
      <c r="CU381" s="239"/>
      <c r="CV381" s="239"/>
      <c r="CW381" s="239"/>
      <c r="CX381" s="239"/>
      <c r="CY381" s="239"/>
      <c r="CZ381" s="239"/>
      <c r="DA381" s="239"/>
      <c r="DB381" s="239"/>
      <c r="DC381" s="239"/>
      <c r="DD381" s="239"/>
      <c r="DE381" s="239"/>
      <c r="DF381" s="239"/>
      <c r="DG381" s="239"/>
      <c r="DH381" s="239"/>
      <c r="DI381" s="239"/>
      <c r="DJ381" s="239"/>
      <c r="DK381" s="239"/>
      <c r="DL381" s="239"/>
      <c r="DM381" s="239"/>
      <c r="DN381" s="239"/>
      <c r="DO381" s="239"/>
      <c r="DP381" s="239"/>
      <c r="DQ381" s="239"/>
      <c r="DR381" s="239"/>
      <c r="DS381" s="239"/>
      <c r="DT381" s="239"/>
      <c r="DU381" s="239"/>
      <c r="DV381" s="239"/>
      <c r="DW381" s="239"/>
      <c r="DX381" s="239"/>
      <c r="DY381" s="239"/>
      <c r="DZ381" s="239"/>
      <c r="EA381" s="239"/>
      <c r="EB381" s="239"/>
      <c r="EC381" s="239"/>
      <c r="ED381" s="239"/>
      <c r="EE381" s="239"/>
      <c r="EF381" s="239"/>
      <c r="EG381" s="239"/>
      <c r="EH381" s="239"/>
      <c r="EI381" s="239"/>
      <c r="EJ381" s="239"/>
      <c r="EK381" s="239"/>
      <c r="EL381" s="239"/>
      <c r="EM381" s="239"/>
      <c r="EN381" s="239"/>
      <c r="EO381" s="239"/>
      <c r="EP381" s="239"/>
      <c r="EQ381" s="239"/>
      <c r="ER381" s="239"/>
      <c r="ES381" s="239"/>
      <c r="ET381" s="239"/>
      <c r="EU381" s="239"/>
      <c r="EV381" s="239"/>
      <c r="EW381" s="239"/>
      <c r="EX381" s="239"/>
      <c r="EY381" s="239"/>
      <c r="EZ381" s="239"/>
      <c r="FA381" s="239"/>
      <c r="FB381" s="239"/>
      <c r="FC381" s="239"/>
      <c r="FD381" s="239"/>
      <c r="FE381" s="239"/>
      <c r="FF381" s="239"/>
      <c r="FG381" s="239"/>
      <c r="FH381" s="239"/>
      <c r="FI381" s="239"/>
      <c r="FJ381" s="239"/>
      <c r="FK381" s="239"/>
      <c r="FL381" s="239"/>
      <c r="FM381" s="239"/>
      <c r="FN381" s="239"/>
      <c r="FO381" s="239"/>
      <c r="FP381" s="239"/>
      <c r="FQ381" s="239"/>
      <c r="FR381" s="239"/>
      <c r="FS381" s="239"/>
      <c r="FT381" s="239"/>
      <c r="FU381" s="239"/>
      <c r="FV381" s="239"/>
      <c r="FW381" s="239"/>
      <c r="FX381" s="239"/>
      <c r="FY381" s="239"/>
      <c r="FZ381" s="239"/>
      <c r="GA381" s="239"/>
      <c r="GB381" s="239"/>
      <c r="GC381" s="239"/>
      <c r="GD381" s="239"/>
      <c r="GE381" s="239"/>
      <c r="GF381" s="239"/>
      <c r="GG381" s="239"/>
      <c r="GH381" s="239"/>
      <c r="GI381" s="239"/>
      <c r="GJ381" s="239"/>
      <c r="GK381" s="239"/>
      <c r="GL381" s="239"/>
      <c r="GM381" s="239"/>
      <c r="GN381" s="239"/>
      <c r="GO381" s="239"/>
      <c r="GP381" s="239"/>
      <c r="GQ381" s="239"/>
      <c r="GR381" s="239"/>
      <c r="GS381" s="239"/>
      <c r="GT381" s="239"/>
      <c r="GU381" s="239"/>
      <c r="GV381" s="239"/>
      <c r="GW381" s="239"/>
      <c r="GX381" s="239"/>
      <c r="GY381" s="239"/>
      <c r="GZ381" s="239"/>
      <c r="HA381" s="239"/>
      <c r="HB381" s="239"/>
      <c r="HC381" s="239"/>
      <c r="HD381" s="239"/>
      <c r="HE381" s="239"/>
      <c r="HF381" s="239"/>
      <c r="HG381" s="239"/>
      <c r="HH381" s="239"/>
      <c r="HI381" s="239"/>
      <c r="HJ381" s="239"/>
      <c r="HK381" s="239"/>
      <c r="HL381" s="239"/>
      <c r="HM381" s="239"/>
      <c r="HN381" s="239"/>
      <c r="HO381" s="239"/>
      <c r="HP381" s="239"/>
      <c r="HQ381" s="239"/>
      <c r="HR381" s="239"/>
      <c r="HS381" s="239"/>
      <c r="HT381" s="239"/>
      <c r="HU381" s="239"/>
      <c r="HV381" s="239"/>
      <c r="HW381" s="239"/>
      <c r="HX381" s="239"/>
      <c r="HY381" s="239"/>
      <c r="HZ381" s="239"/>
      <c r="IA381" s="239"/>
      <c r="IB381" s="239"/>
      <c r="IC381" s="239"/>
      <c r="ID381" s="239"/>
      <c r="IE381" s="239"/>
      <c r="IF381" s="239"/>
      <c r="IG381" s="239"/>
      <c r="IH381" s="325"/>
      <c r="II381" s="325"/>
      <c r="IJ381" s="325"/>
      <c r="IK381" s="325"/>
      <c r="IL381" s="325"/>
      <c r="IM381" s="325"/>
      <c r="IN381" s="325"/>
      <c r="IO381" s="325"/>
      <c r="IP381" s="325"/>
      <c r="IQ381" s="325"/>
      <c r="IR381" s="325"/>
      <c r="IS381" s="325"/>
      <c r="IT381" s="325"/>
      <c r="IU381" s="325"/>
      <c r="IV381" s="325"/>
    </row>
    <row r="382" spans="1:256" s="321" customFormat="1" ht="49.5" customHeight="1">
      <c r="A382" s="336" t="s">
        <v>314</v>
      </c>
      <c r="B382" s="342">
        <f>SUM(B383:B388)</f>
        <v>97313.20259999999</v>
      </c>
      <c r="C382" s="342">
        <f>SUM(C383:C388)</f>
        <v>97313.20259999999</v>
      </c>
      <c r="D382" s="343">
        <f>SUM(D383:D388)</f>
        <v>145265</v>
      </c>
      <c r="E382" s="349">
        <f t="shared" si="46"/>
        <v>1.4927573661007023</v>
      </c>
      <c r="F382" s="352" t="s">
        <v>315</v>
      </c>
      <c r="G382" s="239"/>
      <c r="H382" s="239"/>
      <c r="I382" s="239"/>
      <c r="J382" s="239"/>
      <c r="K382" s="239"/>
      <c r="L382" s="239"/>
      <c r="M382" s="239"/>
      <c r="N382" s="239"/>
      <c r="O382" s="239"/>
      <c r="P382" s="239"/>
      <c r="Q382" s="239"/>
      <c r="R382" s="239"/>
      <c r="S382" s="239"/>
      <c r="T382" s="239"/>
      <c r="U382" s="239"/>
      <c r="V382" s="239"/>
      <c r="W382" s="239"/>
      <c r="X382" s="239"/>
      <c r="Y382" s="239"/>
      <c r="Z382" s="239"/>
      <c r="AA382" s="239"/>
      <c r="AB382" s="239"/>
      <c r="AC382" s="239"/>
      <c r="AD382" s="239"/>
      <c r="AE382" s="239"/>
      <c r="AF382" s="239"/>
      <c r="AG382" s="239"/>
      <c r="AH382" s="239"/>
      <c r="AI382" s="239"/>
      <c r="AJ382" s="239"/>
      <c r="AK382" s="239"/>
      <c r="AL382" s="239"/>
      <c r="AM382" s="239"/>
      <c r="AN382" s="239"/>
      <c r="AO382" s="239"/>
      <c r="AP382" s="239"/>
      <c r="AQ382" s="239"/>
      <c r="AR382" s="239"/>
      <c r="AS382" s="239"/>
      <c r="AT382" s="239"/>
      <c r="AU382" s="239"/>
      <c r="AV382" s="239"/>
      <c r="AW382" s="239"/>
      <c r="AX382" s="239"/>
      <c r="AY382" s="239"/>
      <c r="AZ382" s="239"/>
      <c r="BA382" s="239"/>
      <c r="BB382" s="239"/>
      <c r="BC382" s="239"/>
      <c r="BD382" s="239"/>
      <c r="BE382" s="239"/>
      <c r="BF382" s="239"/>
      <c r="BG382" s="239"/>
      <c r="BH382" s="239"/>
      <c r="BI382" s="239"/>
      <c r="BJ382" s="239"/>
      <c r="BK382" s="239"/>
      <c r="BL382" s="239"/>
      <c r="BM382" s="239"/>
      <c r="BN382" s="239"/>
      <c r="BO382" s="239"/>
      <c r="BP382" s="239"/>
      <c r="BQ382" s="239"/>
      <c r="BR382" s="239"/>
      <c r="BS382" s="239"/>
      <c r="BT382" s="239"/>
      <c r="BU382" s="239"/>
      <c r="BV382" s="239"/>
      <c r="BW382" s="239"/>
      <c r="BX382" s="239"/>
      <c r="BY382" s="239"/>
      <c r="BZ382" s="239"/>
      <c r="CA382" s="239"/>
      <c r="CB382" s="239"/>
      <c r="CC382" s="239"/>
      <c r="CD382" s="239"/>
      <c r="CE382" s="239"/>
      <c r="CF382" s="239"/>
      <c r="CG382" s="239"/>
      <c r="CH382" s="239"/>
      <c r="CI382" s="239"/>
      <c r="CJ382" s="239"/>
      <c r="CK382" s="239"/>
      <c r="CL382" s="239"/>
      <c r="CM382" s="239"/>
      <c r="CN382" s="239"/>
      <c r="CO382" s="239"/>
      <c r="CP382" s="239"/>
      <c r="CQ382" s="239"/>
      <c r="CR382" s="239"/>
      <c r="CS382" s="239"/>
      <c r="CT382" s="239"/>
      <c r="CU382" s="239"/>
      <c r="CV382" s="239"/>
      <c r="CW382" s="239"/>
      <c r="CX382" s="239"/>
      <c r="CY382" s="239"/>
      <c r="CZ382" s="239"/>
      <c r="DA382" s="239"/>
      <c r="DB382" s="239"/>
      <c r="DC382" s="239"/>
      <c r="DD382" s="239"/>
      <c r="DE382" s="239"/>
      <c r="DF382" s="239"/>
      <c r="DG382" s="239"/>
      <c r="DH382" s="239"/>
      <c r="DI382" s="239"/>
      <c r="DJ382" s="239"/>
      <c r="DK382" s="239"/>
      <c r="DL382" s="239"/>
      <c r="DM382" s="239"/>
      <c r="DN382" s="239"/>
      <c r="DO382" s="239"/>
      <c r="DP382" s="239"/>
      <c r="DQ382" s="239"/>
      <c r="DR382" s="239"/>
      <c r="DS382" s="239"/>
      <c r="DT382" s="239"/>
      <c r="DU382" s="239"/>
      <c r="DV382" s="239"/>
      <c r="DW382" s="239"/>
      <c r="DX382" s="239"/>
      <c r="DY382" s="239"/>
      <c r="DZ382" s="239"/>
      <c r="EA382" s="239"/>
      <c r="EB382" s="239"/>
      <c r="EC382" s="239"/>
      <c r="ED382" s="239"/>
      <c r="EE382" s="239"/>
      <c r="EF382" s="239"/>
      <c r="EG382" s="239"/>
      <c r="EH382" s="239"/>
      <c r="EI382" s="239"/>
      <c r="EJ382" s="239"/>
      <c r="EK382" s="239"/>
      <c r="EL382" s="239"/>
      <c r="EM382" s="239"/>
      <c r="EN382" s="239"/>
      <c r="EO382" s="239"/>
      <c r="EP382" s="239"/>
      <c r="EQ382" s="239"/>
      <c r="ER382" s="239"/>
      <c r="ES382" s="239"/>
      <c r="ET382" s="239"/>
      <c r="EU382" s="239"/>
      <c r="EV382" s="239"/>
      <c r="EW382" s="239"/>
      <c r="EX382" s="239"/>
      <c r="EY382" s="239"/>
      <c r="EZ382" s="239"/>
      <c r="FA382" s="239"/>
      <c r="FB382" s="239"/>
      <c r="FC382" s="239"/>
      <c r="FD382" s="239"/>
      <c r="FE382" s="239"/>
      <c r="FF382" s="239"/>
      <c r="FG382" s="239"/>
      <c r="FH382" s="239"/>
      <c r="FI382" s="239"/>
      <c r="FJ382" s="239"/>
      <c r="FK382" s="239"/>
      <c r="FL382" s="239"/>
      <c r="FM382" s="239"/>
      <c r="FN382" s="239"/>
      <c r="FO382" s="239"/>
      <c r="FP382" s="239"/>
      <c r="FQ382" s="239"/>
      <c r="FR382" s="239"/>
      <c r="FS382" s="239"/>
      <c r="FT382" s="239"/>
      <c r="FU382" s="239"/>
      <c r="FV382" s="239"/>
      <c r="FW382" s="239"/>
      <c r="FX382" s="239"/>
      <c r="FY382" s="239"/>
      <c r="FZ382" s="239"/>
      <c r="GA382" s="239"/>
      <c r="GB382" s="239"/>
      <c r="GC382" s="239"/>
      <c r="GD382" s="239"/>
      <c r="GE382" s="239"/>
      <c r="GF382" s="239"/>
      <c r="GG382" s="239"/>
      <c r="GH382" s="239"/>
      <c r="GI382" s="239"/>
      <c r="GJ382" s="239"/>
      <c r="GK382" s="239"/>
      <c r="GL382" s="239"/>
      <c r="GM382" s="239"/>
      <c r="GN382" s="239"/>
      <c r="GO382" s="239"/>
      <c r="GP382" s="239"/>
      <c r="GQ382" s="239"/>
      <c r="GR382" s="239"/>
      <c r="GS382" s="239"/>
      <c r="GT382" s="239"/>
      <c r="GU382" s="239"/>
      <c r="GV382" s="239"/>
      <c r="GW382" s="239"/>
      <c r="GX382" s="239"/>
      <c r="GY382" s="239"/>
      <c r="GZ382" s="239"/>
      <c r="HA382" s="239"/>
      <c r="HB382" s="239"/>
      <c r="HC382" s="239"/>
      <c r="HD382" s="239"/>
      <c r="HE382" s="239"/>
      <c r="HF382" s="239"/>
      <c r="HG382" s="239"/>
      <c r="HH382" s="239"/>
      <c r="HI382" s="239"/>
      <c r="HJ382" s="239"/>
      <c r="HK382" s="239"/>
      <c r="HL382" s="239"/>
      <c r="HM382" s="239"/>
      <c r="HN382" s="239"/>
      <c r="HO382" s="239"/>
      <c r="HP382" s="239"/>
      <c r="HQ382" s="239"/>
      <c r="HR382" s="239"/>
      <c r="HS382" s="239"/>
      <c r="HT382" s="239"/>
      <c r="HU382" s="239"/>
      <c r="HV382" s="239"/>
      <c r="HW382" s="239"/>
      <c r="HX382" s="239"/>
      <c r="HY382" s="239"/>
      <c r="HZ382" s="239"/>
      <c r="IA382" s="239"/>
      <c r="IB382" s="239"/>
      <c r="IC382" s="239"/>
      <c r="ID382" s="239"/>
      <c r="IE382" s="239"/>
      <c r="IF382" s="239"/>
      <c r="IG382" s="239"/>
      <c r="IH382" s="325"/>
      <c r="II382" s="325"/>
      <c r="IJ382" s="325"/>
      <c r="IK382" s="325"/>
      <c r="IL382" s="325"/>
      <c r="IM382" s="325"/>
      <c r="IN382" s="325"/>
      <c r="IO382" s="325"/>
      <c r="IP382" s="325"/>
      <c r="IQ382" s="325"/>
      <c r="IR382" s="325"/>
      <c r="IS382" s="325"/>
      <c r="IT382" s="325"/>
      <c r="IU382" s="325"/>
      <c r="IV382" s="325"/>
    </row>
    <row r="383" spans="1:256" s="321" customFormat="1" ht="30" customHeight="1">
      <c r="A383" s="337" t="s">
        <v>316</v>
      </c>
      <c r="B383" s="344">
        <v>8872.23</v>
      </c>
      <c r="C383" s="338">
        <f t="shared" si="47"/>
        <v>8872.23</v>
      </c>
      <c r="D383" s="345">
        <v>11464</v>
      </c>
      <c r="E383" s="353">
        <f t="shared" si="46"/>
        <v>1.2921215973887061</v>
      </c>
      <c r="F383" s="355"/>
      <c r="G383" s="239"/>
      <c r="H383" s="239"/>
      <c r="I383" s="239"/>
      <c r="J383" s="239"/>
      <c r="K383" s="239"/>
      <c r="L383" s="239"/>
      <c r="M383" s="239"/>
      <c r="N383" s="239"/>
      <c r="O383" s="239"/>
      <c r="P383" s="239"/>
      <c r="Q383" s="239"/>
      <c r="R383" s="239"/>
      <c r="S383" s="239"/>
      <c r="T383" s="239"/>
      <c r="U383" s="239"/>
      <c r="V383" s="239"/>
      <c r="W383" s="239"/>
      <c r="X383" s="239"/>
      <c r="Y383" s="239"/>
      <c r="Z383" s="239"/>
      <c r="AA383" s="239"/>
      <c r="AB383" s="239"/>
      <c r="AC383" s="239"/>
      <c r="AD383" s="239"/>
      <c r="AE383" s="239"/>
      <c r="AF383" s="239"/>
      <c r="AG383" s="239"/>
      <c r="AH383" s="239"/>
      <c r="AI383" s="239"/>
      <c r="AJ383" s="239"/>
      <c r="AK383" s="239"/>
      <c r="AL383" s="239"/>
      <c r="AM383" s="239"/>
      <c r="AN383" s="239"/>
      <c r="AO383" s="239"/>
      <c r="AP383" s="239"/>
      <c r="AQ383" s="239"/>
      <c r="AR383" s="239"/>
      <c r="AS383" s="239"/>
      <c r="AT383" s="239"/>
      <c r="AU383" s="239"/>
      <c r="AV383" s="239"/>
      <c r="AW383" s="239"/>
      <c r="AX383" s="239"/>
      <c r="AY383" s="239"/>
      <c r="AZ383" s="239"/>
      <c r="BA383" s="239"/>
      <c r="BB383" s="239"/>
      <c r="BC383" s="239"/>
      <c r="BD383" s="239"/>
      <c r="BE383" s="239"/>
      <c r="BF383" s="239"/>
      <c r="BG383" s="239"/>
      <c r="BH383" s="239"/>
      <c r="BI383" s="239"/>
      <c r="BJ383" s="239"/>
      <c r="BK383" s="239"/>
      <c r="BL383" s="239"/>
      <c r="BM383" s="239"/>
      <c r="BN383" s="239"/>
      <c r="BO383" s="239"/>
      <c r="BP383" s="239"/>
      <c r="BQ383" s="239"/>
      <c r="BR383" s="239"/>
      <c r="BS383" s="239"/>
      <c r="BT383" s="239"/>
      <c r="BU383" s="239"/>
      <c r="BV383" s="239"/>
      <c r="BW383" s="239"/>
      <c r="BX383" s="239"/>
      <c r="BY383" s="239"/>
      <c r="BZ383" s="239"/>
      <c r="CA383" s="239"/>
      <c r="CB383" s="239"/>
      <c r="CC383" s="239"/>
      <c r="CD383" s="239"/>
      <c r="CE383" s="239"/>
      <c r="CF383" s="239"/>
      <c r="CG383" s="239"/>
      <c r="CH383" s="239"/>
      <c r="CI383" s="239"/>
      <c r="CJ383" s="239"/>
      <c r="CK383" s="239"/>
      <c r="CL383" s="239"/>
      <c r="CM383" s="239"/>
      <c r="CN383" s="239"/>
      <c r="CO383" s="239"/>
      <c r="CP383" s="239"/>
      <c r="CQ383" s="239"/>
      <c r="CR383" s="239"/>
      <c r="CS383" s="239"/>
      <c r="CT383" s="239"/>
      <c r="CU383" s="239"/>
      <c r="CV383" s="239"/>
      <c r="CW383" s="239"/>
      <c r="CX383" s="239"/>
      <c r="CY383" s="239"/>
      <c r="CZ383" s="239"/>
      <c r="DA383" s="239"/>
      <c r="DB383" s="239"/>
      <c r="DC383" s="239"/>
      <c r="DD383" s="239"/>
      <c r="DE383" s="239"/>
      <c r="DF383" s="239"/>
      <c r="DG383" s="239"/>
      <c r="DH383" s="239"/>
      <c r="DI383" s="239"/>
      <c r="DJ383" s="239"/>
      <c r="DK383" s="239"/>
      <c r="DL383" s="239"/>
      <c r="DM383" s="239"/>
      <c r="DN383" s="239"/>
      <c r="DO383" s="239"/>
      <c r="DP383" s="239"/>
      <c r="DQ383" s="239"/>
      <c r="DR383" s="239"/>
      <c r="DS383" s="239"/>
      <c r="DT383" s="239"/>
      <c r="DU383" s="239"/>
      <c r="DV383" s="239"/>
      <c r="DW383" s="239"/>
      <c r="DX383" s="239"/>
      <c r="DY383" s="239"/>
      <c r="DZ383" s="239"/>
      <c r="EA383" s="239"/>
      <c r="EB383" s="239"/>
      <c r="EC383" s="239"/>
      <c r="ED383" s="239"/>
      <c r="EE383" s="239"/>
      <c r="EF383" s="239"/>
      <c r="EG383" s="239"/>
      <c r="EH383" s="239"/>
      <c r="EI383" s="239"/>
      <c r="EJ383" s="239"/>
      <c r="EK383" s="239"/>
      <c r="EL383" s="239"/>
      <c r="EM383" s="239"/>
      <c r="EN383" s="239"/>
      <c r="EO383" s="239"/>
      <c r="EP383" s="239"/>
      <c r="EQ383" s="239"/>
      <c r="ER383" s="239"/>
      <c r="ES383" s="239"/>
      <c r="ET383" s="239"/>
      <c r="EU383" s="239"/>
      <c r="EV383" s="239"/>
      <c r="EW383" s="239"/>
      <c r="EX383" s="239"/>
      <c r="EY383" s="239"/>
      <c r="EZ383" s="239"/>
      <c r="FA383" s="239"/>
      <c r="FB383" s="239"/>
      <c r="FC383" s="239"/>
      <c r="FD383" s="239"/>
      <c r="FE383" s="239"/>
      <c r="FF383" s="239"/>
      <c r="FG383" s="239"/>
      <c r="FH383" s="239"/>
      <c r="FI383" s="239"/>
      <c r="FJ383" s="239"/>
      <c r="FK383" s="239"/>
      <c r="FL383" s="239"/>
      <c r="FM383" s="239"/>
      <c r="FN383" s="239"/>
      <c r="FO383" s="239"/>
      <c r="FP383" s="239"/>
      <c r="FQ383" s="239"/>
      <c r="FR383" s="239"/>
      <c r="FS383" s="239"/>
      <c r="FT383" s="239"/>
      <c r="FU383" s="239"/>
      <c r="FV383" s="239"/>
      <c r="FW383" s="239"/>
      <c r="FX383" s="239"/>
      <c r="FY383" s="239"/>
      <c r="FZ383" s="239"/>
      <c r="GA383" s="239"/>
      <c r="GB383" s="239"/>
      <c r="GC383" s="239"/>
      <c r="GD383" s="239"/>
      <c r="GE383" s="239"/>
      <c r="GF383" s="239"/>
      <c r="GG383" s="239"/>
      <c r="GH383" s="239"/>
      <c r="GI383" s="239"/>
      <c r="GJ383" s="239"/>
      <c r="GK383" s="239"/>
      <c r="GL383" s="239"/>
      <c r="GM383" s="239"/>
      <c r="GN383" s="239"/>
      <c r="GO383" s="239"/>
      <c r="GP383" s="239"/>
      <c r="GQ383" s="239"/>
      <c r="GR383" s="239"/>
      <c r="GS383" s="239"/>
      <c r="GT383" s="239"/>
      <c r="GU383" s="239"/>
      <c r="GV383" s="239"/>
      <c r="GW383" s="239"/>
      <c r="GX383" s="239"/>
      <c r="GY383" s="239"/>
      <c r="GZ383" s="239"/>
      <c r="HA383" s="239"/>
      <c r="HB383" s="239"/>
      <c r="HC383" s="239"/>
      <c r="HD383" s="239"/>
      <c r="HE383" s="239"/>
      <c r="HF383" s="239"/>
      <c r="HG383" s="239"/>
      <c r="HH383" s="239"/>
      <c r="HI383" s="239"/>
      <c r="HJ383" s="239"/>
      <c r="HK383" s="239"/>
      <c r="HL383" s="239"/>
      <c r="HM383" s="239"/>
      <c r="HN383" s="239"/>
      <c r="HO383" s="239"/>
      <c r="HP383" s="239"/>
      <c r="HQ383" s="239"/>
      <c r="HR383" s="239"/>
      <c r="HS383" s="239"/>
      <c r="HT383" s="239"/>
      <c r="HU383" s="239"/>
      <c r="HV383" s="239"/>
      <c r="HW383" s="239"/>
      <c r="HX383" s="239"/>
      <c r="HY383" s="239"/>
      <c r="HZ383" s="239"/>
      <c r="IA383" s="239"/>
      <c r="IB383" s="239"/>
      <c r="IC383" s="239"/>
      <c r="ID383" s="239"/>
      <c r="IE383" s="239"/>
      <c r="IF383" s="239"/>
      <c r="IG383" s="239"/>
      <c r="IH383" s="325"/>
      <c r="II383" s="325"/>
      <c r="IJ383" s="325"/>
      <c r="IK383" s="325"/>
      <c r="IL383" s="325"/>
      <c r="IM383" s="325"/>
      <c r="IN383" s="325"/>
      <c r="IO383" s="325"/>
      <c r="IP383" s="325"/>
      <c r="IQ383" s="325"/>
      <c r="IR383" s="325"/>
      <c r="IS383" s="325"/>
      <c r="IT383" s="325"/>
      <c r="IU383" s="325"/>
      <c r="IV383" s="325"/>
    </row>
    <row r="384" spans="1:256" s="321" customFormat="1" ht="30" customHeight="1">
      <c r="A384" s="340" t="s">
        <v>317</v>
      </c>
      <c r="B384" s="344">
        <v>30945.03</v>
      </c>
      <c r="C384" s="338">
        <f t="shared" si="47"/>
        <v>30945.03</v>
      </c>
      <c r="D384" s="345">
        <v>33906</v>
      </c>
      <c r="E384" s="353">
        <f t="shared" si="46"/>
        <v>1.0956848321038952</v>
      </c>
      <c r="F384" s="355"/>
      <c r="G384" s="239"/>
      <c r="H384" s="239"/>
      <c r="I384" s="239"/>
      <c r="J384" s="239"/>
      <c r="K384" s="239"/>
      <c r="L384" s="239"/>
      <c r="M384" s="239"/>
      <c r="N384" s="239"/>
      <c r="O384" s="239"/>
      <c r="P384" s="239"/>
      <c r="Q384" s="239"/>
      <c r="R384" s="239"/>
      <c r="S384" s="239"/>
      <c r="T384" s="239"/>
      <c r="U384" s="239"/>
      <c r="V384" s="239"/>
      <c r="W384" s="239"/>
      <c r="X384" s="239"/>
      <c r="Y384" s="239"/>
      <c r="Z384" s="239"/>
      <c r="AA384" s="239"/>
      <c r="AB384" s="239"/>
      <c r="AC384" s="239"/>
      <c r="AD384" s="239"/>
      <c r="AE384" s="239"/>
      <c r="AF384" s="239"/>
      <c r="AG384" s="239"/>
      <c r="AH384" s="239"/>
      <c r="AI384" s="239"/>
      <c r="AJ384" s="239"/>
      <c r="AK384" s="239"/>
      <c r="AL384" s="239"/>
      <c r="AM384" s="239"/>
      <c r="AN384" s="239"/>
      <c r="AO384" s="239"/>
      <c r="AP384" s="239"/>
      <c r="AQ384" s="239"/>
      <c r="AR384" s="239"/>
      <c r="AS384" s="239"/>
      <c r="AT384" s="239"/>
      <c r="AU384" s="239"/>
      <c r="AV384" s="239"/>
      <c r="AW384" s="239"/>
      <c r="AX384" s="239"/>
      <c r="AY384" s="239"/>
      <c r="AZ384" s="239"/>
      <c r="BA384" s="239"/>
      <c r="BB384" s="239"/>
      <c r="BC384" s="239"/>
      <c r="BD384" s="239"/>
      <c r="BE384" s="239"/>
      <c r="BF384" s="239"/>
      <c r="BG384" s="239"/>
      <c r="BH384" s="239"/>
      <c r="BI384" s="239"/>
      <c r="BJ384" s="239"/>
      <c r="BK384" s="239"/>
      <c r="BL384" s="239"/>
      <c r="BM384" s="239"/>
      <c r="BN384" s="239"/>
      <c r="BO384" s="239"/>
      <c r="BP384" s="239"/>
      <c r="BQ384" s="239"/>
      <c r="BR384" s="239"/>
      <c r="BS384" s="239"/>
      <c r="BT384" s="239"/>
      <c r="BU384" s="239"/>
      <c r="BV384" s="239"/>
      <c r="BW384" s="239"/>
      <c r="BX384" s="239"/>
      <c r="BY384" s="239"/>
      <c r="BZ384" s="239"/>
      <c r="CA384" s="239"/>
      <c r="CB384" s="239"/>
      <c r="CC384" s="239"/>
      <c r="CD384" s="239"/>
      <c r="CE384" s="239"/>
      <c r="CF384" s="239"/>
      <c r="CG384" s="239"/>
      <c r="CH384" s="239"/>
      <c r="CI384" s="239"/>
      <c r="CJ384" s="239"/>
      <c r="CK384" s="239"/>
      <c r="CL384" s="239"/>
      <c r="CM384" s="239"/>
      <c r="CN384" s="239"/>
      <c r="CO384" s="239"/>
      <c r="CP384" s="239"/>
      <c r="CQ384" s="239"/>
      <c r="CR384" s="239"/>
      <c r="CS384" s="239"/>
      <c r="CT384" s="239"/>
      <c r="CU384" s="239"/>
      <c r="CV384" s="239"/>
      <c r="CW384" s="239"/>
      <c r="CX384" s="239"/>
      <c r="CY384" s="239"/>
      <c r="CZ384" s="239"/>
      <c r="DA384" s="239"/>
      <c r="DB384" s="239"/>
      <c r="DC384" s="239"/>
      <c r="DD384" s="239"/>
      <c r="DE384" s="239"/>
      <c r="DF384" s="239"/>
      <c r="DG384" s="239"/>
      <c r="DH384" s="239"/>
      <c r="DI384" s="239"/>
      <c r="DJ384" s="239"/>
      <c r="DK384" s="239"/>
      <c r="DL384" s="239"/>
      <c r="DM384" s="239"/>
      <c r="DN384" s="239"/>
      <c r="DO384" s="239"/>
      <c r="DP384" s="239"/>
      <c r="DQ384" s="239"/>
      <c r="DR384" s="239"/>
      <c r="DS384" s="239"/>
      <c r="DT384" s="239"/>
      <c r="DU384" s="239"/>
      <c r="DV384" s="239"/>
      <c r="DW384" s="239"/>
      <c r="DX384" s="239"/>
      <c r="DY384" s="239"/>
      <c r="DZ384" s="239"/>
      <c r="EA384" s="239"/>
      <c r="EB384" s="239"/>
      <c r="EC384" s="239"/>
      <c r="ED384" s="239"/>
      <c r="EE384" s="239"/>
      <c r="EF384" s="239"/>
      <c r="EG384" s="239"/>
      <c r="EH384" s="239"/>
      <c r="EI384" s="239"/>
      <c r="EJ384" s="239"/>
      <c r="EK384" s="239"/>
      <c r="EL384" s="239"/>
      <c r="EM384" s="239"/>
      <c r="EN384" s="239"/>
      <c r="EO384" s="239"/>
      <c r="EP384" s="239"/>
      <c r="EQ384" s="239"/>
      <c r="ER384" s="239"/>
      <c r="ES384" s="239"/>
      <c r="ET384" s="239"/>
      <c r="EU384" s="239"/>
      <c r="EV384" s="239"/>
      <c r="EW384" s="239"/>
      <c r="EX384" s="239"/>
      <c r="EY384" s="239"/>
      <c r="EZ384" s="239"/>
      <c r="FA384" s="239"/>
      <c r="FB384" s="239"/>
      <c r="FC384" s="239"/>
      <c r="FD384" s="239"/>
      <c r="FE384" s="239"/>
      <c r="FF384" s="239"/>
      <c r="FG384" s="239"/>
      <c r="FH384" s="239"/>
      <c r="FI384" s="239"/>
      <c r="FJ384" s="239"/>
      <c r="FK384" s="239"/>
      <c r="FL384" s="239"/>
      <c r="FM384" s="239"/>
      <c r="FN384" s="239"/>
      <c r="FO384" s="239"/>
      <c r="FP384" s="239"/>
      <c r="FQ384" s="239"/>
      <c r="FR384" s="239"/>
      <c r="FS384" s="239"/>
      <c r="FT384" s="239"/>
      <c r="FU384" s="239"/>
      <c r="FV384" s="239"/>
      <c r="FW384" s="239"/>
      <c r="FX384" s="239"/>
      <c r="FY384" s="239"/>
      <c r="FZ384" s="239"/>
      <c r="GA384" s="239"/>
      <c r="GB384" s="239"/>
      <c r="GC384" s="239"/>
      <c r="GD384" s="239"/>
      <c r="GE384" s="239"/>
      <c r="GF384" s="239"/>
      <c r="GG384" s="239"/>
      <c r="GH384" s="239"/>
      <c r="GI384" s="239"/>
      <c r="GJ384" s="239"/>
      <c r="GK384" s="239"/>
      <c r="GL384" s="239"/>
      <c r="GM384" s="239"/>
      <c r="GN384" s="239"/>
      <c r="GO384" s="239"/>
      <c r="GP384" s="239"/>
      <c r="GQ384" s="239"/>
      <c r="GR384" s="239"/>
      <c r="GS384" s="239"/>
      <c r="GT384" s="239"/>
      <c r="GU384" s="239"/>
      <c r="GV384" s="239"/>
      <c r="GW384" s="239"/>
      <c r="GX384" s="239"/>
      <c r="GY384" s="239"/>
      <c r="GZ384" s="239"/>
      <c r="HA384" s="239"/>
      <c r="HB384" s="239"/>
      <c r="HC384" s="239"/>
      <c r="HD384" s="239"/>
      <c r="HE384" s="239"/>
      <c r="HF384" s="239"/>
      <c r="HG384" s="239"/>
      <c r="HH384" s="239"/>
      <c r="HI384" s="239"/>
      <c r="HJ384" s="239"/>
      <c r="HK384" s="239"/>
      <c r="HL384" s="239"/>
      <c r="HM384" s="239"/>
      <c r="HN384" s="239"/>
      <c r="HO384" s="239"/>
      <c r="HP384" s="239"/>
      <c r="HQ384" s="239"/>
      <c r="HR384" s="239"/>
      <c r="HS384" s="239"/>
      <c r="HT384" s="239"/>
      <c r="HU384" s="239"/>
      <c r="HV384" s="239"/>
      <c r="HW384" s="239"/>
      <c r="HX384" s="239"/>
      <c r="HY384" s="239"/>
      <c r="HZ384" s="239"/>
      <c r="IA384" s="239"/>
      <c r="IB384" s="239"/>
      <c r="IC384" s="239"/>
      <c r="ID384" s="239"/>
      <c r="IE384" s="239"/>
      <c r="IF384" s="239"/>
      <c r="IG384" s="239"/>
      <c r="IH384" s="325"/>
      <c r="II384" s="325"/>
      <c r="IJ384" s="325"/>
      <c r="IK384" s="325"/>
      <c r="IL384" s="325"/>
      <c r="IM384" s="325"/>
      <c r="IN384" s="325"/>
      <c r="IO384" s="325"/>
      <c r="IP384" s="325"/>
      <c r="IQ384" s="325"/>
      <c r="IR384" s="325"/>
      <c r="IS384" s="325"/>
      <c r="IT384" s="325"/>
      <c r="IU384" s="325"/>
      <c r="IV384" s="325"/>
    </row>
    <row r="385" spans="1:256" s="320" customFormat="1" ht="39.75" customHeight="1">
      <c r="A385" s="340" t="s">
        <v>318</v>
      </c>
      <c r="B385" s="344">
        <v>14678.3</v>
      </c>
      <c r="C385" s="338">
        <f t="shared" si="47"/>
        <v>14678.3</v>
      </c>
      <c r="D385" s="345">
        <v>13384</v>
      </c>
      <c r="E385" s="353">
        <f t="shared" si="46"/>
        <v>0.9118222137440984</v>
      </c>
      <c r="F385" s="355"/>
      <c r="G385" s="239"/>
      <c r="H385" s="239"/>
      <c r="I385" s="239"/>
      <c r="J385" s="239"/>
      <c r="K385" s="239"/>
      <c r="L385" s="239"/>
      <c r="M385" s="239"/>
      <c r="N385" s="239"/>
      <c r="O385" s="239"/>
      <c r="P385" s="239"/>
      <c r="Q385" s="239"/>
      <c r="R385" s="239"/>
      <c r="S385" s="239"/>
      <c r="T385" s="239"/>
      <c r="U385" s="239"/>
      <c r="V385" s="239"/>
      <c r="W385" s="239"/>
      <c r="X385" s="239"/>
      <c r="Y385" s="239"/>
      <c r="Z385" s="239"/>
      <c r="AA385" s="239"/>
      <c r="AB385" s="239"/>
      <c r="AC385" s="239"/>
      <c r="AD385" s="239"/>
      <c r="AE385" s="239"/>
      <c r="AF385" s="239"/>
      <c r="AG385" s="239"/>
      <c r="AH385" s="239"/>
      <c r="AI385" s="239"/>
      <c r="AJ385" s="239"/>
      <c r="AK385" s="239"/>
      <c r="AL385" s="239"/>
      <c r="AM385" s="239"/>
      <c r="AN385" s="239"/>
      <c r="AO385" s="239"/>
      <c r="AP385" s="239"/>
      <c r="AQ385" s="239"/>
      <c r="AR385" s="239"/>
      <c r="AS385" s="239"/>
      <c r="AT385" s="239"/>
      <c r="AU385" s="239"/>
      <c r="AV385" s="239"/>
      <c r="AW385" s="239"/>
      <c r="AX385" s="239"/>
      <c r="AY385" s="239"/>
      <c r="AZ385" s="239"/>
      <c r="BA385" s="239"/>
      <c r="BB385" s="239"/>
      <c r="BC385" s="239"/>
      <c r="BD385" s="239"/>
      <c r="BE385" s="239"/>
      <c r="BF385" s="239"/>
      <c r="BG385" s="239"/>
      <c r="BH385" s="239"/>
      <c r="BI385" s="239"/>
      <c r="BJ385" s="239"/>
      <c r="BK385" s="239"/>
      <c r="BL385" s="239"/>
      <c r="BM385" s="239"/>
      <c r="BN385" s="239"/>
      <c r="BO385" s="239"/>
      <c r="BP385" s="239"/>
      <c r="BQ385" s="239"/>
      <c r="BR385" s="239"/>
      <c r="BS385" s="239"/>
      <c r="BT385" s="239"/>
      <c r="BU385" s="239"/>
      <c r="BV385" s="239"/>
      <c r="BW385" s="239"/>
      <c r="BX385" s="239"/>
      <c r="BY385" s="239"/>
      <c r="BZ385" s="239"/>
      <c r="CA385" s="239"/>
      <c r="CB385" s="239"/>
      <c r="CC385" s="239"/>
      <c r="CD385" s="239"/>
      <c r="CE385" s="239"/>
      <c r="CF385" s="239"/>
      <c r="CG385" s="239"/>
      <c r="CH385" s="239"/>
      <c r="CI385" s="239"/>
      <c r="CJ385" s="239"/>
      <c r="CK385" s="239"/>
      <c r="CL385" s="239"/>
      <c r="CM385" s="239"/>
      <c r="CN385" s="239"/>
      <c r="CO385" s="239"/>
      <c r="CP385" s="239"/>
      <c r="CQ385" s="239"/>
      <c r="CR385" s="239"/>
      <c r="CS385" s="239"/>
      <c r="CT385" s="239"/>
      <c r="CU385" s="239"/>
      <c r="CV385" s="239"/>
      <c r="CW385" s="239"/>
      <c r="CX385" s="239"/>
      <c r="CY385" s="239"/>
      <c r="CZ385" s="239"/>
      <c r="DA385" s="239"/>
      <c r="DB385" s="239"/>
      <c r="DC385" s="239"/>
      <c r="DD385" s="239"/>
      <c r="DE385" s="239"/>
      <c r="DF385" s="239"/>
      <c r="DG385" s="239"/>
      <c r="DH385" s="239"/>
      <c r="DI385" s="239"/>
      <c r="DJ385" s="239"/>
      <c r="DK385" s="239"/>
      <c r="DL385" s="239"/>
      <c r="DM385" s="239"/>
      <c r="DN385" s="239"/>
      <c r="DO385" s="239"/>
      <c r="DP385" s="239"/>
      <c r="DQ385" s="239"/>
      <c r="DR385" s="239"/>
      <c r="DS385" s="239"/>
      <c r="DT385" s="239"/>
      <c r="DU385" s="239"/>
      <c r="DV385" s="239"/>
      <c r="DW385" s="239"/>
      <c r="DX385" s="239"/>
      <c r="DY385" s="239"/>
      <c r="DZ385" s="239"/>
      <c r="EA385" s="239"/>
      <c r="EB385" s="239"/>
      <c r="EC385" s="239"/>
      <c r="ED385" s="239"/>
      <c r="EE385" s="239"/>
      <c r="EF385" s="239"/>
      <c r="EG385" s="239"/>
      <c r="EH385" s="239"/>
      <c r="EI385" s="239"/>
      <c r="EJ385" s="239"/>
      <c r="EK385" s="239"/>
      <c r="EL385" s="239"/>
      <c r="EM385" s="239"/>
      <c r="EN385" s="239"/>
      <c r="EO385" s="239"/>
      <c r="EP385" s="239"/>
      <c r="EQ385" s="239"/>
      <c r="ER385" s="239"/>
      <c r="ES385" s="239"/>
      <c r="ET385" s="239"/>
      <c r="EU385" s="239"/>
      <c r="EV385" s="239"/>
      <c r="EW385" s="239"/>
      <c r="EX385" s="239"/>
      <c r="EY385" s="239"/>
      <c r="EZ385" s="239"/>
      <c r="FA385" s="239"/>
      <c r="FB385" s="239"/>
      <c r="FC385" s="239"/>
      <c r="FD385" s="239"/>
      <c r="FE385" s="239"/>
      <c r="FF385" s="239"/>
      <c r="FG385" s="239"/>
      <c r="FH385" s="239"/>
      <c r="FI385" s="239"/>
      <c r="FJ385" s="239"/>
      <c r="FK385" s="239"/>
      <c r="FL385" s="239"/>
      <c r="FM385" s="239"/>
      <c r="FN385" s="239"/>
      <c r="FO385" s="239"/>
      <c r="FP385" s="239"/>
      <c r="FQ385" s="239"/>
      <c r="FR385" s="239"/>
      <c r="FS385" s="239"/>
      <c r="FT385" s="239"/>
      <c r="FU385" s="239"/>
      <c r="FV385" s="239"/>
      <c r="FW385" s="239"/>
      <c r="FX385" s="239"/>
      <c r="FY385" s="239"/>
      <c r="FZ385" s="239"/>
      <c r="GA385" s="239"/>
      <c r="GB385" s="239"/>
      <c r="GC385" s="239"/>
      <c r="GD385" s="239"/>
      <c r="GE385" s="239"/>
      <c r="GF385" s="239"/>
      <c r="GG385" s="239"/>
      <c r="GH385" s="239"/>
      <c r="GI385" s="239"/>
      <c r="GJ385" s="239"/>
      <c r="GK385" s="239"/>
      <c r="GL385" s="239"/>
      <c r="GM385" s="239"/>
      <c r="GN385" s="239"/>
      <c r="GO385" s="239"/>
      <c r="GP385" s="239"/>
      <c r="GQ385" s="239"/>
      <c r="GR385" s="239"/>
      <c r="GS385" s="239"/>
      <c r="GT385" s="239"/>
      <c r="GU385" s="239"/>
      <c r="GV385" s="239"/>
      <c r="GW385" s="239"/>
      <c r="GX385" s="239"/>
      <c r="GY385" s="239"/>
      <c r="GZ385" s="239"/>
      <c r="HA385" s="239"/>
      <c r="HB385" s="239"/>
      <c r="HC385" s="239"/>
      <c r="HD385" s="239"/>
      <c r="HE385" s="239"/>
      <c r="HF385" s="239"/>
      <c r="HG385" s="239"/>
      <c r="HH385" s="239"/>
      <c r="HI385" s="239"/>
      <c r="HJ385" s="239"/>
      <c r="HK385" s="239"/>
      <c r="HL385" s="239"/>
      <c r="HM385" s="239"/>
      <c r="HN385" s="239"/>
      <c r="HO385" s="239"/>
      <c r="HP385" s="239"/>
      <c r="HQ385" s="239"/>
      <c r="HR385" s="239"/>
      <c r="HS385" s="239"/>
      <c r="HT385" s="239"/>
      <c r="HU385" s="239"/>
      <c r="HV385" s="239"/>
      <c r="HW385" s="239"/>
      <c r="HX385" s="239"/>
      <c r="HY385" s="239"/>
      <c r="HZ385" s="239"/>
      <c r="IA385" s="239"/>
      <c r="IB385" s="239"/>
      <c r="IC385" s="239"/>
      <c r="ID385" s="239"/>
      <c r="IE385" s="239"/>
      <c r="IF385" s="239"/>
      <c r="IG385" s="239"/>
      <c r="IH385" s="325"/>
      <c r="II385" s="325"/>
      <c r="IJ385" s="325"/>
      <c r="IK385" s="325"/>
      <c r="IL385" s="325"/>
      <c r="IM385" s="325"/>
      <c r="IN385" s="325"/>
      <c r="IO385" s="325"/>
      <c r="IP385" s="325"/>
      <c r="IQ385" s="325"/>
      <c r="IR385" s="325"/>
      <c r="IS385" s="325"/>
      <c r="IT385" s="325"/>
      <c r="IU385" s="325"/>
      <c r="IV385" s="325"/>
    </row>
    <row r="386" spans="1:256" s="321" customFormat="1" ht="30" customHeight="1">
      <c r="A386" s="340" t="s">
        <v>319</v>
      </c>
      <c r="B386" s="344">
        <v>725.3096</v>
      </c>
      <c r="C386" s="338">
        <f t="shared" si="47"/>
        <v>725.3096</v>
      </c>
      <c r="D386" s="345">
        <v>53393</v>
      </c>
      <c r="E386" s="353">
        <f t="shared" si="46"/>
        <v>73.6140814901664</v>
      </c>
      <c r="F386" s="355"/>
      <c r="G386" s="239"/>
      <c r="H386" s="239"/>
      <c r="I386" s="239"/>
      <c r="J386" s="239"/>
      <c r="K386" s="239"/>
      <c r="L386" s="239"/>
      <c r="M386" s="239"/>
      <c r="N386" s="239"/>
      <c r="O386" s="239"/>
      <c r="P386" s="239"/>
      <c r="Q386" s="239"/>
      <c r="R386" s="239"/>
      <c r="S386" s="239"/>
      <c r="T386" s="239"/>
      <c r="U386" s="239"/>
      <c r="V386" s="239"/>
      <c r="W386" s="239"/>
      <c r="X386" s="239"/>
      <c r="Y386" s="239"/>
      <c r="Z386" s="239"/>
      <c r="AA386" s="239"/>
      <c r="AB386" s="239"/>
      <c r="AC386" s="239"/>
      <c r="AD386" s="239"/>
      <c r="AE386" s="239"/>
      <c r="AF386" s="239"/>
      <c r="AG386" s="239"/>
      <c r="AH386" s="239"/>
      <c r="AI386" s="239"/>
      <c r="AJ386" s="239"/>
      <c r="AK386" s="239"/>
      <c r="AL386" s="239"/>
      <c r="AM386" s="239"/>
      <c r="AN386" s="239"/>
      <c r="AO386" s="239"/>
      <c r="AP386" s="239"/>
      <c r="AQ386" s="239"/>
      <c r="AR386" s="239"/>
      <c r="AS386" s="239"/>
      <c r="AT386" s="239"/>
      <c r="AU386" s="239"/>
      <c r="AV386" s="239"/>
      <c r="AW386" s="239"/>
      <c r="AX386" s="239"/>
      <c r="AY386" s="239"/>
      <c r="AZ386" s="239"/>
      <c r="BA386" s="239"/>
      <c r="BB386" s="239"/>
      <c r="BC386" s="239"/>
      <c r="BD386" s="239"/>
      <c r="BE386" s="239"/>
      <c r="BF386" s="239"/>
      <c r="BG386" s="239"/>
      <c r="BH386" s="239"/>
      <c r="BI386" s="239"/>
      <c r="BJ386" s="239"/>
      <c r="BK386" s="239"/>
      <c r="BL386" s="239"/>
      <c r="BM386" s="239"/>
      <c r="BN386" s="239"/>
      <c r="BO386" s="239"/>
      <c r="BP386" s="239"/>
      <c r="BQ386" s="239"/>
      <c r="BR386" s="239"/>
      <c r="BS386" s="239"/>
      <c r="BT386" s="239"/>
      <c r="BU386" s="239"/>
      <c r="BV386" s="239"/>
      <c r="BW386" s="239"/>
      <c r="BX386" s="239"/>
      <c r="BY386" s="239"/>
      <c r="BZ386" s="239"/>
      <c r="CA386" s="239"/>
      <c r="CB386" s="239"/>
      <c r="CC386" s="239"/>
      <c r="CD386" s="239"/>
      <c r="CE386" s="239"/>
      <c r="CF386" s="239"/>
      <c r="CG386" s="239"/>
      <c r="CH386" s="239"/>
      <c r="CI386" s="239"/>
      <c r="CJ386" s="239"/>
      <c r="CK386" s="239"/>
      <c r="CL386" s="239"/>
      <c r="CM386" s="239"/>
      <c r="CN386" s="239"/>
      <c r="CO386" s="239"/>
      <c r="CP386" s="239"/>
      <c r="CQ386" s="239"/>
      <c r="CR386" s="239"/>
      <c r="CS386" s="239"/>
      <c r="CT386" s="239"/>
      <c r="CU386" s="239"/>
      <c r="CV386" s="239"/>
      <c r="CW386" s="239"/>
      <c r="CX386" s="239"/>
      <c r="CY386" s="239"/>
      <c r="CZ386" s="239"/>
      <c r="DA386" s="239"/>
      <c r="DB386" s="239"/>
      <c r="DC386" s="239"/>
      <c r="DD386" s="239"/>
      <c r="DE386" s="239"/>
      <c r="DF386" s="239"/>
      <c r="DG386" s="239"/>
      <c r="DH386" s="239"/>
      <c r="DI386" s="239"/>
      <c r="DJ386" s="239"/>
      <c r="DK386" s="239"/>
      <c r="DL386" s="239"/>
      <c r="DM386" s="239"/>
      <c r="DN386" s="239"/>
      <c r="DO386" s="239"/>
      <c r="DP386" s="239"/>
      <c r="DQ386" s="239"/>
      <c r="DR386" s="239"/>
      <c r="DS386" s="239"/>
      <c r="DT386" s="239"/>
      <c r="DU386" s="239"/>
      <c r="DV386" s="239"/>
      <c r="DW386" s="239"/>
      <c r="DX386" s="239"/>
      <c r="DY386" s="239"/>
      <c r="DZ386" s="239"/>
      <c r="EA386" s="239"/>
      <c r="EB386" s="239"/>
      <c r="EC386" s="239"/>
      <c r="ED386" s="239"/>
      <c r="EE386" s="239"/>
      <c r="EF386" s="239"/>
      <c r="EG386" s="239"/>
      <c r="EH386" s="239"/>
      <c r="EI386" s="239"/>
      <c r="EJ386" s="239"/>
      <c r="EK386" s="239"/>
      <c r="EL386" s="239"/>
      <c r="EM386" s="239"/>
      <c r="EN386" s="239"/>
      <c r="EO386" s="239"/>
      <c r="EP386" s="239"/>
      <c r="EQ386" s="239"/>
      <c r="ER386" s="239"/>
      <c r="ES386" s="239"/>
      <c r="ET386" s="239"/>
      <c r="EU386" s="239"/>
      <c r="EV386" s="239"/>
      <c r="EW386" s="239"/>
      <c r="EX386" s="239"/>
      <c r="EY386" s="239"/>
      <c r="EZ386" s="239"/>
      <c r="FA386" s="239"/>
      <c r="FB386" s="239"/>
      <c r="FC386" s="239"/>
      <c r="FD386" s="239"/>
      <c r="FE386" s="239"/>
      <c r="FF386" s="239"/>
      <c r="FG386" s="239"/>
      <c r="FH386" s="239"/>
      <c r="FI386" s="239"/>
      <c r="FJ386" s="239"/>
      <c r="FK386" s="239"/>
      <c r="FL386" s="239"/>
      <c r="FM386" s="239"/>
      <c r="FN386" s="239"/>
      <c r="FO386" s="239"/>
      <c r="FP386" s="239"/>
      <c r="FQ386" s="239"/>
      <c r="FR386" s="239"/>
      <c r="FS386" s="239"/>
      <c r="FT386" s="239"/>
      <c r="FU386" s="239"/>
      <c r="FV386" s="239"/>
      <c r="FW386" s="239"/>
      <c r="FX386" s="239"/>
      <c r="FY386" s="239"/>
      <c r="FZ386" s="239"/>
      <c r="GA386" s="239"/>
      <c r="GB386" s="239"/>
      <c r="GC386" s="239"/>
      <c r="GD386" s="239"/>
      <c r="GE386" s="239"/>
      <c r="GF386" s="239"/>
      <c r="GG386" s="239"/>
      <c r="GH386" s="239"/>
      <c r="GI386" s="239"/>
      <c r="GJ386" s="239"/>
      <c r="GK386" s="239"/>
      <c r="GL386" s="239"/>
      <c r="GM386" s="239"/>
      <c r="GN386" s="239"/>
      <c r="GO386" s="239"/>
      <c r="GP386" s="239"/>
      <c r="GQ386" s="239"/>
      <c r="GR386" s="239"/>
      <c r="GS386" s="239"/>
      <c r="GT386" s="239"/>
      <c r="GU386" s="239"/>
      <c r="GV386" s="239"/>
      <c r="GW386" s="239"/>
      <c r="GX386" s="239"/>
      <c r="GY386" s="239"/>
      <c r="GZ386" s="239"/>
      <c r="HA386" s="239"/>
      <c r="HB386" s="239"/>
      <c r="HC386" s="239"/>
      <c r="HD386" s="239"/>
      <c r="HE386" s="239"/>
      <c r="HF386" s="239"/>
      <c r="HG386" s="239"/>
      <c r="HH386" s="239"/>
      <c r="HI386" s="239"/>
      <c r="HJ386" s="239"/>
      <c r="HK386" s="239"/>
      <c r="HL386" s="239"/>
      <c r="HM386" s="239"/>
      <c r="HN386" s="239"/>
      <c r="HO386" s="239"/>
      <c r="HP386" s="239"/>
      <c r="HQ386" s="239"/>
      <c r="HR386" s="239"/>
      <c r="HS386" s="239"/>
      <c r="HT386" s="239"/>
      <c r="HU386" s="239"/>
      <c r="HV386" s="239"/>
      <c r="HW386" s="239"/>
      <c r="HX386" s="239"/>
      <c r="HY386" s="239"/>
      <c r="HZ386" s="239"/>
      <c r="IA386" s="239"/>
      <c r="IB386" s="239"/>
      <c r="IC386" s="239"/>
      <c r="ID386" s="239"/>
      <c r="IE386" s="239"/>
      <c r="IF386" s="239"/>
      <c r="IG386" s="239"/>
      <c r="IH386" s="325"/>
      <c r="II386" s="325"/>
      <c r="IJ386" s="325"/>
      <c r="IK386" s="325"/>
      <c r="IL386" s="325"/>
      <c r="IM386" s="325"/>
      <c r="IN386" s="325"/>
      <c r="IO386" s="325"/>
      <c r="IP386" s="325"/>
      <c r="IQ386" s="325"/>
      <c r="IR386" s="325"/>
      <c r="IS386" s="325"/>
      <c r="IT386" s="325"/>
      <c r="IU386" s="325"/>
      <c r="IV386" s="325"/>
    </row>
    <row r="387" spans="1:6" s="321" customFormat="1" ht="30" customHeight="1">
      <c r="A387" s="337" t="s">
        <v>320</v>
      </c>
      <c r="B387" s="344">
        <v>0</v>
      </c>
      <c r="C387" s="338">
        <f t="shared" si="47"/>
        <v>0</v>
      </c>
      <c r="D387" s="345"/>
      <c r="E387" s="353" t="str">
        <f t="shared" si="46"/>
        <v>-</v>
      </c>
      <c r="F387" s="354"/>
    </row>
    <row r="388" spans="1:256" s="321" customFormat="1" ht="30" customHeight="1">
      <c r="A388" s="337" t="s">
        <v>321</v>
      </c>
      <c r="B388" s="344">
        <v>42092.333</v>
      </c>
      <c r="C388" s="338">
        <f t="shared" si="47"/>
        <v>42092.333</v>
      </c>
      <c r="D388" s="345">
        <v>33118</v>
      </c>
      <c r="E388" s="353">
        <f t="shared" si="46"/>
        <v>0.7867941175890631</v>
      </c>
      <c r="F388" s="354"/>
      <c r="G388" s="239"/>
      <c r="H388" s="239"/>
      <c r="I388" s="239"/>
      <c r="J388" s="239"/>
      <c r="K388" s="239"/>
      <c r="L388" s="239"/>
      <c r="M388" s="239"/>
      <c r="N388" s="239"/>
      <c r="O388" s="239"/>
      <c r="P388" s="239"/>
      <c r="Q388" s="239"/>
      <c r="R388" s="239"/>
      <c r="S388" s="239"/>
      <c r="T388" s="239"/>
      <c r="U388" s="239"/>
      <c r="V388" s="239"/>
      <c r="W388" s="239"/>
      <c r="X388" s="239"/>
      <c r="Y388" s="239"/>
      <c r="Z388" s="239"/>
      <c r="AA388" s="239"/>
      <c r="AB388" s="239"/>
      <c r="AC388" s="239"/>
      <c r="AD388" s="239"/>
      <c r="AE388" s="239"/>
      <c r="AF388" s="239"/>
      <c r="AG388" s="239"/>
      <c r="AH388" s="239"/>
      <c r="AI388" s="239"/>
      <c r="AJ388" s="239"/>
      <c r="AK388" s="239"/>
      <c r="AL388" s="239"/>
      <c r="AM388" s="239"/>
      <c r="AN388" s="239"/>
      <c r="AO388" s="239"/>
      <c r="AP388" s="239"/>
      <c r="AQ388" s="239"/>
      <c r="AR388" s="239"/>
      <c r="AS388" s="239"/>
      <c r="AT388" s="239"/>
      <c r="AU388" s="239"/>
      <c r="AV388" s="239"/>
      <c r="AW388" s="239"/>
      <c r="AX388" s="239"/>
      <c r="AY388" s="239"/>
      <c r="AZ388" s="239"/>
      <c r="BA388" s="239"/>
      <c r="BB388" s="239"/>
      <c r="BC388" s="239"/>
      <c r="BD388" s="239"/>
      <c r="BE388" s="239"/>
      <c r="BF388" s="239"/>
      <c r="BG388" s="239"/>
      <c r="BH388" s="239"/>
      <c r="BI388" s="239"/>
      <c r="BJ388" s="239"/>
      <c r="BK388" s="239"/>
      <c r="BL388" s="239"/>
      <c r="BM388" s="239"/>
      <c r="BN388" s="239"/>
      <c r="BO388" s="239"/>
      <c r="BP388" s="239"/>
      <c r="BQ388" s="239"/>
      <c r="BR388" s="239"/>
      <c r="BS388" s="239"/>
      <c r="BT388" s="239"/>
      <c r="BU388" s="239"/>
      <c r="BV388" s="239"/>
      <c r="BW388" s="239"/>
      <c r="BX388" s="239"/>
      <c r="BY388" s="239"/>
      <c r="BZ388" s="239"/>
      <c r="CA388" s="239"/>
      <c r="CB388" s="239"/>
      <c r="CC388" s="239"/>
      <c r="CD388" s="239"/>
      <c r="CE388" s="239"/>
      <c r="CF388" s="239"/>
      <c r="CG388" s="239"/>
      <c r="CH388" s="239"/>
      <c r="CI388" s="239"/>
      <c r="CJ388" s="239"/>
      <c r="CK388" s="239"/>
      <c r="CL388" s="239"/>
      <c r="CM388" s="239"/>
      <c r="CN388" s="239"/>
      <c r="CO388" s="239"/>
      <c r="CP388" s="239"/>
      <c r="CQ388" s="239"/>
      <c r="CR388" s="239"/>
      <c r="CS388" s="239"/>
      <c r="CT388" s="239"/>
      <c r="CU388" s="239"/>
      <c r="CV388" s="239"/>
      <c r="CW388" s="239"/>
      <c r="CX388" s="239"/>
      <c r="CY388" s="239"/>
      <c r="CZ388" s="239"/>
      <c r="DA388" s="239"/>
      <c r="DB388" s="239"/>
      <c r="DC388" s="239"/>
      <c r="DD388" s="239"/>
      <c r="DE388" s="239"/>
      <c r="DF388" s="239"/>
      <c r="DG388" s="239"/>
      <c r="DH388" s="239"/>
      <c r="DI388" s="239"/>
      <c r="DJ388" s="239"/>
      <c r="DK388" s="239"/>
      <c r="DL388" s="239"/>
      <c r="DM388" s="239"/>
      <c r="DN388" s="239"/>
      <c r="DO388" s="239"/>
      <c r="DP388" s="239"/>
      <c r="DQ388" s="239"/>
      <c r="DR388" s="239"/>
      <c r="DS388" s="239"/>
      <c r="DT388" s="239"/>
      <c r="DU388" s="239"/>
      <c r="DV388" s="239"/>
      <c r="DW388" s="239"/>
      <c r="DX388" s="239"/>
      <c r="DY388" s="239"/>
      <c r="DZ388" s="239"/>
      <c r="EA388" s="239"/>
      <c r="EB388" s="239"/>
      <c r="EC388" s="239"/>
      <c r="ED388" s="239"/>
      <c r="EE388" s="239"/>
      <c r="EF388" s="239"/>
      <c r="EG388" s="239"/>
      <c r="EH388" s="239"/>
      <c r="EI388" s="239"/>
      <c r="EJ388" s="239"/>
      <c r="EK388" s="239"/>
      <c r="EL388" s="239"/>
      <c r="EM388" s="239"/>
      <c r="EN388" s="239"/>
      <c r="EO388" s="239"/>
      <c r="EP388" s="239"/>
      <c r="EQ388" s="239"/>
      <c r="ER388" s="239"/>
      <c r="ES388" s="239"/>
      <c r="ET388" s="239"/>
      <c r="EU388" s="239"/>
      <c r="EV388" s="239"/>
      <c r="EW388" s="239"/>
      <c r="EX388" s="239"/>
      <c r="EY388" s="239"/>
      <c r="EZ388" s="239"/>
      <c r="FA388" s="239"/>
      <c r="FB388" s="239"/>
      <c r="FC388" s="239"/>
      <c r="FD388" s="239"/>
      <c r="FE388" s="239"/>
      <c r="FF388" s="239"/>
      <c r="FG388" s="239"/>
      <c r="FH388" s="239"/>
      <c r="FI388" s="239"/>
      <c r="FJ388" s="239"/>
      <c r="FK388" s="239"/>
      <c r="FL388" s="239"/>
      <c r="FM388" s="239"/>
      <c r="FN388" s="239"/>
      <c r="FO388" s="239"/>
      <c r="FP388" s="239"/>
      <c r="FQ388" s="239"/>
      <c r="FR388" s="239"/>
      <c r="FS388" s="239"/>
      <c r="FT388" s="239"/>
      <c r="FU388" s="239"/>
      <c r="FV388" s="239"/>
      <c r="FW388" s="239"/>
      <c r="FX388" s="239"/>
      <c r="FY388" s="239"/>
      <c r="FZ388" s="239"/>
      <c r="GA388" s="239"/>
      <c r="GB388" s="239"/>
      <c r="GC388" s="239"/>
      <c r="GD388" s="239"/>
      <c r="GE388" s="239"/>
      <c r="GF388" s="239"/>
      <c r="GG388" s="239"/>
      <c r="GH388" s="239"/>
      <c r="GI388" s="239"/>
      <c r="GJ388" s="239"/>
      <c r="GK388" s="239"/>
      <c r="GL388" s="239"/>
      <c r="GM388" s="239"/>
      <c r="GN388" s="239"/>
      <c r="GO388" s="239"/>
      <c r="GP388" s="239"/>
      <c r="GQ388" s="239"/>
      <c r="GR388" s="239"/>
      <c r="GS388" s="239"/>
      <c r="GT388" s="239"/>
      <c r="GU388" s="239"/>
      <c r="GV388" s="239"/>
      <c r="GW388" s="239"/>
      <c r="GX388" s="239"/>
      <c r="GY388" s="239"/>
      <c r="GZ388" s="239"/>
      <c r="HA388" s="239"/>
      <c r="HB388" s="239"/>
      <c r="HC388" s="239"/>
      <c r="HD388" s="239"/>
      <c r="HE388" s="239"/>
      <c r="HF388" s="239"/>
      <c r="HG388" s="239"/>
      <c r="HH388" s="239"/>
      <c r="HI388" s="239"/>
      <c r="HJ388" s="239"/>
      <c r="HK388" s="239"/>
      <c r="HL388" s="239"/>
      <c r="HM388" s="239"/>
      <c r="HN388" s="239"/>
      <c r="HO388" s="239"/>
      <c r="HP388" s="239"/>
      <c r="HQ388" s="239"/>
      <c r="HR388" s="239"/>
      <c r="HS388" s="239"/>
      <c r="HT388" s="239"/>
      <c r="HU388" s="239"/>
      <c r="HV388" s="239"/>
      <c r="HW388" s="239"/>
      <c r="HX388" s="239"/>
      <c r="HY388" s="239"/>
      <c r="HZ388" s="239"/>
      <c r="IA388" s="239"/>
      <c r="IB388" s="239"/>
      <c r="IC388" s="239"/>
      <c r="ID388" s="239"/>
      <c r="IE388" s="239"/>
      <c r="IF388" s="239"/>
      <c r="IG388" s="239"/>
      <c r="IH388" s="325"/>
      <c r="II388" s="325"/>
      <c r="IJ388" s="325"/>
      <c r="IK388" s="325"/>
      <c r="IL388" s="325"/>
      <c r="IM388" s="325"/>
      <c r="IN388" s="325"/>
      <c r="IO388" s="325"/>
      <c r="IP388" s="325"/>
      <c r="IQ388" s="325"/>
      <c r="IR388" s="325"/>
      <c r="IS388" s="325"/>
      <c r="IT388" s="325"/>
      <c r="IU388" s="325"/>
      <c r="IV388" s="325"/>
    </row>
    <row r="389" spans="1:6" s="321" customFormat="1" ht="30" customHeight="1">
      <c r="A389" s="336" t="s">
        <v>322</v>
      </c>
      <c r="B389" s="342">
        <f>SUM(B390:B394)</f>
        <v>0</v>
      </c>
      <c r="C389" s="342">
        <f>SUM(C390:C394)</f>
        <v>0</v>
      </c>
      <c r="D389" s="343">
        <f>SUM(D390:D394)</f>
        <v>0</v>
      </c>
      <c r="E389" s="353" t="str">
        <f t="shared" si="46"/>
        <v>-</v>
      </c>
      <c r="F389" s="354"/>
    </row>
    <row r="390" spans="1:6" s="321" customFormat="1" ht="30" customHeight="1">
      <c r="A390" s="340" t="s">
        <v>323</v>
      </c>
      <c r="B390" s="344">
        <v>0</v>
      </c>
      <c r="C390" s="338">
        <f>B390</f>
        <v>0</v>
      </c>
      <c r="D390" s="345"/>
      <c r="E390" s="353" t="str">
        <f t="shared" si="46"/>
        <v>-</v>
      </c>
      <c r="F390" s="354"/>
    </row>
    <row r="391" spans="1:6" s="321" customFormat="1" ht="30" customHeight="1">
      <c r="A391" s="340" t="s">
        <v>324</v>
      </c>
      <c r="B391" s="344">
        <v>0</v>
      </c>
      <c r="C391" s="338">
        <f>B391</f>
        <v>0</v>
      </c>
      <c r="D391" s="345"/>
      <c r="E391" s="353" t="str">
        <f t="shared" si="46"/>
        <v>-</v>
      </c>
      <c r="F391" s="354"/>
    </row>
    <row r="392" spans="1:6" s="321" customFormat="1" ht="30" customHeight="1">
      <c r="A392" s="340" t="s">
        <v>325</v>
      </c>
      <c r="B392" s="344">
        <v>0</v>
      </c>
      <c r="C392" s="338">
        <f>B392</f>
        <v>0</v>
      </c>
      <c r="D392" s="345"/>
      <c r="E392" s="353" t="str">
        <f t="shared" si="46"/>
        <v>-</v>
      </c>
      <c r="F392" s="354"/>
    </row>
    <row r="393" spans="1:6" s="321" customFormat="1" ht="30" customHeight="1">
      <c r="A393" s="337" t="s">
        <v>326</v>
      </c>
      <c r="B393" s="344">
        <v>0</v>
      </c>
      <c r="C393" s="338">
        <f>B393</f>
        <v>0</v>
      </c>
      <c r="D393" s="345"/>
      <c r="E393" s="353" t="str">
        <f aca="true" t="shared" si="48" ref="E393:E449">_xlfn.IFERROR(D393/B393,"-")</f>
        <v>-</v>
      </c>
      <c r="F393" s="354"/>
    </row>
    <row r="394" spans="1:6" s="321" customFormat="1" ht="30" customHeight="1">
      <c r="A394" s="337" t="s">
        <v>327</v>
      </c>
      <c r="B394" s="344">
        <v>0</v>
      </c>
      <c r="C394" s="338">
        <f aca="true" t="shared" si="49" ref="C394:C400">B394</f>
        <v>0</v>
      </c>
      <c r="D394" s="345"/>
      <c r="E394" s="353" t="str">
        <f t="shared" si="48"/>
        <v>-</v>
      </c>
      <c r="F394" s="354"/>
    </row>
    <row r="395" spans="1:6" s="321" customFormat="1" ht="30" customHeight="1">
      <c r="A395" s="336" t="s">
        <v>328</v>
      </c>
      <c r="B395" s="342">
        <f>SUM(B396:B400)</f>
        <v>0</v>
      </c>
      <c r="C395" s="342">
        <f>SUM(C396:C400)</f>
        <v>0</v>
      </c>
      <c r="D395" s="343">
        <f>SUM(D396:D400)</f>
        <v>0</v>
      </c>
      <c r="E395" s="353" t="str">
        <f t="shared" si="48"/>
        <v>-</v>
      </c>
      <c r="F395" s="354"/>
    </row>
    <row r="396" spans="1:6" s="321" customFormat="1" ht="30" customHeight="1">
      <c r="A396" s="341" t="s">
        <v>329</v>
      </c>
      <c r="B396" s="344">
        <v>0</v>
      </c>
      <c r="C396" s="338">
        <f t="shared" si="49"/>
        <v>0</v>
      </c>
      <c r="D396" s="345"/>
      <c r="E396" s="353" t="str">
        <f t="shared" si="48"/>
        <v>-</v>
      </c>
      <c r="F396" s="354"/>
    </row>
    <row r="397" spans="1:6" s="321" customFormat="1" ht="30" customHeight="1">
      <c r="A397" s="340" t="s">
        <v>330</v>
      </c>
      <c r="B397" s="344">
        <v>0</v>
      </c>
      <c r="C397" s="338">
        <f t="shared" si="49"/>
        <v>0</v>
      </c>
      <c r="D397" s="345"/>
      <c r="E397" s="353" t="str">
        <f t="shared" si="48"/>
        <v>-</v>
      </c>
      <c r="F397" s="354"/>
    </row>
    <row r="398" spans="1:6" s="321" customFormat="1" ht="30" customHeight="1">
      <c r="A398" s="337" t="s">
        <v>331</v>
      </c>
      <c r="B398" s="344">
        <v>0</v>
      </c>
      <c r="C398" s="338">
        <f t="shared" si="49"/>
        <v>0</v>
      </c>
      <c r="D398" s="345"/>
      <c r="E398" s="353" t="str">
        <f t="shared" si="48"/>
        <v>-</v>
      </c>
      <c r="F398" s="354"/>
    </row>
    <row r="399" spans="1:6" s="321" customFormat="1" ht="30" customHeight="1">
      <c r="A399" s="337" t="s">
        <v>332</v>
      </c>
      <c r="B399" s="344">
        <v>0</v>
      </c>
      <c r="C399" s="338">
        <f t="shared" si="49"/>
        <v>0</v>
      </c>
      <c r="D399" s="345"/>
      <c r="E399" s="353" t="str">
        <f t="shared" si="48"/>
        <v>-</v>
      </c>
      <c r="F399" s="354"/>
    </row>
    <row r="400" spans="1:6" s="321" customFormat="1" ht="30" customHeight="1">
      <c r="A400" s="337" t="s">
        <v>333</v>
      </c>
      <c r="B400" s="344">
        <v>0</v>
      </c>
      <c r="C400" s="338">
        <f t="shared" si="49"/>
        <v>0</v>
      </c>
      <c r="D400" s="343"/>
      <c r="E400" s="353" t="str">
        <f t="shared" si="48"/>
        <v>-</v>
      </c>
      <c r="F400" s="354"/>
    </row>
    <row r="401" spans="1:6" s="321" customFormat="1" ht="30" customHeight="1">
      <c r="A401" s="346" t="s">
        <v>334</v>
      </c>
      <c r="B401" s="342">
        <f>SUM(B402:B404)</f>
        <v>0</v>
      </c>
      <c r="C401" s="342">
        <f>SUM(C402:C404)</f>
        <v>0</v>
      </c>
      <c r="D401" s="343">
        <f>SUM(D402:D404)</f>
        <v>0</v>
      </c>
      <c r="E401" s="353" t="str">
        <f t="shared" si="48"/>
        <v>-</v>
      </c>
      <c r="F401" s="354"/>
    </row>
    <row r="402" spans="1:6" s="321" customFormat="1" ht="30" customHeight="1">
      <c r="A402" s="337" t="s">
        <v>335</v>
      </c>
      <c r="B402" s="344">
        <v>0</v>
      </c>
      <c r="C402" s="338">
        <f aca="true" t="shared" si="50" ref="C402:C404">B402</f>
        <v>0</v>
      </c>
      <c r="D402" s="345"/>
      <c r="E402" s="353" t="str">
        <f t="shared" si="48"/>
        <v>-</v>
      </c>
      <c r="F402" s="354"/>
    </row>
    <row r="403" spans="1:6" s="321" customFormat="1" ht="30" customHeight="1">
      <c r="A403" s="337" t="s">
        <v>336</v>
      </c>
      <c r="B403" s="344">
        <v>0</v>
      </c>
      <c r="C403" s="338">
        <f t="shared" si="50"/>
        <v>0</v>
      </c>
      <c r="D403" s="345"/>
      <c r="E403" s="353" t="str">
        <f t="shared" si="48"/>
        <v>-</v>
      </c>
      <c r="F403" s="354"/>
    </row>
    <row r="404" spans="1:6" s="321" customFormat="1" ht="30" customHeight="1">
      <c r="A404" s="337" t="s">
        <v>337</v>
      </c>
      <c r="B404" s="344">
        <v>0</v>
      </c>
      <c r="C404" s="338">
        <f t="shared" si="50"/>
        <v>0</v>
      </c>
      <c r="D404" s="345"/>
      <c r="E404" s="353" t="str">
        <f t="shared" si="48"/>
        <v>-</v>
      </c>
      <c r="F404" s="354"/>
    </row>
    <row r="405" spans="1:6" s="321" customFormat="1" ht="30" customHeight="1">
      <c r="A405" s="334" t="s">
        <v>338</v>
      </c>
      <c r="B405" s="342">
        <f>SUM(B406:B408)</f>
        <v>0</v>
      </c>
      <c r="C405" s="342">
        <f>SUM(C406:C408)</f>
        <v>0</v>
      </c>
      <c r="D405" s="343">
        <f>SUM(D406:D408)</f>
        <v>0</v>
      </c>
      <c r="E405" s="353" t="str">
        <f t="shared" si="48"/>
        <v>-</v>
      </c>
      <c r="F405" s="354"/>
    </row>
    <row r="406" spans="1:6" s="321" customFormat="1" ht="30" customHeight="1">
      <c r="A406" s="337" t="s">
        <v>339</v>
      </c>
      <c r="B406" s="344">
        <v>0</v>
      </c>
      <c r="C406" s="338">
        <f aca="true" t="shared" si="51" ref="C406:C408">B406</f>
        <v>0</v>
      </c>
      <c r="D406" s="345"/>
      <c r="E406" s="353" t="str">
        <f t="shared" si="48"/>
        <v>-</v>
      </c>
      <c r="F406" s="354"/>
    </row>
    <row r="407" spans="1:6" s="321" customFormat="1" ht="30" customHeight="1">
      <c r="A407" s="337" t="s">
        <v>340</v>
      </c>
      <c r="B407" s="344">
        <v>0</v>
      </c>
      <c r="C407" s="338">
        <f t="shared" si="51"/>
        <v>0</v>
      </c>
      <c r="D407" s="345"/>
      <c r="E407" s="353" t="str">
        <f t="shared" si="48"/>
        <v>-</v>
      </c>
      <c r="F407" s="354"/>
    </row>
    <row r="408" spans="1:6" s="321" customFormat="1" ht="30" customHeight="1">
      <c r="A408" s="337" t="s">
        <v>341</v>
      </c>
      <c r="B408" s="344">
        <v>0</v>
      </c>
      <c r="C408" s="338">
        <f t="shared" si="51"/>
        <v>0</v>
      </c>
      <c r="D408" s="345"/>
      <c r="E408" s="353" t="str">
        <f t="shared" si="48"/>
        <v>-</v>
      </c>
      <c r="F408" s="354"/>
    </row>
    <row r="409" spans="1:6" s="321" customFormat="1" ht="30" customHeight="1">
      <c r="A409" s="346" t="s">
        <v>342</v>
      </c>
      <c r="B409" s="342">
        <f>SUM(B410:B412)</f>
        <v>0</v>
      </c>
      <c r="C409" s="342">
        <f>SUM(C410:C412)</f>
        <v>0</v>
      </c>
      <c r="D409" s="343">
        <f>SUM(D410:D412)</f>
        <v>0</v>
      </c>
      <c r="E409" s="353" t="str">
        <f t="shared" si="48"/>
        <v>-</v>
      </c>
      <c r="F409" s="354"/>
    </row>
    <row r="410" spans="1:6" s="321" customFormat="1" ht="30" customHeight="1">
      <c r="A410" s="340" t="s">
        <v>343</v>
      </c>
      <c r="B410" s="344">
        <v>0</v>
      </c>
      <c r="C410" s="338">
        <f aca="true" t="shared" si="52" ref="C410:C412">B410</f>
        <v>0</v>
      </c>
      <c r="D410" s="345"/>
      <c r="E410" s="353" t="str">
        <f t="shared" si="48"/>
        <v>-</v>
      </c>
      <c r="F410" s="354"/>
    </row>
    <row r="411" spans="1:6" s="321" customFormat="1" ht="30" customHeight="1">
      <c r="A411" s="340" t="s">
        <v>344</v>
      </c>
      <c r="B411" s="344">
        <v>0</v>
      </c>
      <c r="C411" s="338">
        <f t="shared" si="52"/>
        <v>0</v>
      </c>
      <c r="D411" s="345"/>
      <c r="E411" s="353" t="str">
        <f t="shared" si="48"/>
        <v>-</v>
      </c>
      <c r="F411" s="354"/>
    </row>
    <row r="412" spans="1:6" s="321" customFormat="1" ht="30" customHeight="1">
      <c r="A412" s="337" t="s">
        <v>345</v>
      </c>
      <c r="B412" s="344">
        <v>0</v>
      </c>
      <c r="C412" s="338">
        <f t="shared" si="52"/>
        <v>0</v>
      </c>
      <c r="D412" s="345"/>
      <c r="E412" s="353" t="str">
        <f t="shared" si="48"/>
        <v>-</v>
      </c>
      <c r="F412" s="354"/>
    </row>
    <row r="413" spans="1:256" s="321" customFormat="1" ht="45" customHeight="1">
      <c r="A413" s="336" t="s">
        <v>346</v>
      </c>
      <c r="B413" s="342">
        <f>SUM(B414:B418)</f>
        <v>1049.83</v>
      </c>
      <c r="C413" s="342">
        <f>SUM(C414:C418)</f>
        <v>1049.83</v>
      </c>
      <c r="D413" s="343">
        <f>SUM(D414:D418)</f>
        <v>808</v>
      </c>
      <c r="E413" s="349">
        <f t="shared" si="48"/>
        <v>0.7696484192678815</v>
      </c>
      <c r="F413" s="356" t="s">
        <v>347</v>
      </c>
      <c r="G413" s="239"/>
      <c r="H413" s="239"/>
      <c r="I413" s="239"/>
      <c r="J413" s="239"/>
      <c r="K413" s="239"/>
      <c r="L413" s="239"/>
      <c r="M413" s="239"/>
      <c r="N413" s="239"/>
      <c r="O413" s="239"/>
      <c r="P413" s="239"/>
      <c r="Q413" s="239"/>
      <c r="R413" s="239"/>
      <c r="S413" s="239"/>
      <c r="T413" s="239"/>
      <c r="U413" s="239"/>
      <c r="V413" s="239"/>
      <c r="W413" s="239"/>
      <c r="X413" s="239"/>
      <c r="Y413" s="239"/>
      <c r="Z413" s="239"/>
      <c r="AA413" s="239"/>
      <c r="AB413" s="239"/>
      <c r="AC413" s="239"/>
      <c r="AD413" s="239"/>
      <c r="AE413" s="239"/>
      <c r="AF413" s="239"/>
      <c r="AG413" s="239"/>
      <c r="AH413" s="239"/>
      <c r="AI413" s="239"/>
      <c r="AJ413" s="239"/>
      <c r="AK413" s="239"/>
      <c r="AL413" s="239"/>
      <c r="AM413" s="239"/>
      <c r="AN413" s="239"/>
      <c r="AO413" s="239"/>
      <c r="AP413" s="239"/>
      <c r="AQ413" s="239"/>
      <c r="AR413" s="239"/>
      <c r="AS413" s="239"/>
      <c r="AT413" s="239"/>
      <c r="AU413" s="239"/>
      <c r="AV413" s="239"/>
      <c r="AW413" s="239"/>
      <c r="AX413" s="239"/>
      <c r="AY413" s="239"/>
      <c r="AZ413" s="239"/>
      <c r="BA413" s="239"/>
      <c r="BB413" s="239"/>
      <c r="BC413" s="239"/>
      <c r="BD413" s="239"/>
      <c r="BE413" s="239"/>
      <c r="BF413" s="239"/>
      <c r="BG413" s="239"/>
      <c r="BH413" s="239"/>
      <c r="BI413" s="239"/>
      <c r="BJ413" s="239"/>
      <c r="BK413" s="239"/>
      <c r="BL413" s="239"/>
      <c r="BM413" s="239"/>
      <c r="BN413" s="239"/>
      <c r="BO413" s="239"/>
      <c r="BP413" s="239"/>
      <c r="BQ413" s="239"/>
      <c r="BR413" s="239"/>
      <c r="BS413" s="239"/>
      <c r="BT413" s="239"/>
      <c r="BU413" s="239"/>
      <c r="BV413" s="239"/>
      <c r="BW413" s="239"/>
      <c r="BX413" s="239"/>
      <c r="BY413" s="239"/>
      <c r="BZ413" s="239"/>
      <c r="CA413" s="239"/>
      <c r="CB413" s="239"/>
      <c r="CC413" s="239"/>
      <c r="CD413" s="239"/>
      <c r="CE413" s="239"/>
      <c r="CF413" s="239"/>
      <c r="CG413" s="239"/>
      <c r="CH413" s="239"/>
      <c r="CI413" s="239"/>
      <c r="CJ413" s="239"/>
      <c r="CK413" s="239"/>
      <c r="CL413" s="239"/>
      <c r="CM413" s="239"/>
      <c r="CN413" s="239"/>
      <c r="CO413" s="239"/>
      <c r="CP413" s="239"/>
      <c r="CQ413" s="239"/>
      <c r="CR413" s="239"/>
      <c r="CS413" s="239"/>
      <c r="CT413" s="239"/>
      <c r="CU413" s="239"/>
      <c r="CV413" s="239"/>
      <c r="CW413" s="239"/>
      <c r="CX413" s="239"/>
      <c r="CY413" s="239"/>
      <c r="CZ413" s="239"/>
      <c r="DA413" s="239"/>
      <c r="DB413" s="239"/>
      <c r="DC413" s="239"/>
      <c r="DD413" s="239"/>
      <c r="DE413" s="239"/>
      <c r="DF413" s="239"/>
      <c r="DG413" s="239"/>
      <c r="DH413" s="239"/>
      <c r="DI413" s="239"/>
      <c r="DJ413" s="239"/>
      <c r="DK413" s="239"/>
      <c r="DL413" s="239"/>
      <c r="DM413" s="239"/>
      <c r="DN413" s="239"/>
      <c r="DO413" s="239"/>
      <c r="DP413" s="239"/>
      <c r="DQ413" s="239"/>
      <c r="DR413" s="239"/>
      <c r="DS413" s="239"/>
      <c r="DT413" s="239"/>
      <c r="DU413" s="239"/>
      <c r="DV413" s="239"/>
      <c r="DW413" s="239"/>
      <c r="DX413" s="239"/>
      <c r="DY413" s="239"/>
      <c r="DZ413" s="239"/>
      <c r="EA413" s="239"/>
      <c r="EB413" s="239"/>
      <c r="EC413" s="239"/>
      <c r="ED413" s="239"/>
      <c r="EE413" s="239"/>
      <c r="EF413" s="239"/>
      <c r="EG413" s="239"/>
      <c r="EH413" s="239"/>
      <c r="EI413" s="239"/>
      <c r="EJ413" s="239"/>
      <c r="EK413" s="239"/>
      <c r="EL413" s="239"/>
      <c r="EM413" s="239"/>
      <c r="EN413" s="239"/>
      <c r="EO413" s="239"/>
      <c r="EP413" s="239"/>
      <c r="EQ413" s="239"/>
      <c r="ER413" s="239"/>
      <c r="ES413" s="239"/>
      <c r="ET413" s="239"/>
      <c r="EU413" s="239"/>
      <c r="EV413" s="239"/>
      <c r="EW413" s="239"/>
      <c r="EX413" s="239"/>
      <c r="EY413" s="239"/>
      <c r="EZ413" s="239"/>
      <c r="FA413" s="239"/>
      <c r="FB413" s="239"/>
      <c r="FC413" s="239"/>
      <c r="FD413" s="239"/>
      <c r="FE413" s="239"/>
      <c r="FF413" s="239"/>
      <c r="FG413" s="239"/>
      <c r="FH413" s="239"/>
      <c r="FI413" s="239"/>
      <c r="FJ413" s="239"/>
      <c r="FK413" s="239"/>
      <c r="FL413" s="239"/>
      <c r="FM413" s="239"/>
      <c r="FN413" s="239"/>
      <c r="FO413" s="239"/>
      <c r="FP413" s="239"/>
      <c r="FQ413" s="239"/>
      <c r="FR413" s="239"/>
      <c r="FS413" s="239"/>
      <c r="FT413" s="239"/>
      <c r="FU413" s="239"/>
      <c r="FV413" s="239"/>
      <c r="FW413" s="239"/>
      <c r="FX413" s="239"/>
      <c r="FY413" s="239"/>
      <c r="FZ413" s="239"/>
      <c r="GA413" s="239"/>
      <c r="GB413" s="239"/>
      <c r="GC413" s="239"/>
      <c r="GD413" s="239"/>
      <c r="GE413" s="239"/>
      <c r="GF413" s="239"/>
      <c r="GG413" s="239"/>
      <c r="GH413" s="239"/>
      <c r="GI413" s="239"/>
      <c r="GJ413" s="239"/>
      <c r="GK413" s="239"/>
      <c r="GL413" s="239"/>
      <c r="GM413" s="239"/>
      <c r="GN413" s="239"/>
      <c r="GO413" s="239"/>
      <c r="GP413" s="239"/>
      <c r="GQ413" s="239"/>
      <c r="GR413" s="239"/>
      <c r="GS413" s="239"/>
      <c r="GT413" s="239"/>
      <c r="GU413" s="239"/>
      <c r="GV413" s="239"/>
      <c r="GW413" s="239"/>
      <c r="GX413" s="239"/>
      <c r="GY413" s="239"/>
      <c r="GZ413" s="239"/>
      <c r="HA413" s="239"/>
      <c r="HB413" s="239"/>
      <c r="HC413" s="239"/>
      <c r="HD413" s="239"/>
      <c r="HE413" s="239"/>
      <c r="HF413" s="239"/>
      <c r="HG413" s="239"/>
      <c r="HH413" s="239"/>
      <c r="HI413" s="239"/>
      <c r="HJ413" s="239"/>
      <c r="HK413" s="239"/>
      <c r="HL413" s="239"/>
      <c r="HM413" s="239"/>
      <c r="HN413" s="239"/>
      <c r="HO413" s="239"/>
      <c r="HP413" s="239"/>
      <c r="HQ413" s="239"/>
      <c r="HR413" s="239"/>
      <c r="HS413" s="239"/>
      <c r="HT413" s="239"/>
      <c r="HU413" s="239"/>
      <c r="HV413" s="239"/>
      <c r="HW413" s="239"/>
      <c r="HX413" s="239"/>
      <c r="HY413" s="239"/>
      <c r="HZ413" s="239"/>
      <c r="IA413" s="239"/>
      <c r="IB413" s="239"/>
      <c r="IC413" s="239"/>
      <c r="ID413" s="239"/>
      <c r="IE413" s="239"/>
      <c r="IF413" s="239"/>
      <c r="IG413" s="239"/>
      <c r="IH413" s="325"/>
      <c r="II413" s="325"/>
      <c r="IJ413" s="325"/>
      <c r="IK413" s="325"/>
      <c r="IL413" s="325"/>
      <c r="IM413" s="325"/>
      <c r="IN413" s="325"/>
      <c r="IO413" s="325"/>
      <c r="IP413" s="325"/>
      <c r="IQ413" s="325"/>
      <c r="IR413" s="325"/>
      <c r="IS413" s="325"/>
      <c r="IT413" s="325"/>
      <c r="IU413" s="325"/>
      <c r="IV413" s="325"/>
    </row>
    <row r="414" spans="1:256" s="321" customFormat="1" ht="30" customHeight="1">
      <c r="A414" s="337" t="s">
        <v>348</v>
      </c>
      <c r="B414" s="344">
        <v>100</v>
      </c>
      <c r="C414" s="338">
        <f aca="true" t="shared" si="53" ref="C414:C418">B414</f>
        <v>100</v>
      </c>
      <c r="D414" s="345">
        <v>31</v>
      </c>
      <c r="E414" s="353">
        <f t="shared" si="48"/>
        <v>0.31</v>
      </c>
      <c r="F414" s="355"/>
      <c r="G414" s="239"/>
      <c r="H414" s="239"/>
      <c r="I414" s="239"/>
      <c r="J414" s="239"/>
      <c r="K414" s="239"/>
      <c r="L414" s="239"/>
      <c r="M414" s="239"/>
      <c r="N414" s="239"/>
      <c r="O414" s="239"/>
      <c r="P414" s="239"/>
      <c r="Q414" s="239"/>
      <c r="R414" s="239"/>
      <c r="S414" s="239"/>
      <c r="T414" s="239"/>
      <c r="U414" s="239"/>
      <c r="V414" s="239"/>
      <c r="W414" s="239"/>
      <c r="X414" s="239"/>
      <c r="Y414" s="239"/>
      <c r="Z414" s="239"/>
      <c r="AA414" s="239"/>
      <c r="AB414" s="239"/>
      <c r="AC414" s="239"/>
      <c r="AD414" s="239"/>
      <c r="AE414" s="239"/>
      <c r="AF414" s="239"/>
      <c r="AG414" s="239"/>
      <c r="AH414" s="239"/>
      <c r="AI414" s="239"/>
      <c r="AJ414" s="239"/>
      <c r="AK414" s="239"/>
      <c r="AL414" s="239"/>
      <c r="AM414" s="239"/>
      <c r="AN414" s="239"/>
      <c r="AO414" s="239"/>
      <c r="AP414" s="239"/>
      <c r="AQ414" s="239"/>
      <c r="AR414" s="239"/>
      <c r="AS414" s="239"/>
      <c r="AT414" s="239"/>
      <c r="AU414" s="239"/>
      <c r="AV414" s="239"/>
      <c r="AW414" s="239"/>
      <c r="AX414" s="239"/>
      <c r="AY414" s="239"/>
      <c r="AZ414" s="239"/>
      <c r="BA414" s="239"/>
      <c r="BB414" s="239"/>
      <c r="BC414" s="239"/>
      <c r="BD414" s="239"/>
      <c r="BE414" s="239"/>
      <c r="BF414" s="239"/>
      <c r="BG414" s="239"/>
      <c r="BH414" s="239"/>
      <c r="BI414" s="239"/>
      <c r="BJ414" s="239"/>
      <c r="BK414" s="239"/>
      <c r="BL414" s="239"/>
      <c r="BM414" s="239"/>
      <c r="BN414" s="239"/>
      <c r="BO414" s="239"/>
      <c r="BP414" s="239"/>
      <c r="BQ414" s="239"/>
      <c r="BR414" s="239"/>
      <c r="BS414" s="239"/>
      <c r="BT414" s="239"/>
      <c r="BU414" s="239"/>
      <c r="BV414" s="239"/>
      <c r="BW414" s="239"/>
      <c r="BX414" s="239"/>
      <c r="BY414" s="239"/>
      <c r="BZ414" s="239"/>
      <c r="CA414" s="239"/>
      <c r="CB414" s="239"/>
      <c r="CC414" s="239"/>
      <c r="CD414" s="239"/>
      <c r="CE414" s="239"/>
      <c r="CF414" s="239"/>
      <c r="CG414" s="239"/>
      <c r="CH414" s="239"/>
      <c r="CI414" s="239"/>
      <c r="CJ414" s="239"/>
      <c r="CK414" s="239"/>
      <c r="CL414" s="239"/>
      <c r="CM414" s="239"/>
      <c r="CN414" s="239"/>
      <c r="CO414" s="239"/>
      <c r="CP414" s="239"/>
      <c r="CQ414" s="239"/>
      <c r="CR414" s="239"/>
      <c r="CS414" s="239"/>
      <c r="CT414" s="239"/>
      <c r="CU414" s="239"/>
      <c r="CV414" s="239"/>
      <c r="CW414" s="239"/>
      <c r="CX414" s="239"/>
      <c r="CY414" s="239"/>
      <c r="CZ414" s="239"/>
      <c r="DA414" s="239"/>
      <c r="DB414" s="239"/>
      <c r="DC414" s="239"/>
      <c r="DD414" s="239"/>
      <c r="DE414" s="239"/>
      <c r="DF414" s="239"/>
      <c r="DG414" s="239"/>
      <c r="DH414" s="239"/>
      <c r="DI414" s="239"/>
      <c r="DJ414" s="239"/>
      <c r="DK414" s="239"/>
      <c r="DL414" s="239"/>
      <c r="DM414" s="239"/>
      <c r="DN414" s="239"/>
      <c r="DO414" s="239"/>
      <c r="DP414" s="239"/>
      <c r="DQ414" s="239"/>
      <c r="DR414" s="239"/>
      <c r="DS414" s="239"/>
      <c r="DT414" s="239"/>
      <c r="DU414" s="239"/>
      <c r="DV414" s="239"/>
      <c r="DW414" s="239"/>
      <c r="DX414" s="239"/>
      <c r="DY414" s="239"/>
      <c r="DZ414" s="239"/>
      <c r="EA414" s="239"/>
      <c r="EB414" s="239"/>
      <c r="EC414" s="239"/>
      <c r="ED414" s="239"/>
      <c r="EE414" s="239"/>
      <c r="EF414" s="239"/>
      <c r="EG414" s="239"/>
      <c r="EH414" s="239"/>
      <c r="EI414" s="239"/>
      <c r="EJ414" s="239"/>
      <c r="EK414" s="239"/>
      <c r="EL414" s="239"/>
      <c r="EM414" s="239"/>
      <c r="EN414" s="239"/>
      <c r="EO414" s="239"/>
      <c r="EP414" s="239"/>
      <c r="EQ414" s="239"/>
      <c r="ER414" s="239"/>
      <c r="ES414" s="239"/>
      <c r="ET414" s="239"/>
      <c r="EU414" s="239"/>
      <c r="EV414" s="239"/>
      <c r="EW414" s="239"/>
      <c r="EX414" s="239"/>
      <c r="EY414" s="239"/>
      <c r="EZ414" s="239"/>
      <c r="FA414" s="239"/>
      <c r="FB414" s="239"/>
      <c r="FC414" s="239"/>
      <c r="FD414" s="239"/>
      <c r="FE414" s="239"/>
      <c r="FF414" s="239"/>
      <c r="FG414" s="239"/>
      <c r="FH414" s="239"/>
      <c r="FI414" s="239"/>
      <c r="FJ414" s="239"/>
      <c r="FK414" s="239"/>
      <c r="FL414" s="239"/>
      <c r="FM414" s="239"/>
      <c r="FN414" s="239"/>
      <c r="FO414" s="239"/>
      <c r="FP414" s="239"/>
      <c r="FQ414" s="239"/>
      <c r="FR414" s="239"/>
      <c r="FS414" s="239"/>
      <c r="FT414" s="239"/>
      <c r="FU414" s="239"/>
      <c r="FV414" s="239"/>
      <c r="FW414" s="239"/>
      <c r="FX414" s="239"/>
      <c r="FY414" s="239"/>
      <c r="FZ414" s="239"/>
      <c r="GA414" s="239"/>
      <c r="GB414" s="239"/>
      <c r="GC414" s="239"/>
      <c r="GD414" s="239"/>
      <c r="GE414" s="239"/>
      <c r="GF414" s="239"/>
      <c r="GG414" s="239"/>
      <c r="GH414" s="239"/>
      <c r="GI414" s="239"/>
      <c r="GJ414" s="239"/>
      <c r="GK414" s="239"/>
      <c r="GL414" s="239"/>
      <c r="GM414" s="239"/>
      <c r="GN414" s="239"/>
      <c r="GO414" s="239"/>
      <c r="GP414" s="239"/>
      <c r="GQ414" s="239"/>
      <c r="GR414" s="239"/>
      <c r="GS414" s="239"/>
      <c r="GT414" s="239"/>
      <c r="GU414" s="239"/>
      <c r="GV414" s="239"/>
      <c r="GW414" s="239"/>
      <c r="GX414" s="239"/>
      <c r="GY414" s="239"/>
      <c r="GZ414" s="239"/>
      <c r="HA414" s="239"/>
      <c r="HB414" s="239"/>
      <c r="HC414" s="239"/>
      <c r="HD414" s="239"/>
      <c r="HE414" s="239"/>
      <c r="HF414" s="239"/>
      <c r="HG414" s="239"/>
      <c r="HH414" s="239"/>
      <c r="HI414" s="239"/>
      <c r="HJ414" s="239"/>
      <c r="HK414" s="239"/>
      <c r="HL414" s="239"/>
      <c r="HM414" s="239"/>
      <c r="HN414" s="239"/>
      <c r="HO414" s="239"/>
      <c r="HP414" s="239"/>
      <c r="HQ414" s="239"/>
      <c r="HR414" s="239"/>
      <c r="HS414" s="239"/>
      <c r="HT414" s="239"/>
      <c r="HU414" s="239"/>
      <c r="HV414" s="239"/>
      <c r="HW414" s="239"/>
      <c r="HX414" s="239"/>
      <c r="HY414" s="239"/>
      <c r="HZ414" s="239"/>
      <c r="IA414" s="239"/>
      <c r="IB414" s="239"/>
      <c r="IC414" s="239"/>
      <c r="ID414" s="239"/>
      <c r="IE414" s="239"/>
      <c r="IF414" s="239"/>
      <c r="IG414" s="239"/>
      <c r="IH414" s="325"/>
      <c r="II414" s="325"/>
      <c r="IJ414" s="325"/>
      <c r="IK414" s="325"/>
      <c r="IL414" s="325"/>
      <c r="IM414" s="325"/>
      <c r="IN414" s="325"/>
      <c r="IO414" s="325"/>
      <c r="IP414" s="325"/>
      <c r="IQ414" s="325"/>
      <c r="IR414" s="325"/>
      <c r="IS414" s="325"/>
      <c r="IT414" s="325"/>
      <c r="IU414" s="325"/>
      <c r="IV414" s="325"/>
    </row>
    <row r="415" spans="1:256" s="321" customFormat="1" ht="30" customHeight="1">
      <c r="A415" s="340" t="s">
        <v>349</v>
      </c>
      <c r="B415" s="344">
        <v>949.83</v>
      </c>
      <c r="C415" s="338">
        <f t="shared" si="53"/>
        <v>949.83</v>
      </c>
      <c r="D415" s="345">
        <v>777</v>
      </c>
      <c r="E415" s="353">
        <f t="shared" si="48"/>
        <v>0.8180411231483529</v>
      </c>
      <c r="F415" s="354"/>
      <c r="G415" s="239"/>
      <c r="H415" s="239"/>
      <c r="I415" s="239"/>
      <c r="J415" s="239"/>
      <c r="K415" s="239"/>
      <c r="L415" s="239"/>
      <c r="M415" s="239"/>
      <c r="N415" s="239"/>
      <c r="O415" s="239"/>
      <c r="P415" s="239"/>
      <c r="Q415" s="239"/>
      <c r="R415" s="239"/>
      <c r="S415" s="239"/>
      <c r="T415" s="239"/>
      <c r="U415" s="239"/>
      <c r="V415" s="239"/>
      <c r="W415" s="239"/>
      <c r="X415" s="239"/>
      <c r="Y415" s="239"/>
      <c r="Z415" s="239"/>
      <c r="AA415" s="239"/>
      <c r="AB415" s="239"/>
      <c r="AC415" s="239"/>
      <c r="AD415" s="239"/>
      <c r="AE415" s="239"/>
      <c r="AF415" s="239"/>
      <c r="AG415" s="239"/>
      <c r="AH415" s="239"/>
      <c r="AI415" s="239"/>
      <c r="AJ415" s="239"/>
      <c r="AK415" s="239"/>
      <c r="AL415" s="239"/>
      <c r="AM415" s="239"/>
      <c r="AN415" s="239"/>
      <c r="AO415" s="239"/>
      <c r="AP415" s="239"/>
      <c r="AQ415" s="239"/>
      <c r="AR415" s="239"/>
      <c r="AS415" s="239"/>
      <c r="AT415" s="239"/>
      <c r="AU415" s="239"/>
      <c r="AV415" s="239"/>
      <c r="AW415" s="239"/>
      <c r="AX415" s="239"/>
      <c r="AY415" s="239"/>
      <c r="AZ415" s="239"/>
      <c r="BA415" s="239"/>
      <c r="BB415" s="239"/>
      <c r="BC415" s="239"/>
      <c r="BD415" s="239"/>
      <c r="BE415" s="239"/>
      <c r="BF415" s="239"/>
      <c r="BG415" s="239"/>
      <c r="BH415" s="239"/>
      <c r="BI415" s="239"/>
      <c r="BJ415" s="239"/>
      <c r="BK415" s="239"/>
      <c r="BL415" s="239"/>
      <c r="BM415" s="239"/>
      <c r="BN415" s="239"/>
      <c r="BO415" s="239"/>
      <c r="BP415" s="239"/>
      <c r="BQ415" s="239"/>
      <c r="BR415" s="239"/>
      <c r="BS415" s="239"/>
      <c r="BT415" s="239"/>
      <c r="BU415" s="239"/>
      <c r="BV415" s="239"/>
      <c r="BW415" s="239"/>
      <c r="BX415" s="239"/>
      <c r="BY415" s="239"/>
      <c r="BZ415" s="239"/>
      <c r="CA415" s="239"/>
      <c r="CB415" s="239"/>
      <c r="CC415" s="239"/>
      <c r="CD415" s="239"/>
      <c r="CE415" s="239"/>
      <c r="CF415" s="239"/>
      <c r="CG415" s="239"/>
      <c r="CH415" s="239"/>
      <c r="CI415" s="239"/>
      <c r="CJ415" s="239"/>
      <c r="CK415" s="239"/>
      <c r="CL415" s="239"/>
      <c r="CM415" s="239"/>
      <c r="CN415" s="239"/>
      <c r="CO415" s="239"/>
      <c r="CP415" s="239"/>
      <c r="CQ415" s="239"/>
      <c r="CR415" s="239"/>
      <c r="CS415" s="239"/>
      <c r="CT415" s="239"/>
      <c r="CU415" s="239"/>
      <c r="CV415" s="239"/>
      <c r="CW415" s="239"/>
      <c r="CX415" s="239"/>
      <c r="CY415" s="239"/>
      <c r="CZ415" s="239"/>
      <c r="DA415" s="239"/>
      <c r="DB415" s="239"/>
      <c r="DC415" s="239"/>
      <c r="DD415" s="239"/>
      <c r="DE415" s="239"/>
      <c r="DF415" s="239"/>
      <c r="DG415" s="239"/>
      <c r="DH415" s="239"/>
      <c r="DI415" s="239"/>
      <c r="DJ415" s="239"/>
      <c r="DK415" s="239"/>
      <c r="DL415" s="239"/>
      <c r="DM415" s="239"/>
      <c r="DN415" s="239"/>
      <c r="DO415" s="239"/>
      <c r="DP415" s="239"/>
      <c r="DQ415" s="239"/>
      <c r="DR415" s="239"/>
      <c r="DS415" s="239"/>
      <c r="DT415" s="239"/>
      <c r="DU415" s="239"/>
      <c r="DV415" s="239"/>
      <c r="DW415" s="239"/>
      <c r="DX415" s="239"/>
      <c r="DY415" s="239"/>
      <c r="DZ415" s="239"/>
      <c r="EA415" s="239"/>
      <c r="EB415" s="239"/>
      <c r="EC415" s="239"/>
      <c r="ED415" s="239"/>
      <c r="EE415" s="239"/>
      <c r="EF415" s="239"/>
      <c r="EG415" s="239"/>
      <c r="EH415" s="239"/>
      <c r="EI415" s="239"/>
      <c r="EJ415" s="239"/>
      <c r="EK415" s="239"/>
      <c r="EL415" s="239"/>
      <c r="EM415" s="239"/>
      <c r="EN415" s="239"/>
      <c r="EO415" s="239"/>
      <c r="EP415" s="239"/>
      <c r="EQ415" s="239"/>
      <c r="ER415" s="239"/>
      <c r="ES415" s="239"/>
      <c r="ET415" s="239"/>
      <c r="EU415" s="239"/>
      <c r="EV415" s="239"/>
      <c r="EW415" s="239"/>
      <c r="EX415" s="239"/>
      <c r="EY415" s="239"/>
      <c r="EZ415" s="239"/>
      <c r="FA415" s="239"/>
      <c r="FB415" s="239"/>
      <c r="FC415" s="239"/>
      <c r="FD415" s="239"/>
      <c r="FE415" s="239"/>
      <c r="FF415" s="239"/>
      <c r="FG415" s="239"/>
      <c r="FH415" s="239"/>
      <c r="FI415" s="239"/>
      <c r="FJ415" s="239"/>
      <c r="FK415" s="239"/>
      <c r="FL415" s="239"/>
      <c r="FM415" s="239"/>
      <c r="FN415" s="239"/>
      <c r="FO415" s="239"/>
      <c r="FP415" s="239"/>
      <c r="FQ415" s="239"/>
      <c r="FR415" s="239"/>
      <c r="FS415" s="239"/>
      <c r="FT415" s="239"/>
      <c r="FU415" s="239"/>
      <c r="FV415" s="239"/>
      <c r="FW415" s="239"/>
      <c r="FX415" s="239"/>
      <c r="FY415" s="239"/>
      <c r="FZ415" s="239"/>
      <c r="GA415" s="239"/>
      <c r="GB415" s="239"/>
      <c r="GC415" s="239"/>
      <c r="GD415" s="239"/>
      <c r="GE415" s="239"/>
      <c r="GF415" s="239"/>
      <c r="GG415" s="239"/>
      <c r="GH415" s="239"/>
      <c r="GI415" s="239"/>
      <c r="GJ415" s="239"/>
      <c r="GK415" s="239"/>
      <c r="GL415" s="239"/>
      <c r="GM415" s="239"/>
      <c r="GN415" s="239"/>
      <c r="GO415" s="239"/>
      <c r="GP415" s="239"/>
      <c r="GQ415" s="239"/>
      <c r="GR415" s="239"/>
      <c r="GS415" s="239"/>
      <c r="GT415" s="239"/>
      <c r="GU415" s="239"/>
      <c r="GV415" s="239"/>
      <c r="GW415" s="239"/>
      <c r="GX415" s="239"/>
      <c r="GY415" s="239"/>
      <c r="GZ415" s="239"/>
      <c r="HA415" s="239"/>
      <c r="HB415" s="239"/>
      <c r="HC415" s="239"/>
      <c r="HD415" s="239"/>
      <c r="HE415" s="239"/>
      <c r="HF415" s="239"/>
      <c r="HG415" s="239"/>
      <c r="HH415" s="239"/>
      <c r="HI415" s="239"/>
      <c r="HJ415" s="239"/>
      <c r="HK415" s="239"/>
      <c r="HL415" s="239"/>
      <c r="HM415" s="239"/>
      <c r="HN415" s="239"/>
      <c r="HO415" s="239"/>
      <c r="HP415" s="239"/>
      <c r="HQ415" s="239"/>
      <c r="HR415" s="239"/>
      <c r="HS415" s="239"/>
      <c r="HT415" s="239"/>
      <c r="HU415" s="239"/>
      <c r="HV415" s="239"/>
      <c r="HW415" s="239"/>
      <c r="HX415" s="239"/>
      <c r="HY415" s="239"/>
      <c r="HZ415" s="239"/>
      <c r="IA415" s="239"/>
      <c r="IB415" s="239"/>
      <c r="IC415" s="239"/>
      <c r="ID415" s="239"/>
      <c r="IE415" s="239"/>
      <c r="IF415" s="239"/>
      <c r="IG415" s="239"/>
      <c r="IH415" s="325"/>
      <c r="II415" s="325"/>
      <c r="IJ415" s="325"/>
      <c r="IK415" s="325"/>
      <c r="IL415" s="325"/>
      <c r="IM415" s="325"/>
      <c r="IN415" s="325"/>
      <c r="IO415" s="325"/>
      <c r="IP415" s="325"/>
      <c r="IQ415" s="325"/>
      <c r="IR415" s="325"/>
      <c r="IS415" s="325"/>
      <c r="IT415" s="325"/>
      <c r="IU415" s="325"/>
      <c r="IV415" s="325"/>
    </row>
    <row r="416" spans="1:6" s="321" customFormat="1" ht="30" customHeight="1">
      <c r="A416" s="340" t="s">
        <v>350</v>
      </c>
      <c r="B416" s="344">
        <v>0</v>
      </c>
      <c r="C416" s="338">
        <f t="shared" si="53"/>
        <v>0</v>
      </c>
      <c r="D416" s="345"/>
      <c r="E416" s="353" t="str">
        <f t="shared" si="48"/>
        <v>-</v>
      </c>
      <c r="F416" s="354"/>
    </row>
    <row r="417" spans="1:6" s="321" customFormat="1" ht="30" customHeight="1">
      <c r="A417" s="340" t="s">
        <v>351</v>
      </c>
      <c r="B417" s="344">
        <v>0</v>
      </c>
      <c r="C417" s="338">
        <f t="shared" si="53"/>
        <v>0</v>
      </c>
      <c r="D417" s="345"/>
      <c r="E417" s="353" t="str">
        <f t="shared" si="48"/>
        <v>-</v>
      </c>
      <c r="F417" s="354"/>
    </row>
    <row r="418" spans="1:6" s="321" customFormat="1" ht="30" customHeight="1">
      <c r="A418" s="341" t="s">
        <v>352</v>
      </c>
      <c r="B418" s="344">
        <v>0</v>
      </c>
      <c r="C418" s="338">
        <f t="shared" si="53"/>
        <v>0</v>
      </c>
      <c r="D418" s="345"/>
      <c r="E418" s="353" t="str">
        <f t="shared" si="48"/>
        <v>-</v>
      </c>
      <c r="F418" s="354"/>
    </row>
    <row r="419" spans="1:256" s="321" customFormat="1" ht="30" customHeight="1">
      <c r="A419" s="336" t="s">
        <v>353</v>
      </c>
      <c r="B419" s="342">
        <f>SUM(B420:B425)</f>
        <v>4506</v>
      </c>
      <c r="C419" s="342">
        <f>SUM(C420:C425)</f>
        <v>4506</v>
      </c>
      <c r="D419" s="343">
        <f>SUM(D420:D425)</f>
        <v>4605</v>
      </c>
      <c r="E419" s="353">
        <f t="shared" si="48"/>
        <v>1.021970705725699</v>
      </c>
      <c r="F419" s="354"/>
      <c r="G419" s="239"/>
      <c r="H419" s="239"/>
      <c r="I419" s="239"/>
      <c r="J419" s="239"/>
      <c r="K419" s="239"/>
      <c r="L419" s="239"/>
      <c r="M419" s="239"/>
      <c r="N419" s="239"/>
      <c r="O419" s="239"/>
      <c r="P419" s="239"/>
      <c r="Q419" s="239"/>
      <c r="R419" s="239"/>
      <c r="S419" s="239"/>
      <c r="T419" s="239"/>
      <c r="U419" s="239"/>
      <c r="V419" s="239"/>
      <c r="W419" s="239"/>
      <c r="X419" s="239"/>
      <c r="Y419" s="239"/>
      <c r="Z419" s="239"/>
      <c r="AA419" s="239"/>
      <c r="AB419" s="239"/>
      <c r="AC419" s="239"/>
      <c r="AD419" s="239"/>
      <c r="AE419" s="239"/>
      <c r="AF419" s="239"/>
      <c r="AG419" s="239"/>
      <c r="AH419" s="239"/>
      <c r="AI419" s="239"/>
      <c r="AJ419" s="239"/>
      <c r="AK419" s="239"/>
      <c r="AL419" s="239"/>
      <c r="AM419" s="239"/>
      <c r="AN419" s="239"/>
      <c r="AO419" s="239"/>
      <c r="AP419" s="239"/>
      <c r="AQ419" s="239"/>
      <c r="AR419" s="239"/>
      <c r="AS419" s="239"/>
      <c r="AT419" s="239"/>
      <c r="AU419" s="239"/>
      <c r="AV419" s="239"/>
      <c r="AW419" s="239"/>
      <c r="AX419" s="239"/>
      <c r="AY419" s="239"/>
      <c r="AZ419" s="239"/>
      <c r="BA419" s="239"/>
      <c r="BB419" s="239"/>
      <c r="BC419" s="239"/>
      <c r="BD419" s="239"/>
      <c r="BE419" s="239"/>
      <c r="BF419" s="239"/>
      <c r="BG419" s="239"/>
      <c r="BH419" s="239"/>
      <c r="BI419" s="239"/>
      <c r="BJ419" s="239"/>
      <c r="BK419" s="239"/>
      <c r="BL419" s="239"/>
      <c r="BM419" s="239"/>
      <c r="BN419" s="239"/>
      <c r="BO419" s="239"/>
      <c r="BP419" s="239"/>
      <c r="BQ419" s="239"/>
      <c r="BR419" s="239"/>
      <c r="BS419" s="239"/>
      <c r="BT419" s="239"/>
      <c r="BU419" s="239"/>
      <c r="BV419" s="239"/>
      <c r="BW419" s="239"/>
      <c r="BX419" s="239"/>
      <c r="BY419" s="239"/>
      <c r="BZ419" s="239"/>
      <c r="CA419" s="239"/>
      <c r="CB419" s="239"/>
      <c r="CC419" s="239"/>
      <c r="CD419" s="239"/>
      <c r="CE419" s="239"/>
      <c r="CF419" s="239"/>
      <c r="CG419" s="239"/>
      <c r="CH419" s="239"/>
      <c r="CI419" s="239"/>
      <c r="CJ419" s="239"/>
      <c r="CK419" s="239"/>
      <c r="CL419" s="239"/>
      <c r="CM419" s="239"/>
      <c r="CN419" s="239"/>
      <c r="CO419" s="239"/>
      <c r="CP419" s="239"/>
      <c r="CQ419" s="239"/>
      <c r="CR419" s="239"/>
      <c r="CS419" s="239"/>
      <c r="CT419" s="239"/>
      <c r="CU419" s="239"/>
      <c r="CV419" s="239"/>
      <c r="CW419" s="239"/>
      <c r="CX419" s="239"/>
      <c r="CY419" s="239"/>
      <c r="CZ419" s="239"/>
      <c r="DA419" s="239"/>
      <c r="DB419" s="239"/>
      <c r="DC419" s="239"/>
      <c r="DD419" s="239"/>
      <c r="DE419" s="239"/>
      <c r="DF419" s="239"/>
      <c r="DG419" s="239"/>
      <c r="DH419" s="239"/>
      <c r="DI419" s="239"/>
      <c r="DJ419" s="239"/>
      <c r="DK419" s="239"/>
      <c r="DL419" s="239"/>
      <c r="DM419" s="239"/>
      <c r="DN419" s="239"/>
      <c r="DO419" s="239"/>
      <c r="DP419" s="239"/>
      <c r="DQ419" s="239"/>
      <c r="DR419" s="239"/>
      <c r="DS419" s="239"/>
      <c r="DT419" s="239"/>
      <c r="DU419" s="239"/>
      <c r="DV419" s="239"/>
      <c r="DW419" s="239"/>
      <c r="DX419" s="239"/>
      <c r="DY419" s="239"/>
      <c r="DZ419" s="239"/>
      <c r="EA419" s="239"/>
      <c r="EB419" s="239"/>
      <c r="EC419" s="239"/>
      <c r="ED419" s="239"/>
      <c r="EE419" s="239"/>
      <c r="EF419" s="239"/>
      <c r="EG419" s="239"/>
      <c r="EH419" s="239"/>
      <c r="EI419" s="239"/>
      <c r="EJ419" s="239"/>
      <c r="EK419" s="239"/>
      <c r="EL419" s="239"/>
      <c r="EM419" s="239"/>
      <c r="EN419" s="239"/>
      <c r="EO419" s="239"/>
      <c r="EP419" s="239"/>
      <c r="EQ419" s="239"/>
      <c r="ER419" s="239"/>
      <c r="ES419" s="239"/>
      <c r="ET419" s="239"/>
      <c r="EU419" s="239"/>
      <c r="EV419" s="239"/>
      <c r="EW419" s="239"/>
      <c r="EX419" s="239"/>
      <c r="EY419" s="239"/>
      <c r="EZ419" s="239"/>
      <c r="FA419" s="239"/>
      <c r="FB419" s="239"/>
      <c r="FC419" s="239"/>
      <c r="FD419" s="239"/>
      <c r="FE419" s="239"/>
      <c r="FF419" s="239"/>
      <c r="FG419" s="239"/>
      <c r="FH419" s="239"/>
      <c r="FI419" s="239"/>
      <c r="FJ419" s="239"/>
      <c r="FK419" s="239"/>
      <c r="FL419" s="239"/>
      <c r="FM419" s="239"/>
      <c r="FN419" s="239"/>
      <c r="FO419" s="239"/>
      <c r="FP419" s="239"/>
      <c r="FQ419" s="239"/>
      <c r="FR419" s="239"/>
      <c r="FS419" s="239"/>
      <c r="FT419" s="239"/>
      <c r="FU419" s="239"/>
      <c r="FV419" s="239"/>
      <c r="FW419" s="239"/>
      <c r="FX419" s="239"/>
      <c r="FY419" s="239"/>
      <c r="FZ419" s="239"/>
      <c r="GA419" s="239"/>
      <c r="GB419" s="239"/>
      <c r="GC419" s="239"/>
      <c r="GD419" s="239"/>
      <c r="GE419" s="239"/>
      <c r="GF419" s="239"/>
      <c r="GG419" s="239"/>
      <c r="GH419" s="239"/>
      <c r="GI419" s="239"/>
      <c r="GJ419" s="239"/>
      <c r="GK419" s="239"/>
      <c r="GL419" s="239"/>
      <c r="GM419" s="239"/>
      <c r="GN419" s="239"/>
      <c r="GO419" s="239"/>
      <c r="GP419" s="239"/>
      <c r="GQ419" s="239"/>
      <c r="GR419" s="239"/>
      <c r="GS419" s="239"/>
      <c r="GT419" s="239"/>
      <c r="GU419" s="239"/>
      <c r="GV419" s="239"/>
      <c r="GW419" s="239"/>
      <c r="GX419" s="239"/>
      <c r="GY419" s="239"/>
      <c r="GZ419" s="239"/>
      <c r="HA419" s="239"/>
      <c r="HB419" s="239"/>
      <c r="HC419" s="239"/>
      <c r="HD419" s="239"/>
      <c r="HE419" s="239"/>
      <c r="HF419" s="239"/>
      <c r="HG419" s="239"/>
      <c r="HH419" s="239"/>
      <c r="HI419" s="239"/>
      <c r="HJ419" s="239"/>
      <c r="HK419" s="239"/>
      <c r="HL419" s="239"/>
      <c r="HM419" s="239"/>
      <c r="HN419" s="239"/>
      <c r="HO419" s="239"/>
      <c r="HP419" s="239"/>
      <c r="HQ419" s="239"/>
      <c r="HR419" s="239"/>
      <c r="HS419" s="239"/>
      <c r="HT419" s="239"/>
      <c r="HU419" s="239"/>
      <c r="HV419" s="239"/>
      <c r="HW419" s="239"/>
      <c r="HX419" s="239"/>
      <c r="HY419" s="239"/>
      <c r="HZ419" s="239"/>
      <c r="IA419" s="239"/>
      <c r="IB419" s="239"/>
      <c r="IC419" s="239"/>
      <c r="ID419" s="239"/>
      <c r="IE419" s="239"/>
      <c r="IF419" s="239"/>
      <c r="IG419" s="239"/>
      <c r="IH419" s="325"/>
      <c r="II419" s="325"/>
      <c r="IJ419" s="325"/>
      <c r="IK419" s="325"/>
      <c r="IL419" s="325"/>
      <c r="IM419" s="325"/>
      <c r="IN419" s="325"/>
      <c r="IO419" s="325"/>
      <c r="IP419" s="325"/>
      <c r="IQ419" s="325"/>
      <c r="IR419" s="325"/>
      <c r="IS419" s="325"/>
      <c r="IT419" s="325"/>
      <c r="IU419" s="325"/>
      <c r="IV419" s="325"/>
    </row>
    <row r="420" spans="1:6" s="321" customFormat="1" ht="30" customHeight="1">
      <c r="A420" s="337" t="s">
        <v>354</v>
      </c>
      <c r="B420" s="344">
        <v>0</v>
      </c>
      <c r="C420" s="338">
        <f aca="true" t="shared" si="54" ref="C420:C425">B420</f>
        <v>0</v>
      </c>
      <c r="D420" s="345"/>
      <c r="E420" s="353" t="str">
        <f t="shared" si="48"/>
        <v>-</v>
      </c>
      <c r="F420" s="354"/>
    </row>
    <row r="421" spans="1:6" s="321" customFormat="1" ht="30" customHeight="1">
      <c r="A421" s="337" t="s">
        <v>355</v>
      </c>
      <c r="B421" s="344">
        <v>0</v>
      </c>
      <c r="C421" s="338">
        <f t="shared" si="54"/>
        <v>0</v>
      </c>
      <c r="D421" s="345"/>
      <c r="E421" s="353" t="str">
        <f t="shared" si="48"/>
        <v>-</v>
      </c>
      <c r="F421" s="354"/>
    </row>
    <row r="422" spans="1:6" s="321" customFormat="1" ht="30" customHeight="1">
      <c r="A422" s="340" t="s">
        <v>356</v>
      </c>
      <c r="B422" s="344">
        <v>0</v>
      </c>
      <c r="C422" s="338">
        <f t="shared" si="54"/>
        <v>0</v>
      </c>
      <c r="D422" s="345"/>
      <c r="E422" s="353" t="str">
        <f t="shared" si="48"/>
        <v>-</v>
      </c>
      <c r="F422" s="354"/>
    </row>
    <row r="423" spans="1:6" s="321" customFormat="1" ht="30" customHeight="1">
      <c r="A423" s="340" t="s">
        <v>357</v>
      </c>
      <c r="B423" s="344">
        <v>0</v>
      </c>
      <c r="C423" s="338">
        <f t="shared" si="54"/>
        <v>0</v>
      </c>
      <c r="D423" s="345"/>
      <c r="E423" s="353" t="str">
        <f t="shared" si="48"/>
        <v>-</v>
      </c>
      <c r="F423" s="354"/>
    </row>
    <row r="424" spans="1:6" s="321" customFormat="1" ht="30" customHeight="1">
      <c r="A424" s="340" t="s">
        <v>358</v>
      </c>
      <c r="B424" s="344">
        <v>0</v>
      </c>
      <c r="C424" s="338">
        <f t="shared" si="54"/>
        <v>0</v>
      </c>
      <c r="D424" s="345"/>
      <c r="E424" s="353" t="str">
        <f t="shared" si="48"/>
        <v>-</v>
      </c>
      <c r="F424" s="354"/>
    </row>
    <row r="425" spans="1:256" s="321" customFormat="1" ht="30" customHeight="1">
      <c r="A425" s="337" t="s">
        <v>359</v>
      </c>
      <c r="B425" s="344">
        <v>4506</v>
      </c>
      <c r="C425" s="338">
        <f t="shared" si="54"/>
        <v>4506</v>
      </c>
      <c r="D425" s="345">
        <v>4605</v>
      </c>
      <c r="E425" s="353">
        <f t="shared" si="48"/>
        <v>1.021970705725699</v>
      </c>
      <c r="F425" s="354"/>
      <c r="G425" s="239"/>
      <c r="H425" s="239"/>
      <c r="I425" s="239"/>
      <c r="J425" s="239"/>
      <c r="K425" s="239"/>
      <c r="L425" s="239"/>
      <c r="M425" s="239"/>
      <c r="N425" s="239"/>
      <c r="O425" s="239"/>
      <c r="P425" s="239"/>
      <c r="Q425" s="239"/>
      <c r="R425" s="239"/>
      <c r="S425" s="239"/>
      <c r="T425" s="239"/>
      <c r="U425" s="239"/>
      <c r="V425" s="239"/>
      <c r="W425" s="239"/>
      <c r="X425" s="239"/>
      <c r="Y425" s="239"/>
      <c r="Z425" s="239"/>
      <c r="AA425" s="239"/>
      <c r="AB425" s="239"/>
      <c r="AC425" s="239"/>
      <c r="AD425" s="239"/>
      <c r="AE425" s="239"/>
      <c r="AF425" s="239"/>
      <c r="AG425" s="239"/>
      <c r="AH425" s="239"/>
      <c r="AI425" s="239"/>
      <c r="AJ425" s="239"/>
      <c r="AK425" s="239"/>
      <c r="AL425" s="239"/>
      <c r="AM425" s="239"/>
      <c r="AN425" s="239"/>
      <c r="AO425" s="239"/>
      <c r="AP425" s="239"/>
      <c r="AQ425" s="239"/>
      <c r="AR425" s="239"/>
      <c r="AS425" s="239"/>
      <c r="AT425" s="239"/>
      <c r="AU425" s="239"/>
      <c r="AV425" s="239"/>
      <c r="AW425" s="239"/>
      <c r="AX425" s="239"/>
      <c r="AY425" s="239"/>
      <c r="AZ425" s="239"/>
      <c r="BA425" s="239"/>
      <c r="BB425" s="239"/>
      <c r="BC425" s="239"/>
      <c r="BD425" s="239"/>
      <c r="BE425" s="239"/>
      <c r="BF425" s="239"/>
      <c r="BG425" s="239"/>
      <c r="BH425" s="239"/>
      <c r="BI425" s="239"/>
      <c r="BJ425" s="239"/>
      <c r="BK425" s="239"/>
      <c r="BL425" s="239"/>
      <c r="BM425" s="239"/>
      <c r="BN425" s="239"/>
      <c r="BO425" s="239"/>
      <c r="BP425" s="239"/>
      <c r="BQ425" s="239"/>
      <c r="BR425" s="239"/>
      <c r="BS425" s="239"/>
      <c r="BT425" s="239"/>
      <c r="BU425" s="239"/>
      <c r="BV425" s="239"/>
      <c r="BW425" s="239"/>
      <c r="BX425" s="239"/>
      <c r="BY425" s="239"/>
      <c r="BZ425" s="239"/>
      <c r="CA425" s="239"/>
      <c r="CB425" s="239"/>
      <c r="CC425" s="239"/>
      <c r="CD425" s="239"/>
      <c r="CE425" s="239"/>
      <c r="CF425" s="239"/>
      <c r="CG425" s="239"/>
      <c r="CH425" s="239"/>
      <c r="CI425" s="239"/>
      <c r="CJ425" s="239"/>
      <c r="CK425" s="239"/>
      <c r="CL425" s="239"/>
      <c r="CM425" s="239"/>
      <c r="CN425" s="239"/>
      <c r="CO425" s="239"/>
      <c r="CP425" s="239"/>
      <c r="CQ425" s="239"/>
      <c r="CR425" s="239"/>
      <c r="CS425" s="239"/>
      <c r="CT425" s="239"/>
      <c r="CU425" s="239"/>
      <c r="CV425" s="239"/>
      <c r="CW425" s="239"/>
      <c r="CX425" s="239"/>
      <c r="CY425" s="239"/>
      <c r="CZ425" s="239"/>
      <c r="DA425" s="239"/>
      <c r="DB425" s="239"/>
      <c r="DC425" s="239"/>
      <c r="DD425" s="239"/>
      <c r="DE425" s="239"/>
      <c r="DF425" s="239"/>
      <c r="DG425" s="239"/>
      <c r="DH425" s="239"/>
      <c r="DI425" s="239"/>
      <c r="DJ425" s="239"/>
      <c r="DK425" s="239"/>
      <c r="DL425" s="239"/>
      <c r="DM425" s="239"/>
      <c r="DN425" s="239"/>
      <c r="DO425" s="239"/>
      <c r="DP425" s="239"/>
      <c r="DQ425" s="239"/>
      <c r="DR425" s="239"/>
      <c r="DS425" s="239"/>
      <c r="DT425" s="239"/>
      <c r="DU425" s="239"/>
      <c r="DV425" s="239"/>
      <c r="DW425" s="239"/>
      <c r="DX425" s="239"/>
      <c r="DY425" s="239"/>
      <c r="DZ425" s="239"/>
      <c r="EA425" s="239"/>
      <c r="EB425" s="239"/>
      <c r="EC425" s="239"/>
      <c r="ED425" s="239"/>
      <c r="EE425" s="239"/>
      <c r="EF425" s="239"/>
      <c r="EG425" s="239"/>
      <c r="EH425" s="239"/>
      <c r="EI425" s="239"/>
      <c r="EJ425" s="239"/>
      <c r="EK425" s="239"/>
      <c r="EL425" s="239"/>
      <c r="EM425" s="239"/>
      <c r="EN425" s="239"/>
      <c r="EO425" s="239"/>
      <c r="EP425" s="239"/>
      <c r="EQ425" s="239"/>
      <c r="ER425" s="239"/>
      <c r="ES425" s="239"/>
      <c r="ET425" s="239"/>
      <c r="EU425" s="239"/>
      <c r="EV425" s="239"/>
      <c r="EW425" s="239"/>
      <c r="EX425" s="239"/>
      <c r="EY425" s="239"/>
      <c r="EZ425" s="239"/>
      <c r="FA425" s="239"/>
      <c r="FB425" s="239"/>
      <c r="FC425" s="239"/>
      <c r="FD425" s="239"/>
      <c r="FE425" s="239"/>
      <c r="FF425" s="239"/>
      <c r="FG425" s="239"/>
      <c r="FH425" s="239"/>
      <c r="FI425" s="239"/>
      <c r="FJ425" s="239"/>
      <c r="FK425" s="239"/>
      <c r="FL425" s="239"/>
      <c r="FM425" s="239"/>
      <c r="FN425" s="239"/>
      <c r="FO425" s="239"/>
      <c r="FP425" s="239"/>
      <c r="FQ425" s="239"/>
      <c r="FR425" s="239"/>
      <c r="FS425" s="239"/>
      <c r="FT425" s="239"/>
      <c r="FU425" s="239"/>
      <c r="FV425" s="239"/>
      <c r="FW425" s="239"/>
      <c r="FX425" s="239"/>
      <c r="FY425" s="239"/>
      <c r="FZ425" s="239"/>
      <c r="GA425" s="239"/>
      <c r="GB425" s="239"/>
      <c r="GC425" s="239"/>
      <c r="GD425" s="239"/>
      <c r="GE425" s="239"/>
      <c r="GF425" s="239"/>
      <c r="GG425" s="239"/>
      <c r="GH425" s="239"/>
      <c r="GI425" s="239"/>
      <c r="GJ425" s="239"/>
      <c r="GK425" s="239"/>
      <c r="GL425" s="239"/>
      <c r="GM425" s="239"/>
      <c r="GN425" s="239"/>
      <c r="GO425" s="239"/>
      <c r="GP425" s="239"/>
      <c r="GQ425" s="239"/>
      <c r="GR425" s="239"/>
      <c r="GS425" s="239"/>
      <c r="GT425" s="239"/>
      <c r="GU425" s="239"/>
      <c r="GV425" s="239"/>
      <c r="GW425" s="239"/>
      <c r="GX425" s="239"/>
      <c r="GY425" s="239"/>
      <c r="GZ425" s="239"/>
      <c r="HA425" s="239"/>
      <c r="HB425" s="239"/>
      <c r="HC425" s="239"/>
      <c r="HD425" s="239"/>
      <c r="HE425" s="239"/>
      <c r="HF425" s="239"/>
      <c r="HG425" s="239"/>
      <c r="HH425" s="239"/>
      <c r="HI425" s="239"/>
      <c r="HJ425" s="239"/>
      <c r="HK425" s="239"/>
      <c r="HL425" s="239"/>
      <c r="HM425" s="239"/>
      <c r="HN425" s="239"/>
      <c r="HO425" s="239"/>
      <c r="HP425" s="239"/>
      <c r="HQ425" s="239"/>
      <c r="HR425" s="239"/>
      <c r="HS425" s="239"/>
      <c r="HT425" s="239"/>
      <c r="HU425" s="239"/>
      <c r="HV425" s="239"/>
      <c r="HW425" s="239"/>
      <c r="HX425" s="239"/>
      <c r="HY425" s="239"/>
      <c r="HZ425" s="239"/>
      <c r="IA425" s="239"/>
      <c r="IB425" s="239"/>
      <c r="IC425" s="239"/>
      <c r="ID425" s="239"/>
      <c r="IE425" s="239"/>
      <c r="IF425" s="239"/>
      <c r="IG425" s="239"/>
      <c r="IH425" s="325"/>
      <c r="II425" s="325"/>
      <c r="IJ425" s="325"/>
      <c r="IK425" s="325"/>
      <c r="IL425" s="325"/>
      <c r="IM425" s="325"/>
      <c r="IN425" s="325"/>
      <c r="IO425" s="325"/>
      <c r="IP425" s="325"/>
      <c r="IQ425" s="325"/>
      <c r="IR425" s="325"/>
      <c r="IS425" s="325"/>
      <c r="IT425" s="325"/>
      <c r="IU425" s="325"/>
      <c r="IV425" s="325"/>
    </row>
    <row r="426" spans="1:6" s="321" customFormat="1" ht="30" customHeight="1">
      <c r="A426" s="336" t="s">
        <v>360</v>
      </c>
      <c r="B426" s="342">
        <f>B427</f>
        <v>0</v>
      </c>
      <c r="C426" s="342">
        <f>C427</f>
        <v>0</v>
      </c>
      <c r="D426" s="343">
        <f>D427</f>
        <v>0</v>
      </c>
      <c r="E426" s="353" t="str">
        <f t="shared" si="48"/>
        <v>-</v>
      </c>
      <c r="F426" s="356"/>
    </row>
    <row r="427" spans="1:6" s="321" customFormat="1" ht="30" customHeight="1">
      <c r="A427" s="337" t="s">
        <v>361</v>
      </c>
      <c r="B427" s="344">
        <v>0</v>
      </c>
      <c r="C427" s="338">
        <f aca="true" t="shared" si="55" ref="C427:C433">B427</f>
        <v>0</v>
      </c>
      <c r="D427" s="345"/>
      <c r="E427" s="353" t="str">
        <f t="shared" si="48"/>
        <v>-</v>
      </c>
      <c r="F427" s="355"/>
    </row>
    <row r="428" spans="1:256" s="320" customFormat="1" ht="30" customHeight="1">
      <c r="A428" s="346" t="s">
        <v>362</v>
      </c>
      <c r="B428" s="342">
        <f>B429+B434+B442+B448+B452+B457+B462+B469+B473+B476</f>
        <v>5493.58</v>
      </c>
      <c r="C428" s="342">
        <f>C429+C434+C442+C448+C452+C457+C462+C469+C473+C476</f>
        <v>5493.58</v>
      </c>
      <c r="D428" s="343">
        <f>D429+D434+D442+D448+D452+D457+D462+D469+D473+D476</f>
        <v>1912</v>
      </c>
      <c r="E428" s="349">
        <f t="shared" si="48"/>
        <v>0.34804262429963706</v>
      </c>
      <c r="F428" s="361"/>
      <c r="G428" s="351"/>
      <c r="H428" s="351"/>
      <c r="I428" s="351"/>
      <c r="J428" s="351"/>
      <c r="K428" s="351"/>
      <c r="L428" s="351"/>
      <c r="M428" s="351"/>
      <c r="N428" s="351"/>
      <c r="O428" s="351"/>
      <c r="P428" s="351"/>
      <c r="Q428" s="351"/>
      <c r="R428" s="351"/>
      <c r="S428" s="351"/>
      <c r="T428" s="351"/>
      <c r="U428" s="351"/>
      <c r="V428" s="351"/>
      <c r="W428" s="351"/>
      <c r="X428" s="351"/>
      <c r="Y428" s="351"/>
      <c r="Z428" s="351"/>
      <c r="AA428" s="351"/>
      <c r="AB428" s="351"/>
      <c r="AC428" s="351"/>
      <c r="AD428" s="351"/>
      <c r="AE428" s="351"/>
      <c r="AF428" s="351"/>
      <c r="AG428" s="351"/>
      <c r="AH428" s="351"/>
      <c r="AI428" s="351"/>
      <c r="AJ428" s="351"/>
      <c r="AK428" s="351"/>
      <c r="AL428" s="351"/>
      <c r="AM428" s="351"/>
      <c r="AN428" s="351"/>
      <c r="AO428" s="351"/>
      <c r="AP428" s="351"/>
      <c r="AQ428" s="351"/>
      <c r="AR428" s="351"/>
      <c r="AS428" s="351"/>
      <c r="AT428" s="351"/>
      <c r="AU428" s="351"/>
      <c r="AV428" s="351"/>
      <c r="AW428" s="351"/>
      <c r="AX428" s="351"/>
      <c r="AY428" s="351"/>
      <c r="AZ428" s="351"/>
      <c r="BA428" s="351"/>
      <c r="BB428" s="351"/>
      <c r="BC428" s="351"/>
      <c r="BD428" s="351"/>
      <c r="BE428" s="351"/>
      <c r="BF428" s="351"/>
      <c r="BG428" s="351"/>
      <c r="BH428" s="351"/>
      <c r="BI428" s="351"/>
      <c r="BJ428" s="351"/>
      <c r="BK428" s="351"/>
      <c r="BL428" s="351"/>
      <c r="BM428" s="351"/>
      <c r="BN428" s="351"/>
      <c r="BO428" s="351"/>
      <c r="BP428" s="351"/>
      <c r="BQ428" s="351"/>
      <c r="BR428" s="351"/>
      <c r="BS428" s="351"/>
      <c r="BT428" s="351"/>
      <c r="BU428" s="351"/>
      <c r="BV428" s="351"/>
      <c r="BW428" s="351"/>
      <c r="BX428" s="351"/>
      <c r="BY428" s="351"/>
      <c r="BZ428" s="351"/>
      <c r="CA428" s="351"/>
      <c r="CB428" s="351"/>
      <c r="CC428" s="351"/>
      <c r="CD428" s="351"/>
      <c r="CE428" s="351"/>
      <c r="CF428" s="351"/>
      <c r="CG428" s="351"/>
      <c r="CH428" s="351"/>
      <c r="CI428" s="351"/>
      <c r="CJ428" s="351"/>
      <c r="CK428" s="351"/>
      <c r="CL428" s="351"/>
      <c r="CM428" s="351"/>
      <c r="CN428" s="351"/>
      <c r="CO428" s="351"/>
      <c r="CP428" s="351"/>
      <c r="CQ428" s="351"/>
      <c r="CR428" s="351"/>
      <c r="CS428" s="351"/>
      <c r="CT428" s="351"/>
      <c r="CU428" s="351"/>
      <c r="CV428" s="351"/>
      <c r="CW428" s="351"/>
      <c r="CX428" s="351"/>
      <c r="CY428" s="351"/>
      <c r="CZ428" s="351"/>
      <c r="DA428" s="351"/>
      <c r="DB428" s="351"/>
      <c r="DC428" s="351"/>
      <c r="DD428" s="351"/>
      <c r="DE428" s="351"/>
      <c r="DF428" s="351"/>
      <c r="DG428" s="351"/>
      <c r="DH428" s="351"/>
      <c r="DI428" s="351"/>
      <c r="DJ428" s="351"/>
      <c r="DK428" s="351"/>
      <c r="DL428" s="351"/>
      <c r="DM428" s="351"/>
      <c r="DN428" s="351"/>
      <c r="DO428" s="351"/>
      <c r="DP428" s="351"/>
      <c r="DQ428" s="351"/>
      <c r="DR428" s="351"/>
      <c r="DS428" s="351"/>
      <c r="DT428" s="351"/>
      <c r="DU428" s="351"/>
      <c r="DV428" s="351"/>
      <c r="DW428" s="351"/>
      <c r="DX428" s="351"/>
      <c r="DY428" s="351"/>
      <c r="DZ428" s="351"/>
      <c r="EA428" s="351"/>
      <c r="EB428" s="351"/>
      <c r="EC428" s="351"/>
      <c r="ED428" s="351"/>
      <c r="EE428" s="351"/>
      <c r="EF428" s="351"/>
      <c r="EG428" s="351"/>
      <c r="EH428" s="351"/>
      <c r="EI428" s="351"/>
      <c r="EJ428" s="351"/>
      <c r="EK428" s="351"/>
      <c r="EL428" s="351"/>
      <c r="EM428" s="351"/>
      <c r="EN428" s="351"/>
      <c r="EO428" s="351"/>
      <c r="EP428" s="351"/>
      <c r="EQ428" s="351"/>
      <c r="ER428" s="351"/>
      <c r="ES428" s="351"/>
      <c r="ET428" s="351"/>
      <c r="EU428" s="351"/>
      <c r="EV428" s="351"/>
      <c r="EW428" s="351"/>
      <c r="EX428" s="351"/>
      <c r="EY428" s="351"/>
      <c r="EZ428" s="351"/>
      <c r="FA428" s="351"/>
      <c r="FB428" s="351"/>
      <c r="FC428" s="351"/>
      <c r="FD428" s="351"/>
      <c r="FE428" s="351"/>
      <c r="FF428" s="351"/>
      <c r="FG428" s="351"/>
      <c r="FH428" s="351"/>
      <c r="FI428" s="351"/>
      <c r="FJ428" s="351"/>
      <c r="FK428" s="351"/>
      <c r="FL428" s="351"/>
      <c r="FM428" s="351"/>
      <c r="FN428" s="351"/>
      <c r="FO428" s="351"/>
      <c r="FP428" s="351"/>
      <c r="FQ428" s="351"/>
      <c r="FR428" s="351"/>
      <c r="FS428" s="351"/>
      <c r="FT428" s="351"/>
      <c r="FU428" s="351"/>
      <c r="FV428" s="351"/>
      <c r="FW428" s="351"/>
      <c r="FX428" s="351"/>
      <c r="FY428" s="351"/>
      <c r="FZ428" s="351"/>
      <c r="GA428" s="351"/>
      <c r="GB428" s="351"/>
      <c r="GC428" s="351"/>
      <c r="GD428" s="351"/>
      <c r="GE428" s="351"/>
      <c r="GF428" s="351"/>
      <c r="GG428" s="351"/>
      <c r="GH428" s="351"/>
      <c r="GI428" s="351"/>
      <c r="GJ428" s="351"/>
      <c r="GK428" s="351"/>
      <c r="GL428" s="351"/>
      <c r="GM428" s="351"/>
      <c r="GN428" s="351"/>
      <c r="GO428" s="351"/>
      <c r="GP428" s="351"/>
      <c r="GQ428" s="351"/>
      <c r="GR428" s="351"/>
      <c r="GS428" s="351"/>
      <c r="GT428" s="351"/>
      <c r="GU428" s="351"/>
      <c r="GV428" s="351"/>
      <c r="GW428" s="351"/>
      <c r="GX428" s="351"/>
      <c r="GY428" s="351"/>
      <c r="GZ428" s="351"/>
      <c r="HA428" s="351"/>
      <c r="HB428" s="351"/>
      <c r="HC428" s="351"/>
      <c r="HD428" s="351"/>
      <c r="HE428" s="351"/>
      <c r="HF428" s="351"/>
      <c r="HG428" s="351"/>
      <c r="HH428" s="351"/>
      <c r="HI428" s="351"/>
      <c r="HJ428" s="351"/>
      <c r="HK428" s="351"/>
      <c r="HL428" s="351"/>
      <c r="HM428" s="351"/>
      <c r="HN428" s="351"/>
      <c r="HO428" s="351"/>
      <c r="HP428" s="351"/>
      <c r="HQ428" s="351"/>
      <c r="HR428" s="351"/>
      <c r="HS428" s="351"/>
      <c r="HT428" s="351"/>
      <c r="HU428" s="351"/>
      <c r="HV428" s="351"/>
      <c r="HW428" s="351"/>
      <c r="HX428" s="351"/>
      <c r="HY428" s="351"/>
      <c r="HZ428" s="351"/>
      <c r="IA428" s="351"/>
      <c r="IB428" s="351"/>
      <c r="IC428" s="351"/>
      <c r="ID428" s="351"/>
      <c r="IE428" s="351"/>
      <c r="IF428" s="351"/>
      <c r="IG428" s="351"/>
      <c r="IH428" s="357"/>
      <c r="II428" s="357"/>
      <c r="IJ428" s="357"/>
      <c r="IK428" s="357"/>
      <c r="IL428" s="357"/>
      <c r="IM428" s="357"/>
      <c r="IN428" s="357"/>
      <c r="IO428" s="357"/>
      <c r="IP428" s="357"/>
      <c r="IQ428" s="357"/>
      <c r="IR428" s="357"/>
      <c r="IS428" s="357"/>
      <c r="IT428" s="357"/>
      <c r="IU428" s="357"/>
      <c r="IV428" s="357"/>
    </row>
    <row r="429" spans="1:256" s="321" customFormat="1" ht="30" customHeight="1">
      <c r="A429" s="346" t="s">
        <v>363</v>
      </c>
      <c r="B429" s="342">
        <f>SUM(B430:B433)</f>
        <v>439.77</v>
      </c>
      <c r="C429" s="342">
        <f>SUM(C430:C433)</f>
        <v>439.77</v>
      </c>
      <c r="D429" s="343">
        <f>SUM(D430:D433)</f>
        <v>256</v>
      </c>
      <c r="E429" s="349">
        <f t="shared" si="48"/>
        <v>0.5821224731109443</v>
      </c>
      <c r="F429" s="356" t="s">
        <v>364</v>
      </c>
      <c r="G429" s="239"/>
      <c r="H429" s="239"/>
      <c r="I429" s="239"/>
      <c r="J429" s="239"/>
      <c r="K429" s="239"/>
      <c r="L429" s="239"/>
      <c r="M429" s="239"/>
      <c r="N429" s="239"/>
      <c r="O429" s="239"/>
      <c r="P429" s="239"/>
      <c r="Q429" s="239"/>
      <c r="R429" s="239"/>
      <c r="S429" s="239"/>
      <c r="T429" s="239"/>
      <c r="U429" s="239"/>
      <c r="V429" s="239"/>
      <c r="W429" s="239"/>
      <c r="X429" s="239"/>
      <c r="Y429" s="239"/>
      <c r="Z429" s="239"/>
      <c r="AA429" s="239"/>
      <c r="AB429" s="239"/>
      <c r="AC429" s="239"/>
      <c r="AD429" s="239"/>
      <c r="AE429" s="239"/>
      <c r="AF429" s="239"/>
      <c r="AG429" s="239"/>
      <c r="AH429" s="239"/>
      <c r="AI429" s="239"/>
      <c r="AJ429" s="239"/>
      <c r="AK429" s="239"/>
      <c r="AL429" s="239"/>
      <c r="AM429" s="239"/>
      <c r="AN429" s="239"/>
      <c r="AO429" s="239"/>
      <c r="AP429" s="239"/>
      <c r="AQ429" s="239"/>
      <c r="AR429" s="239"/>
      <c r="AS429" s="239"/>
      <c r="AT429" s="239"/>
      <c r="AU429" s="239"/>
      <c r="AV429" s="239"/>
      <c r="AW429" s="239"/>
      <c r="AX429" s="239"/>
      <c r="AY429" s="239"/>
      <c r="AZ429" s="239"/>
      <c r="BA429" s="239"/>
      <c r="BB429" s="239"/>
      <c r="BC429" s="239"/>
      <c r="BD429" s="239"/>
      <c r="BE429" s="239"/>
      <c r="BF429" s="239"/>
      <c r="BG429" s="239"/>
      <c r="BH429" s="239"/>
      <c r="BI429" s="239"/>
      <c r="BJ429" s="239"/>
      <c r="BK429" s="239"/>
      <c r="BL429" s="239"/>
      <c r="BM429" s="239"/>
      <c r="BN429" s="239"/>
      <c r="BO429" s="239"/>
      <c r="BP429" s="239"/>
      <c r="BQ429" s="239"/>
      <c r="BR429" s="239"/>
      <c r="BS429" s="239"/>
      <c r="BT429" s="239"/>
      <c r="BU429" s="239"/>
      <c r="BV429" s="239"/>
      <c r="BW429" s="239"/>
      <c r="BX429" s="239"/>
      <c r="BY429" s="239"/>
      <c r="BZ429" s="239"/>
      <c r="CA429" s="239"/>
      <c r="CB429" s="239"/>
      <c r="CC429" s="239"/>
      <c r="CD429" s="239"/>
      <c r="CE429" s="239"/>
      <c r="CF429" s="239"/>
      <c r="CG429" s="239"/>
      <c r="CH429" s="239"/>
      <c r="CI429" s="239"/>
      <c r="CJ429" s="239"/>
      <c r="CK429" s="239"/>
      <c r="CL429" s="239"/>
      <c r="CM429" s="239"/>
      <c r="CN429" s="239"/>
      <c r="CO429" s="239"/>
      <c r="CP429" s="239"/>
      <c r="CQ429" s="239"/>
      <c r="CR429" s="239"/>
      <c r="CS429" s="239"/>
      <c r="CT429" s="239"/>
      <c r="CU429" s="239"/>
      <c r="CV429" s="239"/>
      <c r="CW429" s="239"/>
      <c r="CX429" s="239"/>
      <c r="CY429" s="239"/>
      <c r="CZ429" s="239"/>
      <c r="DA429" s="239"/>
      <c r="DB429" s="239"/>
      <c r="DC429" s="239"/>
      <c r="DD429" s="239"/>
      <c r="DE429" s="239"/>
      <c r="DF429" s="239"/>
      <c r="DG429" s="239"/>
      <c r="DH429" s="239"/>
      <c r="DI429" s="239"/>
      <c r="DJ429" s="239"/>
      <c r="DK429" s="239"/>
      <c r="DL429" s="239"/>
      <c r="DM429" s="239"/>
      <c r="DN429" s="239"/>
      <c r="DO429" s="239"/>
      <c r="DP429" s="239"/>
      <c r="DQ429" s="239"/>
      <c r="DR429" s="239"/>
      <c r="DS429" s="239"/>
      <c r="DT429" s="239"/>
      <c r="DU429" s="239"/>
      <c r="DV429" s="239"/>
      <c r="DW429" s="239"/>
      <c r="DX429" s="239"/>
      <c r="DY429" s="239"/>
      <c r="DZ429" s="239"/>
      <c r="EA429" s="239"/>
      <c r="EB429" s="239"/>
      <c r="EC429" s="239"/>
      <c r="ED429" s="239"/>
      <c r="EE429" s="239"/>
      <c r="EF429" s="239"/>
      <c r="EG429" s="239"/>
      <c r="EH429" s="239"/>
      <c r="EI429" s="239"/>
      <c r="EJ429" s="239"/>
      <c r="EK429" s="239"/>
      <c r="EL429" s="239"/>
      <c r="EM429" s="239"/>
      <c r="EN429" s="239"/>
      <c r="EO429" s="239"/>
      <c r="EP429" s="239"/>
      <c r="EQ429" s="239"/>
      <c r="ER429" s="239"/>
      <c r="ES429" s="239"/>
      <c r="ET429" s="239"/>
      <c r="EU429" s="239"/>
      <c r="EV429" s="239"/>
      <c r="EW429" s="239"/>
      <c r="EX429" s="239"/>
      <c r="EY429" s="239"/>
      <c r="EZ429" s="239"/>
      <c r="FA429" s="239"/>
      <c r="FB429" s="239"/>
      <c r="FC429" s="239"/>
      <c r="FD429" s="239"/>
      <c r="FE429" s="239"/>
      <c r="FF429" s="239"/>
      <c r="FG429" s="239"/>
      <c r="FH429" s="239"/>
      <c r="FI429" s="239"/>
      <c r="FJ429" s="239"/>
      <c r="FK429" s="239"/>
      <c r="FL429" s="239"/>
      <c r="FM429" s="239"/>
      <c r="FN429" s="239"/>
      <c r="FO429" s="239"/>
      <c r="FP429" s="239"/>
      <c r="FQ429" s="239"/>
      <c r="FR429" s="239"/>
      <c r="FS429" s="239"/>
      <c r="FT429" s="239"/>
      <c r="FU429" s="239"/>
      <c r="FV429" s="239"/>
      <c r="FW429" s="239"/>
      <c r="FX429" s="239"/>
      <c r="FY429" s="239"/>
      <c r="FZ429" s="239"/>
      <c r="GA429" s="239"/>
      <c r="GB429" s="239"/>
      <c r="GC429" s="239"/>
      <c r="GD429" s="239"/>
      <c r="GE429" s="239"/>
      <c r="GF429" s="239"/>
      <c r="GG429" s="239"/>
      <c r="GH429" s="239"/>
      <c r="GI429" s="239"/>
      <c r="GJ429" s="239"/>
      <c r="GK429" s="239"/>
      <c r="GL429" s="239"/>
      <c r="GM429" s="239"/>
      <c r="GN429" s="239"/>
      <c r="GO429" s="239"/>
      <c r="GP429" s="239"/>
      <c r="GQ429" s="239"/>
      <c r="GR429" s="239"/>
      <c r="GS429" s="239"/>
      <c r="GT429" s="239"/>
      <c r="GU429" s="239"/>
      <c r="GV429" s="239"/>
      <c r="GW429" s="239"/>
      <c r="GX429" s="239"/>
      <c r="GY429" s="239"/>
      <c r="GZ429" s="239"/>
      <c r="HA429" s="239"/>
      <c r="HB429" s="239"/>
      <c r="HC429" s="239"/>
      <c r="HD429" s="239"/>
      <c r="HE429" s="239"/>
      <c r="HF429" s="239"/>
      <c r="HG429" s="239"/>
      <c r="HH429" s="239"/>
      <c r="HI429" s="239"/>
      <c r="HJ429" s="239"/>
      <c r="HK429" s="239"/>
      <c r="HL429" s="239"/>
      <c r="HM429" s="239"/>
      <c r="HN429" s="239"/>
      <c r="HO429" s="239"/>
      <c r="HP429" s="239"/>
      <c r="HQ429" s="239"/>
      <c r="HR429" s="239"/>
      <c r="HS429" s="239"/>
      <c r="HT429" s="239"/>
      <c r="HU429" s="239"/>
      <c r="HV429" s="239"/>
      <c r="HW429" s="239"/>
      <c r="HX429" s="239"/>
      <c r="HY429" s="239"/>
      <c r="HZ429" s="239"/>
      <c r="IA429" s="239"/>
      <c r="IB429" s="239"/>
      <c r="IC429" s="239"/>
      <c r="ID429" s="239"/>
      <c r="IE429" s="239"/>
      <c r="IF429" s="239"/>
      <c r="IG429" s="239"/>
      <c r="IH429" s="325"/>
      <c r="II429" s="325"/>
      <c r="IJ429" s="325"/>
      <c r="IK429" s="325"/>
      <c r="IL429" s="325"/>
      <c r="IM429" s="325"/>
      <c r="IN429" s="325"/>
      <c r="IO429" s="325"/>
      <c r="IP429" s="325"/>
      <c r="IQ429" s="325"/>
      <c r="IR429" s="325"/>
      <c r="IS429" s="325"/>
      <c r="IT429" s="325"/>
      <c r="IU429" s="325"/>
      <c r="IV429" s="325"/>
    </row>
    <row r="430" spans="1:256" s="321" customFormat="1" ht="30" customHeight="1">
      <c r="A430" s="340" t="s">
        <v>78</v>
      </c>
      <c r="B430" s="344">
        <v>175.04</v>
      </c>
      <c r="C430" s="338">
        <f t="shared" si="55"/>
        <v>175.04</v>
      </c>
      <c r="D430" s="345">
        <v>171</v>
      </c>
      <c r="E430" s="353">
        <f t="shared" si="48"/>
        <v>0.9769195612431445</v>
      </c>
      <c r="F430" s="354"/>
      <c r="G430" s="239"/>
      <c r="H430" s="239"/>
      <c r="I430" s="239"/>
      <c r="J430" s="239"/>
      <c r="K430" s="239"/>
      <c r="L430" s="239"/>
      <c r="M430" s="239"/>
      <c r="N430" s="239"/>
      <c r="O430" s="239"/>
      <c r="P430" s="239"/>
      <c r="Q430" s="239"/>
      <c r="R430" s="239"/>
      <c r="S430" s="239"/>
      <c r="T430" s="239"/>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39"/>
      <c r="AY430" s="239"/>
      <c r="AZ430" s="239"/>
      <c r="BA430" s="239"/>
      <c r="BB430" s="239"/>
      <c r="BC430" s="239"/>
      <c r="BD430" s="239"/>
      <c r="BE430" s="239"/>
      <c r="BF430" s="239"/>
      <c r="BG430" s="239"/>
      <c r="BH430" s="239"/>
      <c r="BI430" s="239"/>
      <c r="BJ430" s="239"/>
      <c r="BK430" s="239"/>
      <c r="BL430" s="239"/>
      <c r="BM430" s="239"/>
      <c r="BN430" s="239"/>
      <c r="BO430" s="239"/>
      <c r="BP430" s="239"/>
      <c r="BQ430" s="239"/>
      <c r="BR430" s="239"/>
      <c r="BS430" s="239"/>
      <c r="BT430" s="239"/>
      <c r="BU430" s="239"/>
      <c r="BV430" s="239"/>
      <c r="BW430" s="239"/>
      <c r="BX430" s="239"/>
      <c r="BY430" s="239"/>
      <c r="BZ430" s="239"/>
      <c r="CA430" s="239"/>
      <c r="CB430" s="239"/>
      <c r="CC430" s="239"/>
      <c r="CD430" s="239"/>
      <c r="CE430" s="239"/>
      <c r="CF430" s="239"/>
      <c r="CG430" s="239"/>
      <c r="CH430" s="239"/>
      <c r="CI430" s="239"/>
      <c r="CJ430" s="239"/>
      <c r="CK430" s="239"/>
      <c r="CL430" s="239"/>
      <c r="CM430" s="239"/>
      <c r="CN430" s="239"/>
      <c r="CO430" s="239"/>
      <c r="CP430" s="239"/>
      <c r="CQ430" s="239"/>
      <c r="CR430" s="239"/>
      <c r="CS430" s="239"/>
      <c r="CT430" s="239"/>
      <c r="CU430" s="239"/>
      <c r="CV430" s="239"/>
      <c r="CW430" s="239"/>
      <c r="CX430" s="239"/>
      <c r="CY430" s="239"/>
      <c r="CZ430" s="239"/>
      <c r="DA430" s="239"/>
      <c r="DB430" s="239"/>
      <c r="DC430" s="239"/>
      <c r="DD430" s="239"/>
      <c r="DE430" s="239"/>
      <c r="DF430" s="239"/>
      <c r="DG430" s="239"/>
      <c r="DH430" s="239"/>
      <c r="DI430" s="239"/>
      <c r="DJ430" s="239"/>
      <c r="DK430" s="239"/>
      <c r="DL430" s="239"/>
      <c r="DM430" s="239"/>
      <c r="DN430" s="239"/>
      <c r="DO430" s="239"/>
      <c r="DP430" s="239"/>
      <c r="DQ430" s="239"/>
      <c r="DR430" s="239"/>
      <c r="DS430" s="239"/>
      <c r="DT430" s="239"/>
      <c r="DU430" s="239"/>
      <c r="DV430" s="239"/>
      <c r="DW430" s="239"/>
      <c r="DX430" s="239"/>
      <c r="DY430" s="239"/>
      <c r="DZ430" s="239"/>
      <c r="EA430" s="239"/>
      <c r="EB430" s="239"/>
      <c r="EC430" s="239"/>
      <c r="ED430" s="239"/>
      <c r="EE430" s="239"/>
      <c r="EF430" s="239"/>
      <c r="EG430" s="239"/>
      <c r="EH430" s="239"/>
      <c r="EI430" s="239"/>
      <c r="EJ430" s="239"/>
      <c r="EK430" s="239"/>
      <c r="EL430" s="239"/>
      <c r="EM430" s="239"/>
      <c r="EN430" s="239"/>
      <c r="EO430" s="239"/>
      <c r="EP430" s="239"/>
      <c r="EQ430" s="239"/>
      <c r="ER430" s="239"/>
      <c r="ES430" s="239"/>
      <c r="ET430" s="239"/>
      <c r="EU430" s="239"/>
      <c r="EV430" s="239"/>
      <c r="EW430" s="239"/>
      <c r="EX430" s="239"/>
      <c r="EY430" s="239"/>
      <c r="EZ430" s="239"/>
      <c r="FA430" s="239"/>
      <c r="FB430" s="239"/>
      <c r="FC430" s="239"/>
      <c r="FD430" s="239"/>
      <c r="FE430" s="239"/>
      <c r="FF430" s="239"/>
      <c r="FG430" s="239"/>
      <c r="FH430" s="239"/>
      <c r="FI430" s="239"/>
      <c r="FJ430" s="239"/>
      <c r="FK430" s="239"/>
      <c r="FL430" s="239"/>
      <c r="FM430" s="239"/>
      <c r="FN430" s="239"/>
      <c r="FO430" s="239"/>
      <c r="FP430" s="239"/>
      <c r="FQ430" s="239"/>
      <c r="FR430" s="239"/>
      <c r="FS430" s="239"/>
      <c r="FT430" s="239"/>
      <c r="FU430" s="239"/>
      <c r="FV430" s="239"/>
      <c r="FW430" s="239"/>
      <c r="FX430" s="239"/>
      <c r="FY430" s="239"/>
      <c r="FZ430" s="239"/>
      <c r="GA430" s="239"/>
      <c r="GB430" s="239"/>
      <c r="GC430" s="239"/>
      <c r="GD430" s="239"/>
      <c r="GE430" s="239"/>
      <c r="GF430" s="239"/>
      <c r="GG430" s="239"/>
      <c r="GH430" s="239"/>
      <c r="GI430" s="239"/>
      <c r="GJ430" s="239"/>
      <c r="GK430" s="239"/>
      <c r="GL430" s="239"/>
      <c r="GM430" s="239"/>
      <c r="GN430" s="239"/>
      <c r="GO430" s="239"/>
      <c r="GP430" s="239"/>
      <c r="GQ430" s="239"/>
      <c r="GR430" s="239"/>
      <c r="GS430" s="239"/>
      <c r="GT430" s="239"/>
      <c r="GU430" s="239"/>
      <c r="GV430" s="239"/>
      <c r="GW430" s="239"/>
      <c r="GX430" s="239"/>
      <c r="GY430" s="239"/>
      <c r="GZ430" s="239"/>
      <c r="HA430" s="239"/>
      <c r="HB430" s="239"/>
      <c r="HC430" s="239"/>
      <c r="HD430" s="239"/>
      <c r="HE430" s="239"/>
      <c r="HF430" s="239"/>
      <c r="HG430" s="239"/>
      <c r="HH430" s="239"/>
      <c r="HI430" s="239"/>
      <c r="HJ430" s="239"/>
      <c r="HK430" s="239"/>
      <c r="HL430" s="239"/>
      <c r="HM430" s="239"/>
      <c r="HN430" s="239"/>
      <c r="HO430" s="239"/>
      <c r="HP430" s="239"/>
      <c r="HQ430" s="239"/>
      <c r="HR430" s="239"/>
      <c r="HS430" s="239"/>
      <c r="HT430" s="239"/>
      <c r="HU430" s="239"/>
      <c r="HV430" s="239"/>
      <c r="HW430" s="239"/>
      <c r="HX430" s="239"/>
      <c r="HY430" s="239"/>
      <c r="HZ430" s="239"/>
      <c r="IA430" s="239"/>
      <c r="IB430" s="239"/>
      <c r="IC430" s="239"/>
      <c r="ID430" s="239"/>
      <c r="IE430" s="239"/>
      <c r="IF430" s="239"/>
      <c r="IG430" s="239"/>
      <c r="IH430" s="325"/>
      <c r="II430" s="325"/>
      <c r="IJ430" s="325"/>
      <c r="IK430" s="325"/>
      <c r="IL430" s="325"/>
      <c r="IM430" s="325"/>
      <c r="IN430" s="325"/>
      <c r="IO430" s="325"/>
      <c r="IP430" s="325"/>
      <c r="IQ430" s="325"/>
      <c r="IR430" s="325"/>
      <c r="IS430" s="325"/>
      <c r="IT430" s="325"/>
      <c r="IU430" s="325"/>
      <c r="IV430" s="325"/>
    </row>
    <row r="431" spans="1:256" s="321" customFormat="1" ht="30" customHeight="1">
      <c r="A431" s="341" t="s">
        <v>79</v>
      </c>
      <c r="B431" s="344">
        <v>264.73</v>
      </c>
      <c r="C431" s="338">
        <f t="shared" si="55"/>
        <v>264.73</v>
      </c>
      <c r="D431" s="345">
        <v>85</v>
      </c>
      <c r="E431" s="353">
        <f t="shared" si="48"/>
        <v>0.32108185698636343</v>
      </c>
      <c r="F431" s="355"/>
      <c r="G431" s="239"/>
      <c r="H431" s="239"/>
      <c r="I431" s="239"/>
      <c r="J431" s="239"/>
      <c r="K431" s="239"/>
      <c r="L431" s="239"/>
      <c r="M431" s="239"/>
      <c r="N431" s="239"/>
      <c r="O431" s="239"/>
      <c r="P431" s="239"/>
      <c r="Q431" s="239"/>
      <c r="R431" s="239"/>
      <c r="S431" s="239"/>
      <c r="T431" s="239"/>
      <c r="U431" s="239"/>
      <c r="V431" s="239"/>
      <c r="W431" s="239"/>
      <c r="X431" s="239"/>
      <c r="Y431" s="239"/>
      <c r="Z431" s="239"/>
      <c r="AA431" s="239"/>
      <c r="AB431" s="239"/>
      <c r="AC431" s="239"/>
      <c r="AD431" s="239"/>
      <c r="AE431" s="239"/>
      <c r="AF431" s="239"/>
      <c r="AG431" s="239"/>
      <c r="AH431" s="239"/>
      <c r="AI431" s="239"/>
      <c r="AJ431" s="239"/>
      <c r="AK431" s="239"/>
      <c r="AL431" s="239"/>
      <c r="AM431" s="239"/>
      <c r="AN431" s="239"/>
      <c r="AO431" s="239"/>
      <c r="AP431" s="239"/>
      <c r="AQ431" s="239"/>
      <c r="AR431" s="239"/>
      <c r="AS431" s="239"/>
      <c r="AT431" s="239"/>
      <c r="AU431" s="239"/>
      <c r="AV431" s="239"/>
      <c r="AW431" s="239"/>
      <c r="AX431" s="239"/>
      <c r="AY431" s="239"/>
      <c r="AZ431" s="239"/>
      <c r="BA431" s="239"/>
      <c r="BB431" s="239"/>
      <c r="BC431" s="239"/>
      <c r="BD431" s="239"/>
      <c r="BE431" s="239"/>
      <c r="BF431" s="239"/>
      <c r="BG431" s="239"/>
      <c r="BH431" s="239"/>
      <c r="BI431" s="239"/>
      <c r="BJ431" s="239"/>
      <c r="BK431" s="239"/>
      <c r="BL431" s="239"/>
      <c r="BM431" s="239"/>
      <c r="BN431" s="239"/>
      <c r="BO431" s="239"/>
      <c r="BP431" s="239"/>
      <c r="BQ431" s="239"/>
      <c r="BR431" s="239"/>
      <c r="BS431" s="239"/>
      <c r="BT431" s="239"/>
      <c r="BU431" s="239"/>
      <c r="BV431" s="239"/>
      <c r="BW431" s="239"/>
      <c r="BX431" s="239"/>
      <c r="BY431" s="239"/>
      <c r="BZ431" s="239"/>
      <c r="CA431" s="239"/>
      <c r="CB431" s="239"/>
      <c r="CC431" s="239"/>
      <c r="CD431" s="239"/>
      <c r="CE431" s="239"/>
      <c r="CF431" s="239"/>
      <c r="CG431" s="239"/>
      <c r="CH431" s="239"/>
      <c r="CI431" s="239"/>
      <c r="CJ431" s="239"/>
      <c r="CK431" s="239"/>
      <c r="CL431" s="239"/>
      <c r="CM431" s="239"/>
      <c r="CN431" s="239"/>
      <c r="CO431" s="239"/>
      <c r="CP431" s="239"/>
      <c r="CQ431" s="239"/>
      <c r="CR431" s="239"/>
      <c r="CS431" s="239"/>
      <c r="CT431" s="239"/>
      <c r="CU431" s="239"/>
      <c r="CV431" s="239"/>
      <c r="CW431" s="239"/>
      <c r="CX431" s="239"/>
      <c r="CY431" s="239"/>
      <c r="CZ431" s="239"/>
      <c r="DA431" s="239"/>
      <c r="DB431" s="239"/>
      <c r="DC431" s="239"/>
      <c r="DD431" s="239"/>
      <c r="DE431" s="239"/>
      <c r="DF431" s="239"/>
      <c r="DG431" s="239"/>
      <c r="DH431" s="239"/>
      <c r="DI431" s="239"/>
      <c r="DJ431" s="239"/>
      <c r="DK431" s="239"/>
      <c r="DL431" s="239"/>
      <c r="DM431" s="239"/>
      <c r="DN431" s="239"/>
      <c r="DO431" s="239"/>
      <c r="DP431" s="239"/>
      <c r="DQ431" s="239"/>
      <c r="DR431" s="239"/>
      <c r="DS431" s="239"/>
      <c r="DT431" s="239"/>
      <c r="DU431" s="239"/>
      <c r="DV431" s="239"/>
      <c r="DW431" s="239"/>
      <c r="DX431" s="239"/>
      <c r="DY431" s="239"/>
      <c r="DZ431" s="239"/>
      <c r="EA431" s="239"/>
      <c r="EB431" s="239"/>
      <c r="EC431" s="239"/>
      <c r="ED431" s="239"/>
      <c r="EE431" s="239"/>
      <c r="EF431" s="239"/>
      <c r="EG431" s="239"/>
      <c r="EH431" s="239"/>
      <c r="EI431" s="239"/>
      <c r="EJ431" s="239"/>
      <c r="EK431" s="239"/>
      <c r="EL431" s="239"/>
      <c r="EM431" s="239"/>
      <c r="EN431" s="239"/>
      <c r="EO431" s="239"/>
      <c r="EP431" s="239"/>
      <c r="EQ431" s="239"/>
      <c r="ER431" s="239"/>
      <c r="ES431" s="239"/>
      <c r="ET431" s="239"/>
      <c r="EU431" s="239"/>
      <c r="EV431" s="239"/>
      <c r="EW431" s="239"/>
      <c r="EX431" s="239"/>
      <c r="EY431" s="239"/>
      <c r="EZ431" s="239"/>
      <c r="FA431" s="239"/>
      <c r="FB431" s="239"/>
      <c r="FC431" s="239"/>
      <c r="FD431" s="239"/>
      <c r="FE431" s="239"/>
      <c r="FF431" s="239"/>
      <c r="FG431" s="239"/>
      <c r="FH431" s="239"/>
      <c r="FI431" s="239"/>
      <c r="FJ431" s="239"/>
      <c r="FK431" s="239"/>
      <c r="FL431" s="239"/>
      <c r="FM431" s="239"/>
      <c r="FN431" s="239"/>
      <c r="FO431" s="239"/>
      <c r="FP431" s="239"/>
      <c r="FQ431" s="239"/>
      <c r="FR431" s="239"/>
      <c r="FS431" s="239"/>
      <c r="FT431" s="239"/>
      <c r="FU431" s="239"/>
      <c r="FV431" s="239"/>
      <c r="FW431" s="239"/>
      <c r="FX431" s="239"/>
      <c r="FY431" s="239"/>
      <c r="FZ431" s="239"/>
      <c r="GA431" s="239"/>
      <c r="GB431" s="239"/>
      <c r="GC431" s="239"/>
      <c r="GD431" s="239"/>
      <c r="GE431" s="239"/>
      <c r="GF431" s="239"/>
      <c r="GG431" s="239"/>
      <c r="GH431" s="239"/>
      <c r="GI431" s="239"/>
      <c r="GJ431" s="239"/>
      <c r="GK431" s="239"/>
      <c r="GL431" s="239"/>
      <c r="GM431" s="239"/>
      <c r="GN431" s="239"/>
      <c r="GO431" s="239"/>
      <c r="GP431" s="239"/>
      <c r="GQ431" s="239"/>
      <c r="GR431" s="239"/>
      <c r="GS431" s="239"/>
      <c r="GT431" s="239"/>
      <c r="GU431" s="239"/>
      <c r="GV431" s="239"/>
      <c r="GW431" s="239"/>
      <c r="GX431" s="239"/>
      <c r="GY431" s="239"/>
      <c r="GZ431" s="239"/>
      <c r="HA431" s="239"/>
      <c r="HB431" s="239"/>
      <c r="HC431" s="239"/>
      <c r="HD431" s="239"/>
      <c r="HE431" s="239"/>
      <c r="HF431" s="239"/>
      <c r="HG431" s="239"/>
      <c r="HH431" s="239"/>
      <c r="HI431" s="239"/>
      <c r="HJ431" s="239"/>
      <c r="HK431" s="239"/>
      <c r="HL431" s="239"/>
      <c r="HM431" s="239"/>
      <c r="HN431" s="239"/>
      <c r="HO431" s="239"/>
      <c r="HP431" s="239"/>
      <c r="HQ431" s="239"/>
      <c r="HR431" s="239"/>
      <c r="HS431" s="239"/>
      <c r="HT431" s="239"/>
      <c r="HU431" s="239"/>
      <c r="HV431" s="239"/>
      <c r="HW431" s="239"/>
      <c r="HX431" s="239"/>
      <c r="HY431" s="239"/>
      <c r="HZ431" s="239"/>
      <c r="IA431" s="239"/>
      <c r="IB431" s="239"/>
      <c r="IC431" s="239"/>
      <c r="ID431" s="239"/>
      <c r="IE431" s="239"/>
      <c r="IF431" s="239"/>
      <c r="IG431" s="239"/>
      <c r="IH431" s="325"/>
      <c r="II431" s="325"/>
      <c r="IJ431" s="325"/>
      <c r="IK431" s="325"/>
      <c r="IL431" s="325"/>
      <c r="IM431" s="325"/>
      <c r="IN431" s="325"/>
      <c r="IO431" s="325"/>
      <c r="IP431" s="325"/>
      <c r="IQ431" s="325"/>
      <c r="IR431" s="325"/>
      <c r="IS431" s="325"/>
      <c r="IT431" s="325"/>
      <c r="IU431" s="325"/>
      <c r="IV431" s="325"/>
    </row>
    <row r="432" spans="1:6" s="321" customFormat="1" ht="30" customHeight="1">
      <c r="A432" s="337" t="s">
        <v>80</v>
      </c>
      <c r="B432" s="344">
        <v>0</v>
      </c>
      <c r="C432" s="338">
        <f t="shared" si="55"/>
        <v>0</v>
      </c>
      <c r="D432" s="345"/>
      <c r="E432" s="353" t="str">
        <f t="shared" si="48"/>
        <v>-</v>
      </c>
      <c r="F432" s="354"/>
    </row>
    <row r="433" spans="1:6" s="321" customFormat="1" ht="30" customHeight="1">
      <c r="A433" s="337" t="s">
        <v>365</v>
      </c>
      <c r="B433" s="344">
        <v>0</v>
      </c>
      <c r="C433" s="338">
        <f t="shared" si="55"/>
        <v>0</v>
      </c>
      <c r="D433" s="345"/>
      <c r="E433" s="353" t="str">
        <f t="shared" si="48"/>
        <v>-</v>
      </c>
      <c r="F433" s="354"/>
    </row>
    <row r="434" spans="1:256" s="321" customFormat="1" ht="49.5" customHeight="1">
      <c r="A434" s="336" t="s">
        <v>366</v>
      </c>
      <c r="B434" s="342">
        <f>SUM(B435:B441)</f>
        <v>22</v>
      </c>
      <c r="C434" s="342">
        <f>SUM(C435:C441)</f>
        <v>22</v>
      </c>
      <c r="D434" s="343">
        <f>SUM(D435:D441)</f>
        <v>6</v>
      </c>
      <c r="E434" s="349">
        <f t="shared" si="48"/>
        <v>0.2727272727272727</v>
      </c>
      <c r="F434" s="356" t="s">
        <v>367</v>
      </c>
      <c r="G434" s="239"/>
      <c r="H434" s="239"/>
      <c r="I434" s="239"/>
      <c r="J434" s="239"/>
      <c r="K434" s="239"/>
      <c r="L434" s="239"/>
      <c r="M434" s="239"/>
      <c r="N434" s="239"/>
      <c r="O434" s="239"/>
      <c r="P434" s="239"/>
      <c r="Q434" s="239"/>
      <c r="R434" s="239"/>
      <c r="S434" s="239"/>
      <c r="T434" s="239"/>
      <c r="U434" s="239"/>
      <c r="V434" s="239"/>
      <c r="W434" s="239"/>
      <c r="X434" s="239"/>
      <c r="Y434" s="239"/>
      <c r="Z434" s="239"/>
      <c r="AA434" s="239"/>
      <c r="AB434" s="239"/>
      <c r="AC434" s="239"/>
      <c r="AD434" s="239"/>
      <c r="AE434" s="239"/>
      <c r="AF434" s="239"/>
      <c r="AG434" s="239"/>
      <c r="AH434" s="239"/>
      <c r="AI434" s="239"/>
      <c r="AJ434" s="239"/>
      <c r="AK434" s="239"/>
      <c r="AL434" s="239"/>
      <c r="AM434" s="239"/>
      <c r="AN434" s="239"/>
      <c r="AO434" s="239"/>
      <c r="AP434" s="239"/>
      <c r="AQ434" s="239"/>
      <c r="AR434" s="239"/>
      <c r="AS434" s="239"/>
      <c r="AT434" s="239"/>
      <c r="AU434" s="239"/>
      <c r="AV434" s="239"/>
      <c r="AW434" s="239"/>
      <c r="AX434" s="239"/>
      <c r="AY434" s="239"/>
      <c r="AZ434" s="239"/>
      <c r="BA434" s="239"/>
      <c r="BB434" s="239"/>
      <c r="BC434" s="239"/>
      <c r="BD434" s="239"/>
      <c r="BE434" s="239"/>
      <c r="BF434" s="239"/>
      <c r="BG434" s="239"/>
      <c r="BH434" s="239"/>
      <c r="BI434" s="239"/>
      <c r="BJ434" s="239"/>
      <c r="BK434" s="239"/>
      <c r="BL434" s="239"/>
      <c r="BM434" s="239"/>
      <c r="BN434" s="239"/>
      <c r="BO434" s="239"/>
      <c r="BP434" s="239"/>
      <c r="BQ434" s="239"/>
      <c r="BR434" s="239"/>
      <c r="BS434" s="239"/>
      <c r="BT434" s="239"/>
      <c r="BU434" s="239"/>
      <c r="BV434" s="239"/>
      <c r="BW434" s="239"/>
      <c r="BX434" s="239"/>
      <c r="BY434" s="239"/>
      <c r="BZ434" s="239"/>
      <c r="CA434" s="239"/>
      <c r="CB434" s="239"/>
      <c r="CC434" s="239"/>
      <c r="CD434" s="239"/>
      <c r="CE434" s="239"/>
      <c r="CF434" s="239"/>
      <c r="CG434" s="239"/>
      <c r="CH434" s="239"/>
      <c r="CI434" s="239"/>
      <c r="CJ434" s="239"/>
      <c r="CK434" s="239"/>
      <c r="CL434" s="239"/>
      <c r="CM434" s="239"/>
      <c r="CN434" s="239"/>
      <c r="CO434" s="239"/>
      <c r="CP434" s="239"/>
      <c r="CQ434" s="239"/>
      <c r="CR434" s="239"/>
      <c r="CS434" s="239"/>
      <c r="CT434" s="239"/>
      <c r="CU434" s="239"/>
      <c r="CV434" s="239"/>
      <c r="CW434" s="239"/>
      <c r="CX434" s="239"/>
      <c r="CY434" s="239"/>
      <c r="CZ434" s="239"/>
      <c r="DA434" s="239"/>
      <c r="DB434" s="239"/>
      <c r="DC434" s="239"/>
      <c r="DD434" s="239"/>
      <c r="DE434" s="239"/>
      <c r="DF434" s="239"/>
      <c r="DG434" s="239"/>
      <c r="DH434" s="239"/>
      <c r="DI434" s="239"/>
      <c r="DJ434" s="239"/>
      <c r="DK434" s="239"/>
      <c r="DL434" s="239"/>
      <c r="DM434" s="239"/>
      <c r="DN434" s="239"/>
      <c r="DO434" s="239"/>
      <c r="DP434" s="239"/>
      <c r="DQ434" s="239"/>
      <c r="DR434" s="239"/>
      <c r="DS434" s="239"/>
      <c r="DT434" s="239"/>
      <c r="DU434" s="239"/>
      <c r="DV434" s="239"/>
      <c r="DW434" s="239"/>
      <c r="DX434" s="239"/>
      <c r="DY434" s="239"/>
      <c r="DZ434" s="239"/>
      <c r="EA434" s="239"/>
      <c r="EB434" s="239"/>
      <c r="EC434" s="239"/>
      <c r="ED434" s="239"/>
      <c r="EE434" s="239"/>
      <c r="EF434" s="239"/>
      <c r="EG434" s="239"/>
      <c r="EH434" s="239"/>
      <c r="EI434" s="239"/>
      <c r="EJ434" s="239"/>
      <c r="EK434" s="239"/>
      <c r="EL434" s="239"/>
      <c r="EM434" s="239"/>
      <c r="EN434" s="239"/>
      <c r="EO434" s="239"/>
      <c r="EP434" s="239"/>
      <c r="EQ434" s="239"/>
      <c r="ER434" s="239"/>
      <c r="ES434" s="239"/>
      <c r="ET434" s="239"/>
      <c r="EU434" s="239"/>
      <c r="EV434" s="239"/>
      <c r="EW434" s="239"/>
      <c r="EX434" s="239"/>
      <c r="EY434" s="239"/>
      <c r="EZ434" s="239"/>
      <c r="FA434" s="239"/>
      <c r="FB434" s="239"/>
      <c r="FC434" s="239"/>
      <c r="FD434" s="239"/>
      <c r="FE434" s="239"/>
      <c r="FF434" s="239"/>
      <c r="FG434" s="239"/>
      <c r="FH434" s="239"/>
      <c r="FI434" s="239"/>
      <c r="FJ434" s="239"/>
      <c r="FK434" s="239"/>
      <c r="FL434" s="239"/>
      <c r="FM434" s="239"/>
      <c r="FN434" s="239"/>
      <c r="FO434" s="239"/>
      <c r="FP434" s="239"/>
      <c r="FQ434" s="239"/>
      <c r="FR434" s="239"/>
      <c r="FS434" s="239"/>
      <c r="FT434" s="239"/>
      <c r="FU434" s="239"/>
      <c r="FV434" s="239"/>
      <c r="FW434" s="239"/>
      <c r="FX434" s="239"/>
      <c r="FY434" s="239"/>
      <c r="FZ434" s="239"/>
      <c r="GA434" s="239"/>
      <c r="GB434" s="239"/>
      <c r="GC434" s="239"/>
      <c r="GD434" s="239"/>
      <c r="GE434" s="239"/>
      <c r="GF434" s="239"/>
      <c r="GG434" s="239"/>
      <c r="GH434" s="239"/>
      <c r="GI434" s="239"/>
      <c r="GJ434" s="239"/>
      <c r="GK434" s="239"/>
      <c r="GL434" s="239"/>
      <c r="GM434" s="239"/>
      <c r="GN434" s="239"/>
      <c r="GO434" s="239"/>
      <c r="GP434" s="239"/>
      <c r="GQ434" s="239"/>
      <c r="GR434" s="239"/>
      <c r="GS434" s="239"/>
      <c r="GT434" s="239"/>
      <c r="GU434" s="239"/>
      <c r="GV434" s="239"/>
      <c r="GW434" s="239"/>
      <c r="GX434" s="239"/>
      <c r="GY434" s="239"/>
      <c r="GZ434" s="239"/>
      <c r="HA434" s="239"/>
      <c r="HB434" s="239"/>
      <c r="HC434" s="239"/>
      <c r="HD434" s="239"/>
      <c r="HE434" s="239"/>
      <c r="HF434" s="239"/>
      <c r="HG434" s="239"/>
      <c r="HH434" s="239"/>
      <c r="HI434" s="239"/>
      <c r="HJ434" s="239"/>
      <c r="HK434" s="239"/>
      <c r="HL434" s="239"/>
      <c r="HM434" s="239"/>
      <c r="HN434" s="239"/>
      <c r="HO434" s="239"/>
      <c r="HP434" s="239"/>
      <c r="HQ434" s="239"/>
      <c r="HR434" s="239"/>
      <c r="HS434" s="239"/>
      <c r="HT434" s="239"/>
      <c r="HU434" s="239"/>
      <c r="HV434" s="239"/>
      <c r="HW434" s="239"/>
      <c r="HX434" s="239"/>
      <c r="HY434" s="239"/>
      <c r="HZ434" s="239"/>
      <c r="IA434" s="239"/>
      <c r="IB434" s="239"/>
      <c r="IC434" s="239"/>
      <c r="ID434" s="239"/>
      <c r="IE434" s="239"/>
      <c r="IF434" s="239"/>
      <c r="IG434" s="239"/>
      <c r="IH434" s="325"/>
      <c r="II434" s="325"/>
      <c r="IJ434" s="325"/>
      <c r="IK434" s="325"/>
      <c r="IL434" s="325"/>
      <c r="IM434" s="325"/>
      <c r="IN434" s="325"/>
      <c r="IO434" s="325"/>
      <c r="IP434" s="325"/>
      <c r="IQ434" s="325"/>
      <c r="IR434" s="325"/>
      <c r="IS434" s="325"/>
      <c r="IT434" s="325"/>
      <c r="IU434" s="325"/>
      <c r="IV434" s="325"/>
    </row>
    <row r="435" spans="1:6" s="321" customFormat="1" ht="30" customHeight="1">
      <c r="A435" s="340" t="s">
        <v>368</v>
      </c>
      <c r="B435" s="344">
        <v>0</v>
      </c>
      <c r="C435" s="338">
        <f>B435</f>
        <v>0</v>
      </c>
      <c r="D435" s="345"/>
      <c r="E435" s="353" t="str">
        <f t="shared" si="48"/>
        <v>-</v>
      </c>
      <c r="F435" s="354"/>
    </row>
    <row r="436" spans="1:256" s="320" customFormat="1" ht="30" customHeight="1">
      <c r="A436" s="340" t="s">
        <v>369</v>
      </c>
      <c r="B436" s="344">
        <v>22</v>
      </c>
      <c r="C436" s="338">
        <f aca="true" t="shared" si="56" ref="C436:C441">B436</f>
        <v>22</v>
      </c>
      <c r="D436" s="345">
        <v>6</v>
      </c>
      <c r="E436" s="353">
        <f t="shared" si="48"/>
        <v>0.2727272727272727</v>
      </c>
      <c r="F436" s="350"/>
      <c r="G436" s="239"/>
      <c r="H436" s="239"/>
      <c r="I436" s="239"/>
      <c r="J436" s="239"/>
      <c r="K436" s="239"/>
      <c r="L436" s="239"/>
      <c r="M436" s="239"/>
      <c r="N436" s="239"/>
      <c r="O436" s="239"/>
      <c r="P436" s="239"/>
      <c r="Q436" s="239"/>
      <c r="R436" s="239"/>
      <c r="S436" s="239"/>
      <c r="T436" s="239"/>
      <c r="U436" s="239"/>
      <c r="V436" s="239"/>
      <c r="W436" s="239"/>
      <c r="X436" s="239"/>
      <c r="Y436" s="239"/>
      <c r="Z436" s="239"/>
      <c r="AA436" s="239"/>
      <c r="AB436" s="239"/>
      <c r="AC436" s="239"/>
      <c r="AD436" s="239"/>
      <c r="AE436" s="239"/>
      <c r="AF436" s="239"/>
      <c r="AG436" s="239"/>
      <c r="AH436" s="239"/>
      <c r="AI436" s="239"/>
      <c r="AJ436" s="239"/>
      <c r="AK436" s="239"/>
      <c r="AL436" s="239"/>
      <c r="AM436" s="239"/>
      <c r="AN436" s="239"/>
      <c r="AO436" s="239"/>
      <c r="AP436" s="239"/>
      <c r="AQ436" s="239"/>
      <c r="AR436" s="239"/>
      <c r="AS436" s="239"/>
      <c r="AT436" s="239"/>
      <c r="AU436" s="239"/>
      <c r="AV436" s="239"/>
      <c r="AW436" s="239"/>
      <c r="AX436" s="239"/>
      <c r="AY436" s="239"/>
      <c r="AZ436" s="239"/>
      <c r="BA436" s="239"/>
      <c r="BB436" s="239"/>
      <c r="BC436" s="239"/>
      <c r="BD436" s="239"/>
      <c r="BE436" s="239"/>
      <c r="BF436" s="239"/>
      <c r="BG436" s="239"/>
      <c r="BH436" s="239"/>
      <c r="BI436" s="239"/>
      <c r="BJ436" s="239"/>
      <c r="BK436" s="239"/>
      <c r="BL436" s="239"/>
      <c r="BM436" s="239"/>
      <c r="BN436" s="239"/>
      <c r="BO436" s="239"/>
      <c r="BP436" s="239"/>
      <c r="BQ436" s="239"/>
      <c r="BR436" s="239"/>
      <c r="BS436" s="239"/>
      <c r="BT436" s="239"/>
      <c r="BU436" s="239"/>
      <c r="BV436" s="239"/>
      <c r="BW436" s="239"/>
      <c r="BX436" s="239"/>
      <c r="BY436" s="239"/>
      <c r="BZ436" s="239"/>
      <c r="CA436" s="239"/>
      <c r="CB436" s="239"/>
      <c r="CC436" s="239"/>
      <c r="CD436" s="239"/>
      <c r="CE436" s="239"/>
      <c r="CF436" s="239"/>
      <c r="CG436" s="239"/>
      <c r="CH436" s="239"/>
      <c r="CI436" s="239"/>
      <c r="CJ436" s="239"/>
      <c r="CK436" s="239"/>
      <c r="CL436" s="239"/>
      <c r="CM436" s="239"/>
      <c r="CN436" s="239"/>
      <c r="CO436" s="239"/>
      <c r="CP436" s="239"/>
      <c r="CQ436" s="239"/>
      <c r="CR436" s="239"/>
      <c r="CS436" s="239"/>
      <c r="CT436" s="239"/>
      <c r="CU436" s="239"/>
      <c r="CV436" s="239"/>
      <c r="CW436" s="239"/>
      <c r="CX436" s="239"/>
      <c r="CY436" s="239"/>
      <c r="CZ436" s="239"/>
      <c r="DA436" s="239"/>
      <c r="DB436" s="239"/>
      <c r="DC436" s="239"/>
      <c r="DD436" s="239"/>
      <c r="DE436" s="239"/>
      <c r="DF436" s="239"/>
      <c r="DG436" s="239"/>
      <c r="DH436" s="239"/>
      <c r="DI436" s="239"/>
      <c r="DJ436" s="239"/>
      <c r="DK436" s="239"/>
      <c r="DL436" s="239"/>
      <c r="DM436" s="239"/>
      <c r="DN436" s="239"/>
      <c r="DO436" s="239"/>
      <c r="DP436" s="239"/>
      <c r="DQ436" s="239"/>
      <c r="DR436" s="239"/>
      <c r="DS436" s="239"/>
      <c r="DT436" s="239"/>
      <c r="DU436" s="239"/>
      <c r="DV436" s="239"/>
      <c r="DW436" s="239"/>
      <c r="DX436" s="239"/>
      <c r="DY436" s="239"/>
      <c r="DZ436" s="239"/>
      <c r="EA436" s="239"/>
      <c r="EB436" s="239"/>
      <c r="EC436" s="239"/>
      <c r="ED436" s="239"/>
      <c r="EE436" s="239"/>
      <c r="EF436" s="239"/>
      <c r="EG436" s="239"/>
      <c r="EH436" s="239"/>
      <c r="EI436" s="239"/>
      <c r="EJ436" s="239"/>
      <c r="EK436" s="239"/>
      <c r="EL436" s="239"/>
      <c r="EM436" s="239"/>
      <c r="EN436" s="239"/>
      <c r="EO436" s="239"/>
      <c r="EP436" s="239"/>
      <c r="EQ436" s="239"/>
      <c r="ER436" s="239"/>
      <c r="ES436" s="239"/>
      <c r="ET436" s="239"/>
      <c r="EU436" s="239"/>
      <c r="EV436" s="239"/>
      <c r="EW436" s="239"/>
      <c r="EX436" s="239"/>
      <c r="EY436" s="239"/>
      <c r="EZ436" s="239"/>
      <c r="FA436" s="239"/>
      <c r="FB436" s="239"/>
      <c r="FC436" s="239"/>
      <c r="FD436" s="239"/>
      <c r="FE436" s="239"/>
      <c r="FF436" s="239"/>
      <c r="FG436" s="239"/>
      <c r="FH436" s="239"/>
      <c r="FI436" s="239"/>
      <c r="FJ436" s="239"/>
      <c r="FK436" s="239"/>
      <c r="FL436" s="239"/>
      <c r="FM436" s="239"/>
      <c r="FN436" s="239"/>
      <c r="FO436" s="239"/>
      <c r="FP436" s="239"/>
      <c r="FQ436" s="239"/>
      <c r="FR436" s="239"/>
      <c r="FS436" s="239"/>
      <c r="FT436" s="239"/>
      <c r="FU436" s="239"/>
      <c r="FV436" s="239"/>
      <c r="FW436" s="239"/>
      <c r="FX436" s="239"/>
      <c r="FY436" s="239"/>
      <c r="FZ436" s="239"/>
      <c r="GA436" s="239"/>
      <c r="GB436" s="239"/>
      <c r="GC436" s="239"/>
      <c r="GD436" s="239"/>
      <c r="GE436" s="239"/>
      <c r="GF436" s="239"/>
      <c r="GG436" s="239"/>
      <c r="GH436" s="239"/>
      <c r="GI436" s="239"/>
      <c r="GJ436" s="239"/>
      <c r="GK436" s="239"/>
      <c r="GL436" s="239"/>
      <c r="GM436" s="239"/>
      <c r="GN436" s="239"/>
      <c r="GO436" s="239"/>
      <c r="GP436" s="239"/>
      <c r="GQ436" s="239"/>
      <c r="GR436" s="239"/>
      <c r="GS436" s="239"/>
      <c r="GT436" s="239"/>
      <c r="GU436" s="239"/>
      <c r="GV436" s="239"/>
      <c r="GW436" s="239"/>
      <c r="GX436" s="239"/>
      <c r="GY436" s="239"/>
      <c r="GZ436" s="239"/>
      <c r="HA436" s="239"/>
      <c r="HB436" s="239"/>
      <c r="HC436" s="239"/>
      <c r="HD436" s="239"/>
      <c r="HE436" s="239"/>
      <c r="HF436" s="239"/>
      <c r="HG436" s="239"/>
      <c r="HH436" s="239"/>
      <c r="HI436" s="239"/>
      <c r="HJ436" s="239"/>
      <c r="HK436" s="239"/>
      <c r="HL436" s="239"/>
      <c r="HM436" s="239"/>
      <c r="HN436" s="239"/>
      <c r="HO436" s="239"/>
      <c r="HP436" s="239"/>
      <c r="HQ436" s="239"/>
      <c r="HR436" s="239"/>
      <c r="HS436" s="239"/>
      <c r="HT436" s="239"/>
      <c r="HU436" s="239"/>
      <c r="HV436" s="239"/>
      <c r="HW436" s="239"/>
      <c r="HX436" s="239"/>
      <c r="HY436" s="239"/>
      <c r="HZ436" s="239"/>
      <c r="IA436" s="239"/>
      <c r="IB436" s="239"/>
      <c r="IC436" s="239"/>
      <c r="ID436" s="239"/>
      <c r="IE436" s="239"/>
      <c r="IF436" s="239"/>
      <c r="IG436" s="239"/>
      <c r="IH436" s="325"/>
      <c r="II436" s="325"/>
      <c r="IJ436" s="325"/>
      <c r="IK436" s="325"/>
      <c r="IL436" s="325"/>
      <c r="IM436" s="325"/>
      <c r="IN436" s="325"/>
      <c r="IO436" s="325"/>
      <c r="IP436" s="325"/>
      <c r="IQ436" s="325"/>
      <c r="IR436" s="325"/>
      <c r="IS436" s="325"/>
      <c r="IT436" s="325"/>
      <c r="IU436" s="325"/>
      <c r="IV436" s="325"/>
    </row>
    <row r="437" spans="1:6" s="321" customFormat="1" ht="30" customHeight="1">
      <c r="A437" s="337" t="s">
        <v>370</v>
      </c>
      <c r="B437" s="344">
        <v>0</v>
      </c>
      <c r="C437" s="338">
        <f t="shared" si="56"/>
        <v>0</v>
      </c>
      <c r="D437" s="345"/>
      <c r="E437" s="353" t="str">
        <f t="shared" si="48"/>
        <v>-</v>
      </c>
      <c r="F437" s="354"/>
    </row>
    <row r="438" spans="1:6" s="321" customFormat="1" ht="30" customHeight="1">
      <c r="A438" s="337" t="s">
        <v>371</v>
      </c>
      <c r="B438" s="344">
        <v>0</v>
      </c>
      <c r="C438" s="338">
        <f t="shared" si="56"/>
        <v>0</v>
      </c>
      <c r="D438" s="345"/>
      <c r="E438" s="353" t="str">
        <f t="shared" si="48"/>
        <v>-</v>
      </c>
      <c r="F438" s="354"/>
    </row>
    <row r="439" spans="1:6" s="321" customFormat="1" ht="30" customHeight="1">
      <c r="A439" s="337" t="s">
        <v>372</v>
      </c>
      <c r="B439" s="344">
        <v>0</v>
      </c>
      <c r="C439" s="338">
        <f t="shared" si="56"/>
        <v>0</v>
      </c>
      <c r="D439" s="345"/>
      <c r="E439" s="353" t="str">
        <f t="shared" si="48"/>
        <v>-</v>
      </c>
      <c r="F439" s="354"/>
    </row>
    <row r="440" spans="1:6" s="321" customFormat="1" ht="30" customHeight="1">
      <c r="A440" s="340" t="s">
        <v>373</v>
      </c>
      <c r="B440" s="344">
        <v>0</v>
      </c>
      <c r="C440" s="338">
        <f t="shared" si="56"/>
        <v>0</v>
      </c>
      <c r="D440" s="345"/>
      <c r="E440" s="353" t="str">
        <f t="shared" si="48"/>
        <v>-</v>
      </c>
      <c r="F440" s="354"/>
    </row>
    <row r="441" spans="1:6" s="321" customFormat="1" ht="30" customHeight="1">
      <c r="A441" s="340" t="s">
        <v>374</v>
      </c>
      <c r="B441" s="344">
        <v>0</v>
      </c>
      <c r="C441" s="338">
        <f t="shared" si="56"/>
        <v>0</v>
      </c>
      <c r="D441" s="345"/>
      <c r="E441" s="353" t="str">
        <f t="shared" si="48"/>
        <v>-</v>
      </c>
      <c r="F441" s="354"/>
    </row>
    <row r="442" spans="1:6" s="321" customFormat="1" ht="30" customHeight="1">
      <c r="A442" s="346" t="s">
        <v>375</v>
      </c>
      <c r="B442" s="342">
        <f>SUM(B443:B447)</f>
        <v>0</v>
      </c>
      <c r="C442" s="342">
        <f>SUM(C443:C447)</f>
        <v>0</v>
      </c>
      <c r="D442" s="343">
        <f>SUM(D443:D447)</f>
        <v>0</v>
      </c>
      <c r="E442" s="353" t="str">
        <f t="shared" si="48"/>
        <v>-</v>
      </c>
      <c r="F442" s="354"/>
    </row>
    <row r="443" spans="1:6" s="321" customFormat="1" ht="30" customHeight="1">
      <c r="A443" s="341" t="s">
        <v>368</v>
      </c>
      <c r="B443" s="344">
        <v>0</v>
      </c>
      <c r="C443" s="338">
        <f aca="true" t="shared" si="57" ref="C443:C447">B443</f>
        <v>0</v>
      </c>
      <c r="D443" s="345"/>
      <c r="E443" s="353" t="str">
        <f t="shared" si="48"/>
        <v>-</v>
      </c>
      <c r="F443" s="354"/>
    </row>
    <row r="444" spans="1:6" s="321" customFormat="1" ht="30" customHeight="1">
      <c r="A444" s="340" t="s">
        <v>376</v>
      </c>
      <c r="B444" s="344">
        <v>0</v>
      </c>
      <c r="C444" s="338">
        <f t="shared" si="57"/>
        <v>0</v>
      </c>
      <c r="D444" s="345"/>
      <c r="E444" s="353" t="str">
        <f t="shared" si="48"/>
        <v>-</v>
      </c>
      <c r="F444" s="354"/>
    </row>
    <row r="445" spans="1:6" s="321" customFormat="1" ht="30" customHeight="1">
      <c r="A445" s="340" t="s">
        <v>377</v>
      </c>
      <c r="B445" s="344">
        <v>0</v>
      </c>
      <c r="C445" s="338">
        <f t="shared" si="57"/>
        <v>0</v>
      </c>
      <c r="D445" s="345"/>
      <c r="E445" s="353" t="str">
        <f t="shared" si="48"/>
        <v>-</v>
      </c>
      <c r="F445" s="354"/>
    </row>
    <row r="446" spans="1:6" s="321" customFormat="1" ht="30" customHeight="1">
      <c r="A446" s="337" t="s">
        <v>378</v>
      </c>
      <c r="B446" s="344">
        <v>0</v>
      </c>
      <c r="C446" s="338">
        <f t="shared" si="57"/>
        <v>0</v>
      </c>
      <c r="D446" s="345"/>
      <c r="E446" s="353" t="str">
        <f t="shared" si="48"/>
        <v>-</v>
      </c>
      <c r="F446" s="354"/>
    </row>
    <row r="447" spans="1:6" s="321" customFormat="1" ht="30" customHeight="1">
      <c r="A447" s="337" t="s">
        <v>379</v>
      </c>
      <c r="B447" s="344">
        <v>0</v>
      </c>
      <c r="C447" s="338">
        <f t="shared" si="57"/>
        <v>0</v>
      </c>
      <c r="D447" s="345"/>
      <c r="E447" s="353" t="str">
        <f t="shared" si="48"/>
        <v>-</v>
      </c>
      <c r="F447" s="354"/>
    </row>
    <row r="448" spans="1:6" s="321" customFormat="1" ht="30" customHeight="1">
      <c r="A448" s="346" t="s">
        <v>380</v>
      </c>
      <c r="B448" s="342">
        <f>SUM(B449:B451)</f>
        <v>0</v>
      </c>
      <c r="C448" s="342">
        <f>SUM(C449:C451)</f>
        <v>0</v>
      </c>
      <c r="D448" s="343">
        <f>SUM(D449:D451)</f>
        <v>0</v>
      </c>
      <c r="E448" s="353" t="str">
        <f t="shared" si="48"/>
        <v>-</v>
      </c>
      <c r="F448" s="354"/>
    </row>
    <row r="449" spans="1:6" s="321" customFormat="1" ht="30" customHeight="1">
      <c r="A449" s="340" t="s">
        <v>368</v>
      </c>
      <c r="B449" s="344">
        <v>0</v>
      </c>
      <c r="C449" s="338">
        <f>B449</f>
        <v>0</v>
      </c>
      <c r="D449" s="345"/>
      <c r="E449" s="353" t="str">
        <f t="shared" si="48"/>
        <v>-</v>
      </c>
      <c r="F449" s="354"/>
    </row>
    <row r="450" spans="1:6" s="321" customFormat="1" ht="30" customHeight="1">
      <c r="A450" s="341" t="s">
        <v>381</v>
      </c>
      <c r="B450" s="344">
        <v>0</v>
      </c>
      <c r="C450" s="338">
        <f>B450</f>
        <v>0</v>
      </c>
      <c r="D450" s="345"/>
      <c r="E450" s="353" t="str">
        <f aca="true" t="shared" si="58" ref="E450:E485">_xlfn.IFERROR(D450/B450,"-")</f>
        <v>-</v>
      </c>
      <c r="F450" s="354"/>
    </row>
    <row r="451" spans="1:6" s="321" customFormat="1" ht="30" customHeight="1">
      <c r="A451" s="341" t="s">
        <v>382</v>
      </c>
      <c r="B451" s="344">
        <v>0</v>
      </c>
      <c r="C451" s="338">
        <f>B451</f>
        <v>0</v>
      </c>
      <c r="D451" s="345"/>
      <c r="E451" s="353" t="str">
        <f t="shared" si="58"/>
        <v>-</v>
      </c>
      <c r="F451" s="354"/>
    </row>
    <row r="452" spans="1:256" s="321" customFormat="1" ht="30" customHeight="1">
      <c r="A452" s="334" t="s">
        <v>383</v>
      </c>
      <c r="B452" s="342">
        <f>SUM(B453:B456)</f>
        <v>380.39</v>
      </c>
      <c r="C452" s="342">
        <f>SUM(C453:C456)</f>
        <v>380.39</v>
      </c>
      <c r="D452" s="343">
        <f>SUM(D453:D456)</f>
        <v>370</v>
      </c>
      <c r="E452" s="353">
        <f t="shared" si="58"/>
        <v>0.9726859276006204</v>
      </c>
      <c r="F452" s="354"/>
      <c r="G452" s="239"/>
      <c r="H452" s="239"/>
      <c r="I452" s="239"/>
      <c r="J452" s="239"/>
      <c r="K452" s="239"/>
      <c r="L452" s="239"/>
      <c r="M452" s="239"/>
      <c r="N452" s="239"/>
      <c r="O452" s="239"/>
      <c r="P452" s="239"/>
      <c r="Q452" s="239"/>
      <c r="R452" s="239"/>
      <c r="S452" s="239"/>
      <c r="T452" s="239"/>
      <c r="U452" s="239"/>
      <c r="V452" s="239"/>
      <c r="W452" s="239"/>
      <c r="X452" s="239"/>
      <c r="Y452" s="239"/>
      <c r="Z452" s="239"/>
      <c r="AA452" s="239"/>
      <c r="AB452" s="239"/>
      <c r="AC452" s="239"/>
      <c r="AD452" s="239"/>
      <c r="AE452" s="239"/>
      <c r="AF452" s="239"/>
      <c r="AG452" s="239"/>
      <c r="AH452" s="239"/>
      <c r="AI452" s="239"/>
      <c r="AJ452" s="239"/>
      <c r="AK452" s="239"/>
      <c r="AL452" s="239"/>
      <c r="AM452" s="239"/>
      <c r="AN452" s="239"/>
      <c r="AO452" s="239"/>
      <c r="AP452" s="239"/>
      <c r="AQ452" s="239"/>
      <c r="AR452" s="239"/>
      <c r="AS452" s="239"/>
      <c r="AT452" s="239"/>
      <c r="AU452" s="239"/>
      <c r="AV452" s="239"/>
      <c r="AW452" s="239"/>
      <c r="AX452" s="239"/>
      <c r="AY452" s="239"/>
      <c r="AZ452" s="239"/>
      <c r="BA452" s="239"/>
      <c r="BB452" s="239"/>
      <c r="BC452" s="239"/>
      <c r="BD452" s="239"/>
      <c r="BE452" s="239"/>
      <c r="BF452" s="239"/>
      <c r="BG452" s="239"/>
      <c r="BH452" s="239"/>
      <c r="BI452" s="239"/>
      <c r="BJ452" s="239"/>
      <c r="BK452" s="239"/>
      <c r="BL452" s="239"/>
      <c r="BM452" s="239"/>
      <c r="BN452" s="239"/>
      <c r="BO452" s="239"/>
      <c r="BP452" s="239"/>
      <c r="BQ452" s="239"/>
      <c r="BR452" s="239"/>
      <c r="BS452" s="239"/>
      <c r="BT452" s="239"/>
      <c r="BU452" s="239"/>
      <c r="BV452" s="239"/>
      <c r="BW452" s="239"/>
      <c r="BX452" s="239"/>
      <c r="BY452" s="239"/>
      <c r="BZ452" s="239"/>
      <c r="CA452" s="239"/>
      <c r="CB452" s="239"/>
      <c r="CC452" s="239"/>
      <c r="CD452" s="239"/>
      <c r="CE452" s="239"/>
      <c r="CF452" s="239"/>
      <c r="CG452" s="239"/>
      <c r="CH452" s="239"/>
      <c r="CI452" s="239"/>
      <c r="CJ452" s="239"/>
      <c r="CK452" s="239"/>
      <c r="CL452" s="239"/>
      <c r="CM452" s="239"/>
      <c r="CN452" s="239"/>
      <c r="CO452" s="239"/>
      <c r="CP452" s="239"/>
      <c r="CQ452" s="239"/>
      <c r="CR452" s="239"/>
      <c r="CS452" s="239"/>
      <c r="CT452" s="239"/>
      <c r="CU452" s="239"/>
      <c r="CV452" s="239"/>
      <c r="CW452" s="239"/>
      <c r="CX452" s="239"/>
      <c r="CY452" s="239"/>
      <c r="CZ452" s="239"/>
      <c r="DA452" s="239"/>
      <c r="DB452" s="239"/>
      <c r="DC452" s="239"/>
      <c r="DD452" s="239"/>
      <c r="DE452" s="239"/>
      <c r="DF452" s="239"/>
      <c r="DG452" s="239"/>
      <c r="DH452" s="239"/>
      <c r="DI452" s="239"/>
      <c r="DJ452" s="239"/>
      <c r="DK452" s="239"/>
      <c r="DL452" s="239"/>
      <c r="DM452" s="239"/>
      <c r="DN452" s="239"/>
      <c r="DO452" s="239"/>
      <c r="DP452" s="239"/>
      <c r="DQ452" s="239"/>
      <c r="DR452" s="239"/>
      <c r="DS452" s="239"/>
      <c r="DT452" s="239"/>
      <c r="DU452" s="239"/>
      <c r="DV452" s="239"/>
      <c r="DW452" s="239"/>
      <c r="DX452" s="239"/>
      <c r="DY452" s="239"/>
      <c r="DZ452" s="239"/>
      <c r="EA452" s="239"/>
      <c r="EB452" s="239"/>
      <c r="EC452" s="239"/>
      <c r="ED452" s="239"/>
      <c r="EE452" s="239"/>
      <c r="EF452" s="239"/>
      <c r="EG452" s="239"/>
      <c r="EH452" s="239"/>
      <c r="EI452" s="239"/>
      <c r="EJ452" s="239"/>
      <c r="EK452" s="239"/>
      <c r="EL452" s="239"/>
      <c r="EM452" s="239"/>
      <c r="EN452" s="239"/>
      <c r="EO452" s="239"/>
      <c r="EP452" s="239"/>
      <c r="EQ452" s="239"/>
      <c r="ER452" s="239"/>
      <c r="ES452" s="239"/>
      <c r="ET452" s="239"/>
      <c r="EU452" s="239"/>
      <c r="EV452" s="239"/>
      <c r="EW452" s="239"/>
      <c r="EX452" s="239"/>
      <c r="EY452" s="239"/>
      <c r="EZ452" s="239"/>
      <c r="FA452" s="239"/>
      <c r="FB452" s="239"/>
      <c r="FC452" s="239"/>
      <c r="FD452" s="239"/>
      <c r="FE452" s="239"/>
      <c r="FF452" s="239"/>
      <c r="FG452" s="239"/>
      <c r="FH452" s="239"/>
      <c r="FI452" s="239"/>
      <c r="FJ452" s="239"/>
      <c r="FK452" s="239"/>
      <c r="FL452" s="239"/>
      <c r="FM452" s="239"/>
      <c r="FN452" s="239"/>
      <c r="FO452" s="239"/>
      <c r="FP452" s="239"/>
      <c r="FQ452" s="239"/>
      <c r="FR452" s="239"/>
      <c r="FS452" s="239"/>
      <c r="FT452" s="239"/>
      <c r="FU452" s="239"/>
      <c r="FV452" s="239"/>
      <c r="FW452" s="239"/>
      <c r="FX452" s="239"/>
      <c r="FY452" s="239"/>
      <c r="FZ452" s="239"/>
      <c r="GA452" s="239"/>
      <c r="GB452" s="239"/>
      <c r="GC452" s="239"/>
      <c r="GD452" s="239"/>
      <c r="GE452" s="239"/>
      <c r="GF452" s="239"/>
      <c r="GG452" s="239"/>
      <c r="GH452" s="239"/>
      <c r="GI452" s="239"/>
      <c r="GJ452" s="239"/>
      <c r="GK452" s="239"/>
      <c r="GL452" s="239"/>
      <c r="GM452" s="239"/>
      <c r="GN452" s="239"/>
      <c r="GO452" s="239"/>
      <c r="GP452" s="239"/>
      <c r="GQ452" s="239"/>
      <c r="GR452" s="239"/>
      <c r="GS452" s="239"/>
      <c r="GT452" s="239"/>
      <c r="GU452" s="239"/>
      <c r="GV452" s="239"/>
      <c r="GW452" s="239"/>
      <c r="GX452" s="239"/>
      <c r="GY452" s="239"/>
      <c r="GZ452" s="239"/>
      <c r="HA452" s="239"/>
      <c r="HB452" s="239"/>
      <c r="HC452" s="239"/>
      <c r="HD452" s="239"/>
      <c r="HE452" s="239"/>
      <c r="HF452" s="239"/>
      <c r="HG452" s="239"/>
      <c r="HH452" s="239"/>
      <c r="HI452" s="239"/>
      <c r="HJ452" s="239"/>
      <c r="HK452" s="239"/>
      <c r="HL452" s="239"/>
      <c r="HM452" s="239"/>
      <c r="HN452" s="239"/>
      <c r="HO452" s="239"/>
      <c r="HP452" s="239"/>
      <c r="HQ452" s="239"/>
      <c r="HR452" s="239"/>
      <c r="HS452" s="239"/>
      <c r="HT452" s="239"/>
      <c r="HU452" s="239"/>
      <c r="HV452" s="239"/>
      <c r="HW452" s="239"/>
      <c r="HX452" s="239"/>
      <c r="HY452" s="239"/>
      <c r="HZ452" s="239"/>
      <c r="IA452" s="239"/>
      <c r="IB452" s="239"/>
      <c r="IC452" s="239"/>
      <c r="ID452" s="239"/>
      <c r="IE452" s="239"/>
      <c r="IF452" s="239"/>
      <c r="IG452" s="239"/>
      <c r="IH452" s="325"/>
      <c r="II452" s="325"/>
      <c r="IJ452" s="325"/>
      <c r="IK452" s="325"/>
      <c r="IL452" s="325"/>
      <c r="IM452" s="325"/>
      <c r="IN452" s="325"/>
      <c r="IO452" s="325"/>
      <c r="IP452" s="325"/>
      <c r="IQ452" s="325"/>
      <c r="IR452" s="325"/>
      <c r="IS452" s="325"/>
      <c r="IT452" s="325"/>
      <c r="IU452" s="325"/>
      <c r="IV452" s="325"/>
    </row>
    <row r="453" spans="1:6" s="321" customFormat="1" ht="30" customHeight="1">
      <c r="A453" s="341" t="s">
        <v>368</v>
      </c>
      <c r="B453" s="344">
        <v>0</v>
      </c>
      <c r="C453" s="338">
        <f aca="true" t="shared" si="59" ref="C453:C456">B453</f>
        <v>0</v>
      </c>
      <c r="D453" s="339"/>
      <c r="E453" s="353" t="str">
        <f t="shared" si="58"/>
        <v>-</v>
      </c>
      <c r="F453" s="354"/>
    </row>
    <row r="454" spans="1:256" s="321" customFormat="1" ht="30" customHeight="1">
      <c r="A454" s="341" t="s">
        <v>384</v>
      </c>
      <c r="B454" s="344">
        <v>380.39</v>
      </c>
      <c r="C454" s="338">
        <f t="shared" si="59"/>
        <v>380.39</v>
      </c>
      <c r="D454" s="345">
        <v>370</v>
      </c>
      <c r="E454" s="353">
        <f t="shared" si="58"/>
        <v>0.9726859276006204</v>
      </c>
      <c r="F454" s="354"/>
      <c r="G454" s="239"/>
      <c r="H454" s="239"/>
      <c r="I454" s="239"/>
      <c r="J454" s="239"/>
      <c r="K454" s="239"/>
      <c r="L454" s="239"/>
      <c r="M454" s="239"/>
      <c r="N454" s="239"/>
      <c r="O454" s="239"/>
      <c r="P454" s="239"/>
      <c r="Q454" s="239"/>
      <c r="R454" s="239"/>
      <c r="S454" s="239"/>
      <c r="T454" s="239"/>
      <c r="U454" s="239"/>
      <c r="V454" s="239"/>
      <c r="W454" s="239"/>
      <c r="X454" s="239"/>
      <c r="Y454" s="239"/>
      <c r="Z454" s="239"/>
      <c r="AA454" s="239"/>
      <c r="AB454" s="239"/>
      <c r="AC454" s="239"/>
      <c r="AD454" s="239"/>
      <c r="AE454" s="239"/>
      <c r="AF454" s="239"/>
      <c r="AG454" s="239"/>
      <c r="AH454" s="239"/>
      <c r="AI454" s="239"/>
      <c r="AJ454" s="239"/>
      <c r="AK454" s="239"/>
      <c r="AL454" s="239"/>
      <c r="AM454" s="239"/>
      <c r="AN454" s="239"/>
      <c r="AO454" s="239"/>
      <c r="AP454" s="239"/>
      <c r="AQ454" s="239"/>
      <c r="AR454" s="239"/>
      <c r="AS454" s="239"/>
      <c r="AT454" s="239"/>
      <c r="AU454" s="239"/>
      <c r="AV454" s="239"/>
      <c r="AW454" s="239"/>
      <c r="AX454" s="239"/>
      <c r="AY454" s="239"/>
      <c r="AZ454" s="239"/>
      <c r="BA454" s="239"/>
      <c r="BB454" s="239"/>
      <c r="BC454" s="239"/>
      <c r="BD454" s="239"/>
      <c r="BE454" s="239"/>
      <c r="BF454" s="239"/>
      <c r="BG454" s="239"/>
      <c r="BH454" s="239"/>
      <c r="BI454" s="239"/>
      <c r="BJ454" s="239"/>
      <c r="BK454" s="239"/>
      <c r="BL454" s="239"/>
      <c r="BM454" s="239"/>
      <c r="BN454" s="239"/>
      <c r="BO454" s="239"/>
      <c r="BP454" s="239"/>
      <c r="BQ454" s="239"/>
      <c r="BR454" s="239"/>
      <c r="BS454" s="239"/>
      <c r="BT454" s="239"/>
      <c r="BU454" s="239"/>
      <c r="BV454" s="239"/>
      <c r="BW454" s="239"/>
      <c r="BX454" s="239"/>
      <c r="BY454" s="239"/>
      <c r="BZ454" s="239"/>
      <c r="CA454" s="239"/>
      <c r="CB454" s="239"/>
      <c r="CC454" s="239"/>
      <c r="CD454" s="239"/>
      <c r="CE454" s="239"/>
      <c r="CF454" s="239"/>
      <c r="CG454" s="239"/>
      <c r="CH454" s="239"/>
      <c r="CI454" s="239"/>
      <c r="CJ454" s="239"/>
      <c r="CK454" s="239"/>
      <c r="CL454" s="239"/>
      <c r="CM454" s="239"/>
      <c r="CN454" s="239"/>
      <c r="CO454" s="239"/>
      <c r="CP454" s="239"/>
      <c r="CQ454" s="239"/>
      <c r="CR454" s="239"/>
      <c r="CS454" s="239"/>
      <c r="CT454" s="239"/>
      <c r="CU454" s="239"/>
      <c r="CV454" s="239"/>
      <c r="CW454" s="239"/>
      <c r="CX454" s="239"/>
      <c r="CY454" s="239"/>
      <c r="CZ454" s="239"/>
      <c r="DA454" s="239"/>
      <c r="DB454" s="239"/>
      <c r="DC454" s="239"/>
      <c r="DD454" s="239"/>
      <c r="DE454" s="239"/>
      <c r="DF454" s="239"/>
      <c r="DG454" s="239"/>
      <c r="DH454" s="239"/>
      <c r="DI454" s="239"/>
      <c r="DJ454" s="239"/>
      <c r="DK454" s="239"/>
      <c r="DL454" s="239"/>
      <c r="DM454" s="239"/>
      <c r="DN454" s="239"/>
      <c r="DO454" s="239"/>
      <c r="DP454" s="239"/>
      <c r="DQ454" s="239"/>
      <c r="DR454" s="239"/>
      <c r="DS454" s="239"/>
      <c r="DT454" s="239"/>
      <c r="DU454" s="239"/>
      <c r="DV454" s="239"/>
      <c r="DW454" s="239"/>
      <c r="DX454" s="239"/>
      <c r="DY454" s="239"/>
      <c r="DZ454" s="239"/>
      <c r="EA454" s="239"/>
      <c r="EB454" s="239"/>
      <c r="EC454" s="239"/>
      <c r="ED454" s="239"/>
      <c r="EE454" s="239"/>
      <c r="EF454" s="239"/>
      <c r="EG454" s="239"/>
      <c r="EH454" s="239"/>
      <c r="EI454" s="239"/>
      <c r="EJ454" s="239"/>
      <c r="EK454" s="239"/>
      <c r="EL454" s="239"/>
      <c r="EM454" s="239"/>
      <c r="EN454" s="239"/>
      <c r="EO454" s="239"/>
      <c r="EP454" s="239"/>
      <c r="EQ454" s="239"/>
      <c r="ER454" s="239"/>
      <c r="ES454" s="239"/>
      <c r="ET454" s="239"/>
      <c r="EU454" s="239"/>
      <c r="EV454" s="239"/>
      <c r="EW454" s="239"/>
      <c r="EX454" s="239"/>
      <c r="EY454" s="239"/>
      <c r="EZ454" s="239"/>
      <c r="FA454" s="239"/>
      <c r="FB454" s="239"/>
      <c r="FC454" s="239"/>
      <c r="FD454" s="239"/>
      <c r="FE454" s="239"/>
      <c r="FF454" s="239"/>
      <c r="FG454" s="239"/>
      <c r="FH454" s="239"/>
      <c r="FI454" s="239"/>
      <c r="FJ454" s="239"/>
      <c r="FK454" s="239"/>
      <c r="FL454" s="239"/>
      <c r="FM454" s="239"/>
      <c r="FN454" s="239"/>
      <c r="FO454" s="239"/>
      <c r="FP454" s="239"/>
      <c r="FQ454" s="239"/>
      <c r="FR454" s="239"/>
      <c r="FS454" s="239"/>
      <c r="FT454" s="239"/>
      <c r="FU454" s="239"/>
      <c r="FV454" s="239"/>
      <c r="FW454" s="239"/>
      <c r="FX454" s="239"/>
      <c r="FY454" s="239"/>
      <c r="FZ454" s="239"/>
      <c r="GA454" s="239"/>
      <c r="GB454" s="239"/>
      <c r="GC454" s="239"/>
      <c r="GD454" s="239"/>
      <c r="GE454" s="239"/>
      <c r="GF454" s="239"/>
      <c r="GG454" s="239"/>
      <c r="GH454" s="239"/>
      <c r="GI454" s="239"/>
      <c r="GJ454" s="239"/>
      <c r="GK454" s="239"/>
      <c r="GL454" s="239"/>
      <c r="GM454" s="239"/>
      <c r="GN454" s="239"/>
      <c r="GO454" s="239"/>
      <c r="GP454" s="239"/>
      <c r="GQ454" s="239"/>
      <c r="GR454" s="239"/>
      <c r="GS454" s="239"/>
      <c r="GT454" s="239"/>
      <c r="GU454" s="239"/>
      <c r="GV454" s="239"/>
      <c r="GW454" s="239"/>
      <c r="GX454" s="239"/>
      <c r="GY454" s="239"/>
      <c r="GZ454" s="239"/>
      <c r="HA454" s="239"/>
      <c r="HB454" s="239"/>
      <c r="HC454" s="239"/>
      <c r="HD454" s="239"/>
      <c r="HE454" s="239"/>
      <c r="HF454" s="239"/>
      <c r="HG454" s="239"/>
      <c r="HH454" s="239"/>
      <c r="HI454" s="239"/>
      <c r="HJ454" s="239"/>
      <c r="HK454" s="239"/>
      <c r="HL454" s="239"/>
      <c r="HM454" s="239"/>
      <c r="HN454" s="239"/>
      <c r="HO454" s="239"/>
      <c r="HP454" s="239"/>
      <c r="HQ454" s="239"/>
      <c r="HR454" s="239"/>
      <c r="HS454" s="239"/>
      <c r="HT454" s="239"/>
      <c r="HU454" s="239"/>
      <c r="HV454" s="239"/>
      <c r="HW454" s="239"/>
      <c r="HX454" s="239"/>
      <c r="HY454" s="239"/>
      <c r="HZ454" s="239"/>
      <c r="IA454" s="239"/>
      <c r="IB454" s="239"/>
      <c r="IC454" s="239"/>
      <c r="ID454" s="239"/>
      <c r="IE454" s="239"/>
      <c r="IF454" s="239"/>
      <c r="IG454" s="239"/>
      <c r="IH454" s="325"/>
      <c r="II454" s="325"/>
      <c r="IJ454" s="325"/>
      <c r="IK454" s="325"/>
      <c r="IL454" s="325"/>
      <c r="IM454" s="325"/>
      <c r="IN454" s="325"/>
      <c r="IO454" s="325"/>
      <c r="IP454" s="325"/>
      <c r="IQ454" s="325"/>
      <c r="IR454" s="325"/>
      <c r="IS454" s="325"/>
      <c r="IT454" s="325"/>
      <c r="IU454" s="325"/>
      <c r="IV454" s="325"/>
    </row>
    <row r="455" spans="1:6" s="321" customFormat="1" ht="30" customHeight="1">
      <c r="A455" s="341" t="s">
        <v>385</v>
      </c>
      <c r="B455" s="344">
        <v>0</v>
      </c>
      <c r="C455" s="338">
        <f t="shared" si="59"/>
        <v>0</v>
      </c>
      <c r="D455" s="345"/>
      <c r="E455" s="353" t="str">
        <f t="shared" si="58"/>
        <v>-</v>
      </c>
      <c r="F455" s="354"/>
    </row>
    <row r="456" spans="1:6" s="321" customFormat="1" ht="30" customHeight="1">
      <c r="A456" s="341" t="s">
        <v>386</v>
      </c>
      <c r="B456" s="344">
        <v>0</v>
      </c>
      <c r="C456" s="338">
        <f t="shared" si="59"/>
        <v>0</v>
      </c>
      <c r="D456" s="345"/>
      <c r="E456" s="353" t="str">
        <f t="shared" si="58"/>
        <v>-</v>
      </c>
      <c r="F456" s="354"/>
    </row>
    <row r="457" spans="1:6" s="321" customFormat="1" ht="30" customHeight="1">
      <c r="A457" s="334" t="s">
        <v>387</v>
      </c>
      <c r="B457" s="342">
        <f>SUM(B458:B461)</f>
        <v>0</v>
      </c>
      <c r="C457" s="342">
        <f>SUM(C458:C461)</f>
        <v>0</v>
      </c>
      <c r="D457" s="343">
        <f>SUM(D458:D461)</f>
        <v>0</v>
      </c>
      <c r="E457" s="353" t="str">
        <f t="shared" si="58"/>
        <v>-</v>
      </c>
      <c r="F457" s="354"/>
    </row>
    <row r="458" spans="1:6" s="321" customFormat="1" ht="30" customHeight="1">
      <c r="A458" s="341" t="s">
        <v>388</v>
      </c>
      <c r="B458" s="344">
        <v>0</v>
      </c>
      <c r="C458" s="338">
        <f aca="true" t="shared" si="60" ref="C458:C461">B458</f>
        <v>0</v>
      </c>
      <c r="D458" s="345"/>
      <c r="E458" s="353" t="str">
        <f t="shared" si="58"/>
        <v>-</v>
      </c>
      <c r="F458" s="354"/>
    </row>
    <row r="459" spans="1:6" s="321" customFormat="1" ht="30" customHeight="1">
      <c r="A459" s="341" t="s">
        <v>389</v>
      </c>
      <c r="B459" s="344">
        <v>0</v>
      </c>
      <c r="C459" s="338">
        <f t="shared" si="60"/>
        <v>0</v>
      </c>
      <c r="D459" s="345"/>
      <c r="E459" s="353" t="str">
        <f t="shared" si="58"/>
        <v>-</v>
      </c>
      <c r="F459" s="354"/>
    </row>
    <row r="460" spans="1:6" s="321" customFormat="1" ht="30" customHeight="1">
      <c r="A460" s="341" t="s">
        <v>390</v>
      </c>
      <c r="B460" s="344">
        <v>0</v>
      </c>
      <c r="C460" s="338">
        <f t="shared" si="60"/>
        <v>0</v>
      </c>
      <c r="D460" s="345"/>
      <c r="E460" s="353" t="str">
        <f t="shared" si="58"/>
        <v>-</v>
      </c>
      <c r="F460" s="354"/>
    </row>
    <row r="461" spans="1:6" s="321" customFormat="1" ht="30" customHeight="1">
      <c r="A461" s="341" t="s">
        <v>391</v>
      </c>
      <c r="B461" s="344">
        <v>0</v>
      </c>
      <c r="C461" s="338">
        <f t="shared" si="60"/>
        <v>0</v>
      </c>
      <c r="D461" s="345"/>
      <c r="E461" s="353" t="str">
        <f t="shared" si="58"/>
        <v>-</v>
      </c>
      <c r="F461" s="354"/>
    </row>
    <row r="462" spans="1:6" s="321" customFormat="1" ht="30" customHeight="1">
      <c r="A462" s="334" t="s">
        <v>392</v>
      </c>
      <c r="B462" s="342">
        <f>SUM(B463:B468)</f>
        <v>0</v>
      </c>
      <c r="C462" s="342">
        <f>SUM(C463:C468)</f>
        <v>0</v>
      </c>
      <c r="D462" s="343">
        <f>SUM(D463:D468)</f>
        <v>0</v>
      </c>
      <c r="E462" s="353" t="str">
        <f t="shared" si="58"/>
        <v>-</v>
      </c>
      <c r="F462" s="354"/>
    </row>
    <row r="463" spans="1:6" s="321" customFormat="1" ht="30" customHeight="1">
      <c r="A463" s="341" t="s">
        <v>368</v>
      </c>
      <c r="B463" s="344">
        <v>0</v>
      </c>
      <c r="C463" s="338">
        <f aca="true" t="shared" si="61" ref="C463:C468">B463</f>
        <v>0</v>
      </c>
      <c r="D463" s="345"/>
      <c r="E463" s="353" t="str">
        <f t="shared" si="58"/>
        <v>-</v>
      </c>
      <c r="F463" s="354"/>
    </row>
    <row r="464" spans="1:6" s="321" customFormat="1" ht="30" customHeight="1">
      <c r="A464" s="341" t="s">
        <v>393</v>
      </c>
      <c r="B464" s="344">
        <v>0</v>
      </c>
      <c r="C464" s="338">
        <f t="shared" si="61"/>
        <v>0</v>
      </c>
      <c r="D464" s="345"/>
      <c r="E464" s="353" t="str">
        <f t="shared" si="58"/>
        <v>-</v>
      </c>
      <c r="F464" s="354"/>
    </row>
    <row r="465" spans="1:6" s="321" customFormat="1" ht="30" customHeight="1">
      <c r="A465" s="341" t="s">
        <v>394</v>
      </c>
      <c r="B465" s="344">
        <v>0</v>
      </c>
      <c r="C465" s="338">
        <f t="shared" si="61"/>
        <v>0</v>
      </c>
      <c r="D465" s="345"/>
      <c r="E465" s="353" t="str">
        <f t="shared" si="58"/>
        <v>-</v>
      </c>
      <c r="F465" s="354"/>
    </row>
    <row r="466" spans="1:6" s="321" customFormat="1" ht="30" customHeight="1">
      <c r="A466" s="341" t="s">
        <v>395</v>
      </c>
      <c r="B466" s="344">
        <v>0</v>
      </c>
      <c r="C466" s="338">
        <f t="shared" si="61"/>
        <v>0</v>
      </c>
      <c r="D466" s="345"/>
      <c r="E466" s="353" t="str">
        <f t="shared" si="58"/>
        <v>-</v>
      </c>
      <c r="F466" s="354"/>
    </row>
    <row r="467" spans="1:6" s="321" customFormat="1" ht="30" customHeight="1">
      <c r="A467" s="341" t="s">
        <v>396</v>
      </c>
      <c r="B467" s="344">
        <v>0</v>
      </c>
      <c r="C467" s="338">
        <f t="shared" si="61"/>
        <v>0</v>
      </c>
      <c r="D467" s="345"/>
      <c r="E467" s="353" t="str">
        <f t="shared" si="58"/>
        <v>-</v>
      </c>
      <c r="F467" s="354"/>
    </row>
    <row r="468" spans="1:6" s="321" customFormat="1" ht="30" customHeight="1">
      <c r="A468" s="341" t="s">
        <v>397</v>
      </c>
      <c r="B468" s="344">
        <v>0</v>
      </c>
      <c r="C468" s="338">
        <f t="shared" si="61"/>
        <v>0</v>
      </c>
      <c r="D468" s="345"/>
      <c r="E468" s="353" t="str">
        <f t="shared" si="58"/>
        <v>-</v>
      </c>
      <c r="F468" s="354"/>
    </row>
    <row r="469" spans="1:256" s="321" customFormat="1" ht="30" customHeight="1">
      <c r="A469" s="334" t="s">
        <v>398</v>
      </c>
      <c r="B469" s="342">
        <f>SUM(B470:B472)</f>
        <v>75</v>
      </c>
      <c r="C469" s="342">
        <f>SUM(C470:C472)</f>
        <v>75</v>
      </c>
      <c r="D469" s="343">
        <f>SUM(D470:D472)</f>
        <v>52</v>
      </c>
      <c r="E469" s="349">
        <f t="shared" si="58"/>
        <v>0.6933333333333334</v>
      </c>
      <c r="F469" s="356" t="s">
        <v>399</v>
      </c>
      <c r="G469" s="239"/>
      <c r="H469" s="239"/>
      <c r="I469" s="239"/>
      <c r="J469" s="239"/>
      <c r="K469" s="239"/>
      <c r="L469" s="239"/>
      <c r="M469" s="239"/>
      <c r="N469" s="239"/>
      <c r="O469" s="239"/>
      <c r="P469" s="239"/>
      <c r="Q469" s="239"/>
      <c r="R469" s="239"/>
      <c r="S469" s="239"/>
      <c r="T469" s="239"/>
      <c r="U469" s="239"/>
      <c r="V469" s="239"/>
      <c r="W469" s="239"/>
      <c r="X469" s="239"/>
      <c r="Y469" s="239"/>
      <c r="Z469" s="239"/>
      <c r="AA469" s="239"/>
      <c r="AB469" s="239"/>
      <c r="AC469" s="239"/>
      <c r="AD469" s="239"/>
      <c r="AE469" s="239"/>
      <c r="AF469" s="239"/>
      <c r="AG469" s="239"/>
      <c r="AH469" s="239"/>
      <c r="AI469" s="239"/>
      <c r="AJ469" s="239"/>
      <c r="AK469" s="239"/>
      <c r="AL469" s="239"/>
      <c r="AM469" s="239"/>
      <c r="AN469" s="239"/>
      <c r="AO469" s="239"/>
      <c r="AP469" s="239"/>
      <c r="AQ469" s="239"/>
      <c r="AR469" s="239"/>
      <c r="AS469" s="239"/>
      <c r="AT469" s="239"/>
      <c r="AU469" s="239"/>
      <c r="AV469" s="239"/>
      <c r="AW469" s="239"/>
      <c r="AX469" s="239"/>
      <c r="AY469" s="239"/>
      <c r="AZ469" s="239"/>
      <c r="BA469" s="239"/>
      <c r="BB469" s="239"/>
      <c r="BC469" s="239"/>
      <c r="BD469" s="239"/>
      <c r="BE469" s="239"/>
      <c r="BF469" s="239"/>
      <c r="BG469" s="239"/>
      <c r="BH469" s="239"/>
      <c r="BI469" s="239"/>
      <c r="BJ469" s="239"/>
      <c r="BK469" s="239"/>
      <c r="BL469" s="239"/>
      <c r="BM469" s="239"/>
      <c r="BN469" s="239"/>
      <c r="BO469" s="239"/>
      <c r="BP469" s="239"/>
      <c r="BQ469" s="239"/>
      <c r="BR469" s="239"/>
      <c r="BS469" s="239"/>
      <c r="BT469" s="239"/>
      <c r="BU469" s="239"/>
      <c r="BV469" s="239"/>
      <c r="BW469" s="239"/>
      <c r="BX469" s="239"/>
      <c r="BY469" s="239"/>
      <c r="BZ469" s="239"/>
      <c r="CA469" s="239"/>
      <c r="CB469" s="239"/>
      <c r="CC469" s="239"/>
      <c r="CD469" s="239"/>
      <c r="CE469" s="239"/>
      <c r="CF469" s="239"/>
      <c r="CG469" s="239"/>
      <c r="CH469" s="239"/>
      <c r="CI469" s="239"/>
      <c r="CJ469" s="239"/>
      <c r="CK469" s="239"/>
      <c r="CL469" s="239"/>
      <c r="CM469" s="239"/>
      <c r="CN469" s="239"/>
      <c r="CO469" s="239"/>
      <c r="CP469" s="239"/>
      <c r="CQ469" s="239"/>
      <c r="CR469" s="239"/>
      <c r="CS469" s="239"/>
      <c r="CT469" s="239"/>
      <c r="CU469" s="239"/>
      <c r="CV469" s="239"/>
      <c r="CW469" s="239"/>
      <c r="CX469" s="239"/>
      <c r="CY469" s="239"/>
      <c r="CZ469" s="239"/>
      <c r="DA469" s="239"/>
      <c r="DB469" s="239"/>
      <c r="DC469" s="239"/>
      <c r="DD469" s="239"/>
      <c r="DE469" s="239"/>
      <c r="DF469" s="239"/>
      <c r="DG469" s="239"/>
      <c r="DH469" s="239"/>
      <c r="DI469" s="239"/>
      <c r="DJ469" s="239"/>
      <c r="DK469" s="239"/>
      <c r="DL469" s="239"/>
      <c r="DM469" s="239"/>
      <c r="DN469" s="239"/>
      <c r="DO469" s="239"/>
      <c r="DP469" s="239"/>
      <c r="DQ469" s="239"/>
      <c r="DR469" s="239"/>
      <c r="DS469" s="239"/>
      <c r="DT469" s="239"/>
      <c r="DU469" s="239"/>
      <c r="DV469" s="239"/>
      <c r="DW469" s="239"/>
      <c r="DX469" s="239"/>
      <c r="DY469" s="239"/>
      <c r="DZ469" s="239"/>
      <c r="EA469" s="239"/>
      <c r="EB469" s="239"/>
      <c r="EC469" s="239"/>
      <c r="ED469" s="239"/>
      <c r="EE469" s="239"/>
      <c r="EF469" s="239"/>
      <c r="EG469" s="239"/>
      <c r="EH469" s="239"/>
      <c r="EI469" s="239"/>
      <c r="EJ469" s="239"/>
      <c r="EK469" s="239"/>
      <c r="EL469" s="239"/>
      <c r="EM469" s="239"/>
      <c r="EN469" s="239"/>
      <c r="EO469" s="239"/>
      <c r="EP469" s="239"/>
      <c r="EQ469" s="239"/>
      <c r="ER469" s="239"/>
      <c r="ES469" s="239"/>
      <c r="ET469" s="239"/>
      <c r="EU469" s="239"/>
      <c r="EV469" s="239"/>
      <c r="EW469" s="239"/>
      <c r="EX469" s="239"/>
      <c r="EY469" s="239"/>
      <c r="EZ469" s="239"/>
      <c r="FA469" s="239"/>
      <c r="FB469" s="239"/>
      <c r="FC469" s="239"/>
      <c r="FD469" s="239"/>
      <c r="FE469" s="239"/>
      <c r="FF469" s="239"/>
      <c r="FG469" s="239"/>
      <c r="FH469" s="239"/>
      <c r="FI469" s="239"/>
      <c r="FJ469" s="239"/>
      <c r="FK469" s="239"/>
      <c r="FL469" s="239"/>
      <c r="FM469" s="239"/>
      <c r="FN469" s="239"/>
      <c r="FO469" s="239"/>
      <c r="FP469" s="239"/>
      <c r="FQ469" s="239"/>
      <c r="FR469" s="239"/>
      <c r="FS469" s="239"/>
      <c r="FT469" s="239"/>
      <c r="FU469" s="239"/>
      <c r="FV469" s="239"/>
      <c r="FW469" s="239"/>
      <c r="FX469" s="239"/>
      <c r="FY469" s="239"/>
      <c r="FZ469" s="239"/>
      <c r="GA469" s="239"/>
      <c r="GB469" s="239"/>
      <c r="GC469" s="239"/>
      <c r="GD469" s="239"/>
      <c r="GE469" s="239"/>
      <c r="GF469" s="239"/>
      <c r="GG469" s="239"/>
      <c r="GH469" s="239"/>
      <c r="GI469" s="239"/>
      <c r="GJ469" s="239"/>
      <c r="GK469" s="239"/>
      <c r="GL469" s="239"/>
      <c r="GM469" s="239"/>
      <c r="GN469" s="239"/>
      <c r="GO469" s="239"/>
      <c r="GP469" s="239"/>
      <c r="GQ469" s="239"/>
      <c r="GR469" s="239"/>
      <c r="GS469" s="239"/>
      <c r="GT469" s="239"/>
      <c r="GU469" s="239"/>
      <c r="GV469" s="239"/>
      <c r="GW469" s="239"/>
      <c r="GX469" s="239"/>
      <c r="GY469" s="239"/>
      <c r="GZ469" s="239"/>
      <c r="HA469" s="239"/>
      <c r="HB469" s="239"/>
      <c r="HC469" s="239"/>
      <c r="HD469" s="239"/>
      <c r="HE469" s="239"/>
      <c r="HF469" s="239"/>
      <c r="HG469" s="239"/>
      <c r="HH469" s="239"/>
      <c r="HI469" s="239"/>
      <c r="HJ469" s="239"/>
      <c r="HK469" s="239"/>
      <c r="HL469" s="239"/>
      <c r="HM469" s="239"/>
      <c r="HN469" s="239"/>
      <c r="HO469" s="239"/>
      <c r="HP469" s="239"/>
      <c r="HQ469" s="239"/>
      <c r="HR469" s="239"/>
      <c r="HS469" s="239"/>
      <c r="HT469" s="239"/>
      <c r="HU469" s="239"/>
      <c r="HV469" s="239"/>
      <c r="HW469" s="239"/>
      <c r="HX469" s="239"/>
      <c r="HY469" s="239"/>
      <c r="HZ469" s="239"/>
      <c r="IA469" s="239"/>
      <c r="IB469" s="239"/>
      <c r="IC469" s="239"/>
      <c r="ID469" s="239"/>
      <c r="IE469" s="239"/>
      <c r="IF469" s="239"/>
      <c r="IG469" s="239"/>
      <c r="IH469" s="325"/>
      <c r="II469" s="325"/>
      <c r="IJ469" s="325"/>
      <c r="IK469" s="325"/>
      <c r="IL469" s="325"/>
      <c r="IM469" s="325"/>
      <c r="IN469" s="325"/>
      <c r="IO469" s="325"/>
      <c r="IP469" s="325"/>
      <c r="IQ469" s="325"/>
      <c r="IR469" s="325"/>
      <c r="IS469" s="325"/>
      <c r="IT469" s="325"/>
      <c r="IU469" s="325"/>
      <c r="IV469" s="325"/>
    </row>
    <row r="470" spans="1:6" s="321" customFormat="1" ht="30" customHeight="1">
      <c r="A470" s="341" t="s">
        <v>400</v>
      </c>
      <c r="B470" s="344">
        <v>0</v>
      </c>
      <c r="C470" s="338">
        <f aca="true" t="shared" si="62" ref="C470:C472">B470</f>
        <v>0</v>
      </c>
      <c r="D470" s="345"/>
      <c r="E470" s="353" t="str">
        <f t="shared" si="58"/>
        <v>-</v>
      </c>
      <c r="F470" s="354"/>
    </row>
    <row r="471" spans="1:6" s="321" customFormat="1" ht="30" customHeight="1">
      <c r="A471" s="341" t="s">
        <v>401</v>
      </c>
      <c r="B471" s="344">
        <v>0</v>
      </c>
      <c r="C471" s="338">
        <f t="shared" si="62"/>
        <v>0</v>
      </c>
      <c r="D471" s="345"/>
      <c r="E471" s="353" t="str">
        <f t="shared" si="58"/>
        <v>-</v>
      </c>
      <c r="F471" s="354"/>
    </row>
    <row r="472" spans="1:256" s="321" customFormat="1" ht="30" customHeight="1">
      <c r="A472" s="341" t="s">
        <v>402</v>
      </c>
      <c r="B472" s="344">
        <v>75</v>
      </c>
      <c r="C472" s="338">
        <f t="shared" si="62"/>
        <v>75</v>
      </c>
      <c r="D472" s="345">
        <v>52</v>
      </c>
      <c r="E472" s="353">
        <f t="shared" si="58"/>
        <v>0.6933333333333334</v>
      </c>
      <c r="F472" s="355"/>
      <c r="G472" s="239"/>
      <c r="H472" s="239"/>
      <c r="I472" s="239"/>
      <c r="J472" s="239"/>
      <c r="K472" s="239"/>
      <c r="L472" s="239"/>
      <c r="M472" s="239"/>
      <c r="N472" s="239"/>
      <c r="O472" s="239"/>
      <c r="P472" s="239"/>
      <c r="Q472" s="239"/>
      <c r="R472" s="239"/>
      <c r="S472" s="239"/>
      <c r="T472" s="239"/>
      <c r="U472" s="239"/>
      <c r="V472" s="239"/>
      <c r="W472" s="239"/>
      <c r="X472" s="239"/>
      <c r="Y472" s="239"/>
      <c r="Z472" s="239"/>
      <c r="AA472" s="239"/>
      <c r="AB472" s="239"/>
      <c r="AC472" s="239"/>
      <c r="AD472" s="239"/>
      <c r="AE472" s="239"/>
      <c r="AF472" s="239"/>
      <c r="AG472" s="239"/>
      <c r="AH472" s="239"/>
      <c r="AI472" s="239"/>
      <c r="AJ472" s="239"/>
      <c r="AK472" s="239"/>
      <c r="AL472" s="239"/>
      <c r="AM472" s="239"/>
      <c r="AN472" s="239"/>
      <c r="AO472" s="239"/>
      <c r="AP472" s="239"/>
      <c r="AQ472" s="239"/>
      <c r="AR472" s="239"/>
      <c r="AS472" s="239"/>
      <c r="AT472" s="239"/>
      <c r="AU472" s="239"/>
      <c r="AV472" s="239"/>
      <c r="AW472" s="239"/>
      <c r="AX472" s="239"/>
      <c r="AY472" s="239"/>
      <c r="AZ472" s="239"/>
      <c r="BA472" s="239"/>
      <c r="BB472" s="239"/>
      <c r="BC472" s="239"/>
      <c r="BD472" s="239"/>
      <c r="BE472" s="239"/>
      <c r="BF472" s="239"/>
      <c r="BG472" s="239"/>
      <c r="BH472" s="239"/>
      <c r="BI472" s="239"/>
      <c r="BJ472" s="239"/>
      <c r="BK472" s="239"/>
      <c r="BL472" s="239"/>
      <c r="BM472" s="239"/>
      <c r="BN472" s="239"/>
      <c r="BO472" s="239"/>
      <c r="BP472" s="239"/>
      <c r="BQ472" s="239"/>
      <c r="BR472" s="239"/>
      <c r="BS472" s="239"/>
      <c r="BT472" s="239"/>
      <c r="BU472" s="239"/>
      <c r="BV472" s="239"/>
      <c r="BW472" s="239"/>
      <c r="BX472" s="239"/>
      <c r="BY472" s="239"/>
      <c r="BZ472" s="239"/>
      <c r="CA472" s="239"/>
      <c r="CB472" s="239"/>
      <c r="CC472" s="239"/>
      <c r="CD472" s="239"/>
      <c r="CE472" s="239"/>
      <c r="CF472" s="239"/>
      <c r="CG472" s="239"/>
      <c r="CH472" s="239"/>
      <c r="CI472" s="239"/>
      <c r="CJ472" s="239"/>
      <c r="CK472" s="239"/>
      <c r="CL472" s="239"/>
      <c r="CM472" s="239"/>
      <c r="CN472" s="239"/>
      <c r="CO472" s="239"/>
      <c r="CP472" s="239"/>
      <c r="CQ472" s="239"/>
      <c r="CR472" s="239"/>
      <c r="CS472" s="239"/>
      <c r="CT472" s="239"/>
      <c r="CU472" s="239"/>
      <c r="CV472" s="239"/>
      <c r="CW472" s="239"/>
      <c r="CX472" s="239"/>
      <c r="CY472" s="239"/>
      <c r="CZ472" s="239"/>
      <c r="DA472" s="239"/>
      <c r="DB472" s="239"/>
      <c r="DC472" s="239"/>
      <c r="DD472" s="239"/>
      <c r="DE472" s="239"/>
      <c r="DF472" s="239"/>
      <c r="DG472" s="239"/>
      <c r="DH472" s="239"/>
      <c r="DI472" s="239"/>
      <c r="DJ472" s="239"/>
      <c r="DK472" s="239"/>
      <c r="DL472" s="239"/>
      <c r="DM472" s="239"/>
      <c r="DN472" s="239"/>
      <c r="DO472" s="239"/>
      <c r="DP472" s="239"/>
      <c r="DQ472" s="239"/>
      <c r="DR472" s="239"/>
      <c r="DS472" s="239"/>
      <c r="DT472" s="239"/>
      <c r="DU472" s="239"/>
      <c r="DV472" s="239"/>
      <c r="DW472" s="239"/>
      <c r="DX472" s="239"/>
      <c r="DY472" s="239"/>
      <c r="DZ472" s="239"/>
      <c r="EA472" s="239"/>
      <c r="EB472" s="239"/>
      <c r="EC472" s="239"/>
      <c r="ED472" s="239"/>
      <c r="EE472" s="239"/>
      <c r="EF472" s="239"/>
      <c r="EG472" s="239"/>
      <c r="EH472" s="239"/>
      <c r="EI472" s="239"/>
      <c r="EJ472" s="239"/>
      <c r="EK472" s="239"/>
      <c r="EL472" s="239"/>
      <c r="EM472" s="239"/>
      <c r="EN472" s="239"/>
      <c r="EO472" s="239"/>
      <c r="EP472" s="239"/>
      <c r="EQ472" s="239"/>
      <c r="ER472" s="239"/>
      <c r="ES472" s="239"/>
      <c r="ET472" s="239"/>
      <c r="EU472" s="239"/>
      <c r="EV472" s="239"/>
      <c r="EW472" s="239"/>
      <c r="EX472" s="239"/>
      <c r="EY472" s="239"/>
      <c r="EZ472" s="239"/>
      <c r="FA472" s="239"/>
      <c r="FB472" s="239"/>
      <c r="FC472" s="239"/>
      <c r="FD472" s="239"/>
      <c r="FE472" s="239"/>
      <c r="FF472" s="239"/>
      <c r="FG472" s="239"/>
      <c r="FH472" s="239"/>
      <c r="FI472" s="239"/>
      <c r="FJ472" s="239"/>
      <c r="FK472" s="239"/>
      <c r="FL472" s="239"/>
      <c r="FM472" s="239"/>
      <c r="FN472" s="239"/>
      <c r="FO472" s="239"/>
      <c r="FP472" s="239"/>
      <c r="FQ472" s="239"/>
      <c r="FR472" s="239"/>
      <c r="FS472" s="239"/>
      <c r="FT472" s="239"/>
      <c r="FU472" s="239"/>
      <c r="FV472" s="239"/>
      <c r="FW472" s="239"/>
      <c r="FX472" s="239"/>
      <c r="FY472" s="239"/>
      <c r="FZ472" s="239"/>
      <c r="GA472" s="239"/>
      <c r="GB472" s="239"/>
      <c r="GC472" s="239"/>
      <c r="GD472" s="239"/>
      <c r="GE472" s="239"/>
      <c r="GF472" s="239"/>
      <c r="GG472" s="239"/>
      <c r="GH472" s="239"/>
      <c r="GI472" s="239"/>
      <c r="GJ472" s="239"/>
      <c r="GK472" s="239"/>
      <c r="GL472" s="239"/>
      <c r="GM472" s="239"/>
      <c r="GN472" s="239"/>
      <c r="GO472" s="239"/>
      <c r="GP472" s="239"/>
      <c r="GQ472" s="239"/>
      <c r="GR472" s="239"/>
      <c r="GS472" s="239"/>
      <c r="GT472" s="239"/>
      <c r="GU472" s="239"/>
      <c r="GV472" s="239"/>
      <c r="GW472" s="239"/>
      <c r="GX472" s="239"/>
      <c r="GY472" s="239"/>
      <c r="GZ472" s="239"/>
      <c r="HA472" s="239"/>
      <c r="HB472" s="239"/>
      <c r="HC472" s="239"/>
      <c r="HD472" s="239"/>
      <c r="HE472" s="239"/>
      <c r="HF472" s="239"/>
      <c r="HG472" s="239"/>
      <c r="HH472" s="239"/>
      <c r="HI472" s="239"/>
      <c r="HJ472" s="239"/>
      <c r="HK472" s="239"/>
      <c r="HL472" s="239"/>
      <c r="HM472" s="239"/>
      <c r="HN472" s="239"/>
      <c r="HO472" s="239"/>
      <c r="HP472" s="239"/>
      <c r="HQ472" s="239"/>
      <c r="HR472" s="239"/>
      <c r="HS472" s="239"/>
      <c r="HT472" s="239"/>
      <c r="HU472" s="239"/>
      <c r="HV472" s="239"/>
      <c r="HW472" s="239"/>
      <c r="HX472" s="239"/>
      <c r="HY472" s="239"/>
      <c r="HZ472" s="239"/>
      <c r="IA472" s="239"/>
      <c r="IB472" s="239"/>
      <c r="IC472" s="239"/>
      <c r="ID472" s="239"/>
      <c r="IE472" s="239"/>
      <c r="IF472" s="239"/>
      <c r="IG472" s="239"/>
      <c r="IH472" s="325"/>
      <c r="II472" s="325"/>
      <c r="IJ472" s="325"/>
      <c r="IK472" s="325"/>
      <c r="IL472" s="325"/>
      <c r="IM472" s="325"/>
      <c r="IN472" s="325"/>
      <c r="IO472" s="325"/>
      <c r="IP472" s="325"/>
      <c r="IQ472" s="325"/>
      <c r="IR472" s="325"/>
      <c r="IS472" s="325"/>
      <c r="IT472" s="325"/>
      <c r="IU472" s="325"/>
      <c r="IV472" s="325"/>
    </row>
    <row r="473" spans="1:6" s="321" customFormat="1" ht="30" customHeight="1">
      <c r="A473" s="334" t="s">
        <v>403</v>
      </c>
      <c r="B473" s="342">
        <f>B474+B475</f>
        <v>0</v>
      </c>
      <c r="C473" s="342">
        <f>C474+C475</f>
        <v>0</v>
      </c>
      <c r="D473" s="343">
        <f>D474+D475</f>
        <v>0</v>
      </c>
      <c r="E473" s="353" t="str">
        <f t="shared" si="58"/>
        <v>-</v>
      </c>
      <c r="F473" s="354"/>
    </row>
    <row r="474" spans="1:6" s="321" customFormat="1" ht="30" customHeight="1">
      <c r="A474" s="341" t="s">
        <v>404</v>
      </c>
      <c r="B474" s="344">
        <v>0</v>
      </c>
      <c r="C474" s="338">
        <f aca="true" t="shared" si="63" ref="C474:C480">B474</f>
        <v>0</v>
      </c>
      <c r="D474" s="345"/>
      <c r="E474" s="353" t="str">
        <f t="shared" si="58"/>
        <v>-</v>
      </c>
      <c r="F474" s="354"/>
    </row>
    <row r="475" spans="1:6" s="321" customFormat="1" ht="30" customHeight="1">
      <c r="A475" s="341" t="s">
        <v>405</v>
      </c>
      <c r="B475" s="344">
        <v>0</v>
      </c>
      <c r="C475" s="338">
        <f t="shared" si="63"/>
        <v>0</v>
      </c>
      <c r="D475" s="345"/>
      <c r="E475" s="353" t="str">
        <f t="shared" si="58"/>
        <v>-</v>
      </c>
      <c r="F475" s="354"/>
    </row>
    <row r="476" spans="1:256" s="321" customFormat="1" ht="61.5" customHeight="1">
      <c r="A476" s="334" t="s">
        <v>406</v>
      </c>
      <c r="B476" s="342">
        <f>SUM(B477:B480)</f>
        <v>4576.42</v>
      </c>
      <c r="C476" s="342">
        <f>SUM(C477:C480)</f>
        <v>4576.42</v>
      </c>
      <c r="D476" s="343">
        <f>SUM(D477:D480)</f>
        <v>1228</v>
      </c>
      <c r="E476" s="349">
        <f t="shared" si="58"/>
        <v>0.26833201498114245</v>
      </c>
      <c r="F476" s="356" t="s">
        <v>407</v>
      </c>
      <c r="G476" s="239"/>
      <c r="H476" s="239"/>
      <c r="I476" s="239"/>
      <c r="J476" s="239"/>
      <c r="K476" s="239"/>
      <c r="L476" s="239"/>
      <c r="M476" s="239"/>
      <c r="N476" s="239"/>
      <c r="O476" s="239"/>
      <c r="P476" s="239"/>
      <c r="Q476" s="239"/>
      <c r="R476" s="239"/>
      <c r="S476" s="239"/>
      <c r="T476" s="239"/>
      <c r="U476" s="239"/>
      <c r="V476" s="239"/>
      <c r="W476" s="239"/>
      <c r="X476" s="239"/>
      <c r="Y476" s="239"/>
      <c r="Z476" s="239"/>
      <c r="AA476" s="239"/>
      <c r="AB476" s="239"/>
      <c r="AC476" s="239"/>
      <c r="AD476" s="239"/>
      <c r="AE476" s="239"/>
      <c r="AF476" s="239"/>
      <c r="AG476" s="239"/>
      <c r="AH476" s="239"/>
      <c r="AI476" s="239"/>
      <c r="AJ476" s="239"/>
      <c r="AK476" s="239"/>
      <c r="AL476" s="239"/>
      <c r="AM476" s="239"/>
      <c r="AN476" s="239"/>
      <c r="AO476" s="239"/>
      <c r="AP476" s="239"/>
      <c r="AQ476" s="239"/>
      <c r="AR476" s="239"/>
      <c r="AS476" s="239"/>
      <c r="AT476" s="239"/>
      <c r="AU476" s="239"/>
      <c r="AV476" s="239"/>
      <c r="AW476" s="239"/>
      <c r="AX476" s="239"/>
      <c r="AY476" s="239"/>
      <c r="AZ476" s="239"/>
      <c r="BA476" s="239"/>
      <c r="BB476" s="239"/>
      <c r="BC476" s="239"/>
      <c r="BD476" s="239"/>
      <c r="BE476" s="239"/>
      <c r="BF476" s="239"/>
      <c r="BG476" s="239"/>
      <c r="BH476" s="239"/>
      <c r="BI476" s="239"/>
      <c r="BJ476" s="239"/>
      <c r="BK476" s="239"/>
      <c r="BL476" s="239"/>
      <c r="BM476" s="239"/>
      <c r="BN476" s="239"/>
      <c r="BO476" s="239"/>
      <c r="BP476" s="239"/>
      <c r="BQ476" s="239"/>
      <c r="BR476" s="239"/>
      <c r="BS476" s="239"/>
      <c r="BT476" s="239"/>
      <c r="BU476" s="239"/>
      <c r="BV476" s="239"/>
      <c r="BW476" s="239"/>
      <c r="BX476" s="239"/>
      <c r="BY476" s="239"/>
      <c r="BZ476" s="239"/>
      <c r="CA476" s="239"/>
      <c r="CB476" s="239"/>
      <c r="CC476" s="239"/>
      <c r="CD476" s="239"/>
      <c r="CE476" s="239"/>
      <c r="CF476" s="239"/>
      <c r="CG476" s="239"/>
      <c r="CH476" s="239"/>
      <c r="CI476" s="239"/>
      <c r="CJ476" s="239"/>
      <c r="CK476" s="239"/>
      <c r="CL476" s="239"/>
      <c r="CM476" s="239"/>
      <c r="CN476" s="239"/>
      <c r="CO476" s="239"/>
      <c r="CP476" s="239"/>
      <c r="CQ476" s="239"/>
      <c r="CR476" s="239"/>
      <c r="CS476" s="239"/>
      <c r="CT476" s="239"/>
      <c r="CU476" s="239"/>
      <c r="CV476" s="239"/>
      <c r="CW476" s="239"/>
      <c r="CX476" s="239"/>
      <c r="CY476" s="239"/>
      <c r="CZ476" s="239"/>
      <c r="DA476" s="239"/>
      <c r="DB476" s="239"/>
      <c r="DC476" s="239"/>
      <c r="DD476" s="239"/>
      <c r="DE476" s="239"/>
      <c r="DF476" s="239"/>
      <c r="DG476" s="239"/>
      <c r="DH476" s="239"/>
      <c r="DI476" s="239"/>
      <c r="DJ476" s="239"/>
      <c r="DK476" s="239"/>
      <c r="DL476" s="239"/>
      <c r="DM476" s="239"/>
      <c r="DN476" s="239"/>
      <c r="DO476" s="239"/>
      <c r="DP476" s="239"/>
      <c r="DQ476" s="239"/>
      <c r="DR476" s="239"/>
      <c r="DS476" s="239"/>
      <c r="DT476" s="239"/>
      <c r="DU476" s="239"/>
      <c r="DV476" s="239"/>
      <c r="DW476" s="239"/>
      <c r="DX476" s="239"/>
      <c r="DY476" s="239"/>
      <c r="DZ476" s="239"/>
      <c r="EA476" s="239"/>
      <c r="EB476" s="239"/>
      <c r="EC476" s="239"/>
      <c r="ED476" s="239"/>
      <c r="EE476" s="239"/>
      <c r="EF476" s="239"/>
      <c r="EG476" s="239"/>
      <c r="EH476" s="239"/>
      <c r="EI476" s="239"/>
      <c r="EJ476" s="239"/>
      <c r="EK476" s="239"/>
      <c r="EL476" s="239"/>
      <c r="EM476" s="239"/>
      <c r="EN476" s="239"/>
      <c r="EO476" s="239"/>
      <c r="EP476" s="239"/>
      <c r="EQ476" s="239"/>
      <c r="ER476" s="239"/>
      <c r="ES476" s="239"/>
      <c r="ET476" s="239"/>
      <c r="EU476" s="239"/>
      <c r="EV476" s="239"/>
      <c r="EW476" s="239"/>
      <c r="EX476" s="239"/>
      <c r="EY476" s="239"/>
      <c r="EZ476" s="239"/>
      <c r="FA476" s="239"/>
      <c r="FB476" s="239"/>
      <c r="FC476" s="239"/>
      <c r="FD476" s="239"/>
      <c r="FE476" s="239"/>
      <c r="FF476" s="239"/>
      <c r="FG476" s="239"/>
      <c r="FH476" s="239"/>
      <c r="FI476" s="239"/>
      <c r="FJ476" s="239"/>
      <c r="FK476" s="239"/>
      <c r="FL476" s="239"/>
      <c r="FM476" s="239"/>
      <c r="FN476" s="239"/>
      <c r="FO476" s="239"/>
      <c r="FP476" s="239"/>
      <c r="FQ476" s="239"/>
      <c r="FR476" s="239"/>
      <c r="FS476" s="239"/>
      <c r="FT476" s="239"/>
      <c r="FU476" s="239"/>
      <c r="FV476" s="239"/>
      <c r="FW476" s="239"/>
      <c r="FX476" s="239"/>
      <c r="FY476" s="239"/>
      <c r="FZ476" s="239"/>
      <c r="GA476" s="239"/>
      <c r="GB476" s="239"/>
      <c r="GC476" s="239"/>
      <c r="GD476" s="239"/>
      <c r="GE476" s="239"/>
      <c r="GF476" s="239"/>
      <c r="GG476" s="239"/>
      <c r="GH476" s="239"/>
      <c r="GI476" s="239"/>
      <c r="GJ476" s="239"/>
      <c r="GK476" s="239"/>
      <c r="GL476" s="239"/>
      <c r="GM476" s="239"/>
      <c r="GN476" s="239"/>
      <c r="GO476" s="239"/>
      <c r="GP476" s="239"/>
      <c r="GQ476" s="239"/>
      <c r="GR476" s="239"/>
      <c r="GS476" s="239"/>
      <c r="GT476" s="239"/>
      <c r="GU476" s="239"/>
      <c r="GV476" s="239"/>
      <c r="GW476" s="239"/>
      <c r="GX476" s="239"/>
      <c r="GY476" s="239"/>
      <c r="GZ476" s="239"/>
      <c r="HA476" s="239"/>
      <c r="HB476" s="239"/>
      <c r="HC476" s="239"/>
      <c r="HD476" s="239"/>
      <c r="HE476" s="239"/>
      <c r="HF476" s="239"/>
      <c r="HG476" s="239"/>
      <c r="HH476" s="239"/>
      <c r="HI476" s="239"/>
      <c r="HJ476" s="239"/>
      <c r="HK476" s="239"/>
      <c r="HL476" s="239"/>
      <c r="HM476" s="239"/>
      <c r="HN476" s="239"/>
      <c r="HO476" s="239"/>
      <c r="HP476" s="239"/>
      <c r="HQ476" s="239"/>
      <c r="HR476" s="239"/>
      <c r="HS476" s="239"/>
      <c r="HT476" s="239"/>
      <c r="HU476" s="239"/>
      <c r="HV476" s="239"/>
      <c r="HW476" s="239"/>
      <c r="HX476" s="239"/>
      <c r="HY476" s="239"/>
      <c r="HZ476" s="239"/>
      <c r="IA476" s="239"/>
      <c r="IB476" s="239"/>
      <c r="IC476" s="239"/>
      <c r="ID476" s="239"/>
      <c r="IE476" s="239"/>
      <c r="IF476" s="239"/>
      <c r="IG476" s="239"/>
      <c r="IH476" s="325"/>
      <c r="II476" s="325"/>
      <c r="IJ476" s="325"/>
      <c r="IK476" s="325"/>
      <c r="IL476" s="325"/>
      <c r="IM476" s="325"/>
      <c r="IN476" s="325"/>
      <c r="IO476" s="325"/>
      <c r="IP476" s="325"/>
      <c r="IQ476" s="325"/>
      <c r="IR476" s="325"/>
      <c r="IS476" s="325"/>
      <c r="IT476" s="325"/>
      <c r="IU476" s="325"/>
      <c r="IV476" s="325"/>
    </row>
    <row r="477" spans="1:6" s="321" customFormat="1" ht="30" customHeight="1">
      <c r="A477" s="341" t="s">
        <v>408</v>
      </c>
      <c r="B477" s="344">
        <v>0</v>
      </c>
      <c r="C477" s="338">
        <f t="shared" si="63"/>
        <v>0</v>
      </c>
      <c r="D477" s="345"/>
      <c r="E477" s="353" t="str">
        <f t="shared" si="58"/>
        <v>-</v>
      </c>
      <c r="F477" s="354"/>
    </row>
    <row r="478" spans="1:6" s="321" customFormat="1" ht="30" customHeight="1">
      <c r="A478" s="341" t="s">
        <v>409</v>
      </c>
      <c r="B478" s="344">
        <v>0</v>
      </c>
      <c r="C478" s="338">
        <f t="shared" si="63"/>
        <v>0</v>
      </c>
      <c r="D478" s="345"/>
      <c r="E478" s="353" t="str">
        <f t="shared" si="58"/>
        <v>-</v>
      </c>
      <c r="F478" s="354"/>
    </row>
    <row r="479" spans="1:6" s="321" customFormat="1" ht="30" customHeight="1">
      <c r="A479" s="341" t="s">
        <v>410</v>
      </c>
      <c r="B479" s="344">
        <v>0</v>
      </c>
      <c r="C479" s="338">
        <f t="shared" si="63"/>
        <v>0</v>
      </c>
      <c r="D479" s="345"/>
      <c r="E479" s="353" t="str">
        <f t="shared" si="58"/>
        <v>-</v>
      </c>
      <c r="F479" s="354"/>
    </row>
    <row r="480" spans="1:256" s="321" customFormat="1" ht="30" customHeight="1">
      <c r="A480" s="341" t="s">
        <v>411</v>
      </c>
      <c r="B480" s="344">
        <v>4576.42</v>
      </c>
      <c r="C480" s="338">
        <f t="shared" si="63"/>
        <v>4576.42</v>
      </c>
      <c r="D480" s="345">
        <v>1228</v>
      </c>
      <c r="E480" s="353">
        <f t="shared" si="58"/>
        <v>0.26833201498114245</v>
      </c>
      <c r="F480" s="355"/>
      <c r="G480" s="239"/>
      <c r="H480" s="239"/>
      <c r="I480" s="239"/>
      <c r="J480" s="239"/>
      <c r="K480" s="239"/>
      <c r="L480" s="239"/>
      <c r="M480" s="239"/>
      <c r="N480" s="239"/>
      <c r="O480" s="239"/>
      <c r="P480" s="239"/>
      <c r="Q480" s="239"/>
      <c r="R480" s="239"/>
      <c r="S480" s="239"/>
      <c r="T480" s="239"/>
      <c r="U480" s="239"/>
      <c r="V480" s="239"/>
      <c r="W480" s="239"/>
      <c r="X480" s="239"/>
      <c r="Y480" s="239"/>
      <c r="Z480" s="239"/>
      <c r="AA480" s="239"/>
      <c r="AB480" s="239"/>
      <c r="AC480" s="239"/>
      <c r="AD480" s="239"/>
      <c r="AE480" s="239"/>
      <c r="AF480" s="239"/>
      <c r="AG480" s="239"/>
      <c r="AH480" s="239"/>
      <c r="AI480" s="239"/>
      <c r="AJ480" s="239"/>
      <c r="AK480" s="239"/>
      <c r="AL480" s="239"/>
      <c r="AM480" s="239"/>
      <c r="AN480" s="239"/>
      <c r="AO480" s="239"/>
      <c r="AP480" s="239"/>
      <c r="AQ480" s="239"/>
      <c r="AR480" s="239"/>
      <c r="AS480" s="239"/>
      <c r="AT480" s="239"/>
      <c r="AU480" s="239"/>
      <c r="AV480" s="239"/>
      <c r="AW480" s="239"/>
      <c r="AX480" s="239"/>
      <c r="AY480" s="239"/>
      <c r="AZ480" s="239"/>
      <c r="BA480" s="239"/>
      <c r="BB480" s="239"/>
      <c r="BC480" s="239"/>
      <c r="BD480" s="239"/>
      <c r="BE480" s="239"/>
      <c r="BF480" s="239"/>
      <c r="BG480" s="239"/>
      <c r="BH480" s="239"/>
      <c r="BI480" s="239"/>
      <c r="BJ480" s="239"/>
      <c r="BK480" s="239"/>
      <c r="BL480" s="239"/>
      <c r="BM480" s="239"/>
      <c r="BN480" s="239"/>
      <c r="BO480" s="239"/>
      <c r="BP480" s="239"/>
      <c r="BQ480" s="239"/>
      <c r="BR480" s="239"/>
      <c r="BS480" s="239"/>
      <c r="BT480" s="239"/>
      <c r="BU480" s="239"/>
      <c r="BV480" s="239"/>
      <c r="BW480" s="239"/>
      <c r="BX480" s="239"/>
      <c r="BY480" s="239"/>
      <c r="BZ480" s="239"/>
      <c r="CA480" s="239"/>
      <c r="CB480" s="239"/>
      <c r="CC480" s="239"/>
      <c r="CD480" s="239"/>
      <c r="CE480" s="239"/>
      <c r="CF480" s="239"/>
      <c r="CG480" s="239"/>
      <c r="CH480" s="239"/>
      <c r="CI480" s="239"/>
      <c r="CJ480" s="239"/>
      <c r="CK480" s="239"/>
      <c r="CL480" s="239"/>
      <c r="CM480" s="239"/>
      <c r="CN480" s="239"/>
      <c r="CO480" s="239"/>
      <c r="CP480" s="239"/>
      <c r="CQ480" s="239"/>
      <c r="CR480" s="239"/>
      <c r="CS480" s="239"/>
      <c r="CT480" s="239"/>
      <c r="CU480" s="239"/>
      <c r="CV480" s="239"/>
      <c r="CW480" s="239"/>
      <c r="CX480" s="239"/>
      <c r="CY480" s="239"/>
      <c r="CZ480" s="239"/>
      <c r="DA480" s="239"/>
      <c r="DB480" s="239"/>
      <c r="DC480" s="239"/>
      <c r="DD480" s="239"/>
      <c r="DE480" s="239"/>
      <c r="DF480" s="239"/>
      <c r="DG480" s="239"/>
      <c r="DH480" s="239"/>
      <c r="DI480" s="239"/>
      <c r="DJ480" s="239"/>
      <c r="DK480" s="239"/>
      <c r="DL480" s="239"/>
      <c r="DM480" s="239"/>
      <c r="DN480" s="239"/>
      <c r="DO480" s="239"/>
      <c r="DP480" s="239"/>
      <c r="DQ480" s="239"/>
      <c r="DR480" s="239"/>
      <c r="DS480" s="239"/>
      <c r="DT480" s="239"/>
      <c r="DU480" s="239"/>
      <c r="DV480" s="239"/>
      <c r="DW480" s="239"/>
      <c r="DX480" s="239"/>
      <c r="DY480" s="239"/>
      <c r="DZ480" s="239"/>
      <c r="EA480" s="239"/>
      <c r="EB480" s="239"/>
      <c r="EC480" s="239"/>
      <c r="ED480" s="239"/>
      <c r="EE480" s="239"/>
      <c r="EF480" s="239"/>
      <c r="EG480" s="239"/>
      <c r="EH480" s="239"/>
      <c r="EI480" s="239"/>
      <c r="EJ480" s="239"/>
      <c r="EK480" s="239"/>
      <c r="EL480" s="239"/>
      <c r="EM480" s="239"/>
      <c r="EN480" s="239"/>
      <c r="EO480" s="239"/>
      <c r="EP480" s="239"/>
      <c r="EQ480" s="239"/>
      <c r="ER480" s="239"/>
      <c r="ES480" s="239"/>
      <c r="ET480" s="239"/>
      <c r="EU480" s="239"/>
      <c r="EV480" s="239"/>
      <c r="EW480" s="239"/>
      <c r="EX480" s="239"/>
      <c r="EY480" s="239"/>
      <c r="EZ480" s="239"/>
      <c r="FA480" s="239"/>
      <c r="FB480" s="239"/>
      <c r="FC480" s="239"/>
      <c r="FD480" s="239"/>
      <c r="FE480" s="239"/>
      <c r="FF480" s="239"/>
      <c r="FG480" s="239"/>
      <c r="FH480" s="239"/>
      <c r="FI480" s="239"/>
      <c r="FJ480" s="239"/>
      <c r="FK480" s="239"/>
      <c r="FL480" s="239"/>
      <c r="FM480" s="239"/>
      <c r="FN480" s="239"/>
      <c r="FO480" s="239"/>
      <c r="FP480" s="239"/>
      <c r="FQ480" s="239"/>
      <c r="FR480" s="239"/>
      <c r="FS480" s="239"/>
      <c r="FT480" s="239"/>
      <c r="FU480" s="239"/>
      <c r="FV480" s="239"/>
      <c r="FW480" s="239"/>
      <c r="FX480" s="239"/>
      <c r="FY480" s="239"/>
      <c r="FZ480" s="239"/>
      <c r="GA480" s="239"/>
      <c r="GB480" s="239"/>
      <c r="GC480" s="239"/>
      <c r="GD480" s="239"/>
      <c r="GE480" s="239"/>
      <c r="GF480" s="239"/>
      <c r="GG480" s="239"/>
      <c r="GH480" s="239"/>
      <c r="GI480" s="239"/>
      <c r="GJ480" s="239"/>
      <c r="GK480" s="239"/>
      <c r="GL480" s="239"/>
      <c r="GM480" s="239"/>
      <c r="GN480" s="239"/>
      <c r="GO480" s="239"/>
      <c r="GP480" s="239"/>
      <c r="GQ480" s="239"/>
      <c r="GR480" s="239"/>
      <c r="GS480" s="239"/>
      <c r="GT480" s="239"/>
      <c r="GU480" s="239"/>
      <c r="GV480" s="239"/>
      <c r="GW480" s="239"/>
      <c r="GX480" s="239"/>
      <c r="GY480" s="239"/>
      <c r="GZ480" s="239"/>
      <c r="HA480" s="239"/>
      <c r="HB480" s="239"/>
      <c r="HC480" s="239"/>
      <c r="HD480" s="239"/>
      <c r="HE480" s="239"/>
      <c r="HF480" s="239"/>
      <c r="HG480" s="239"/>
      <c r="HH480" s="239"/>
      <c r="HI480" s="239"/>
      <c r="HJ480" s="239"/>
      <c r="HK480" s="239"/>
      <c r="HL480" s="239"/>
      <c r="HM480" s="239"/>
      <c r="HN480" s="239"/>
      <c r="HO480" s="239"/>
      <c r="HP480" s="239"/>
      <c r="HQ480" s="239"/>
      <c r="HR480" s="239"/>
      <c r="HS480" s="239"/>
      <c r="HT480" s="239"/>
      <c r="HU480" s="239"/>
      <c r="HV480" s="239"/>
      <c r="HW480" s="239"/>
      <c r="HX480" s="239"/>
      <c r="HY480" s="239"/>
      <c r="HZ480" s="239"/>
      <c r="IA480" s="239"/>
      <c r="IB480" s="239"/>
      <c r="IC480" s="239"/>
      <c r="ID480" s="239"/>
      <c r="IE480" s="239"/>
      <c r="IF480" s="239"/>
      <c r="IG480" s="239"/>
      <c r="IH480" s="325"/>
      <c r="II480" s="325"/>
      <c r="IJ480" s="325"/>
      <c r="IK480" s="325"/>
      <c r="IL480" s="325"/>
      <c r="IM480" s="325"/>
      <c r="IN480" s="325"/>
      <c r="IO480" s="325"/>
      <c r="IP480" s="325"/>
      <c r="IQ480" s="325"/>
      <c r="IR480" s="325"/>
      <c r="IS480" s="325"/>
      <c r="IT480" s="325"/>
      <c r="IU480" s="325"/>
      <c r="IV480" s="325"/>
    </row>
    <row r="481" spans="1:256" s="320" customFormat="1" ht="30" customHeight="1">
      <c r="A481" s="334" t="s">
        <v>412</v>
      </c>
      <c r="B481" s="342">
        <f>B482+B498+B506+B517+B526+B531</f>
        <v>10288.099999999999</v>
      </c>
      <c r="C481" s="342">
        <f>C482+C498+C506+C517+C526+C531</f>
        <v>10288.099999999999</v>
      </c>
      <c r="D481" s="343">
        <f>D482+D498+D506+D517+D526+D531</f>
        <v>6995</v>
      </c>
      <c r="E481" s="349">
        <f t="shared" si="58"/>
        <v>0.6799117426930144</v>
      </c>
      <c r="F481" s="361"/>
      <c r="G481" s="351"/>
      <c r="H481" s="351"/>
      <c r="I481" s="351"/>
      <c r="J481" s="351"/>
      <c r="K481" s="351"/>
      <c r="L481" s="351"/>
      <c r="M481" s="351"/>
      <c r="N481" s="351"/>
      <c r="O481" s="351"/>
      <c r="P481" s="351"/>
      <c r="Q481" s="351"/>
      <c r="R481" s="351"/>
      <c r="S481" s="351"/>
      <c r="T481" s="351"/>
      <c r="U481" s="351"/>
      <c r="V481" s="351"/>
      <c r="W481" s="351"/>
      <c r="X481" s="351"/>
      <c r="Y481" s="351"/>
      <c r="Z481" s="351"/>
      <c r="AA481" s="351"/>
      <c r="AB481" s="351"/>
      <c r="AC481" s="351"/>
      <c r="AD481" s="351"/>
      <c r="AE481" s="351"/>
      <c r="AF481" s="351"/>
      <c r="AG481" s="351"/>
      <c r="AH481" s="351"/>
      <c r="AI481" s="351"/>
      <c r="AJ481" s="351"/>
      <c r="AK481" s="351"/>
      <c r="AL481" s="351"/>
      <c r="AM481" s="351"/>
      <c r="AN481" s="351"/>
      <c r="AO481" s="351"/>
      <c r="AP481" s="351"/>
      <c r="AQ481" s="351"/>
      <c r="AR481" s="351"/>
      <c r="AS481" s="351"/>
      <c r="AT481" s="351"/>
      <c r="AU481" s="351"/>
      <c r="AV481" s="351"/>
      <c r="AW481" s="351"/>
      <c r="AX481" s="351"/>
      <c r="AY481" s="351"/>
      <c r="AZ481" s="351"/>
      <c r="BA481" s="351"/>
      <c r="BB481" s="351"/>
      <c r="BC481" s="351"/>
      <c r="BD481" s="351"/>
      <c r="BE481" s="351"/>
      <c r="BF481" s="351"/>
      <c r="BG481" s="351"/>
      <c r="BH481" s="351"/>
      <c r="BI481" s="351"/>
      <c r="BJ481" s="351"/>
      <c r="BK481" s="351"/>
      <c r="BL481" s="351"/>
      <c r="BM481" s="351"/>
      <c r="BN481" s="351"/>
      <c r="BO481" s="351"/>
      <c r="BP481" s="351"/>
      <c r="BQ481" s="351"/>
      <c r="BR481" s="351"/>
      <c r="BS481" s="351"/>
      <c r="BT481" s="351"/>
      <c r="BU481" s="351"/>
      <c r="BV481" s="351"/>
      <c r="BW481" s="351"/>
      <c r="BX481" s="351"/>
      <c r="BY481" s="351"/>
      <c r="BZ481" s="351"/>
      <c r="CA481" s="351"/>
      <c r="CB481" s="351"/>
      <c r="CC481" s="351"/>
      <c r="CD481" s="351"/>
      <c r="CE481" s="351"/>
      <c r="CF481" s="351"/>
      <c r="CG481" s="351"/>
      <c r="CH481" s="351"/>
      <c r="CI481" s="351"/>
      <c r="CJ481" s="351"/>
      <c r="CK481" s="351"/>
      <c r="CL481" s="351"/>
      <c r="CM481" s="351"/>
      <c r="CN481" s="351"/>
      <c r="CO481" s="351"/>
      <c r="CP481" s="351"/>
      <c r="CQ481" s="351"/>
      <c r="CR481" s="351"/>
      <c r="CS481" s="351"/>
      <c r="CT481" s="351"/>
      <c r="CU481" s="351"/>
      <c r="CV481" s="351"/>
      <c r="CW481" s="351"/>
      <c r="CX481" s="351"/>
      <c r="CY481" s="351"/>
      <c r="CZ481" s="351"/>
      <c r="DA481" s="351"/>
      <c r="DB481" s="351"/>
      <c r="DC481" s="351"/>
      <c r="DD481" s="351"/>
      <c r="DE481" s="351"/>
      <c r="DF481" s="351"/>
      <c r="DG481" s="351"/>
      <c r="DH481" s="351"/>
      <c r="DI481" s="351"/>
      <c r="DJ481" s="351"/>
      <c r="DK481" s="351"/>
      <c r="DL481" s="351"/>
      <c r="DM481" s="351"/>
      <c r="DN481" s="351"/>
      <c r="DO481" s="351"/>
      <c r="DP481" s="351"/>
      <c r="DQ481" s="351"/>
      <c r="DR481" s="351"/>
      <c r="DS481" s="351"/>
      <c r="DT481" s="351"/>
      <c r="DU481" s="351"/>
      <c r="DV481" s="351"/>
      <c r="DW481" s="351"/>
      <c r="DX481" s="351"/>
      <c r="DY481" s="351"/>
      <c r="DZ481" s="351"/>
      <c r="EA481" s="351"/>
      <c r="EB481" s="351"/>
      <c r="EC481" s="351"/>
      <c r="ED481" s="351"/>
      <c r="EE481" s="351"/>
      <c r="EF481" s="351"/>
      <c r="EG481" s="351"/>
      <c r="EH481" s="351"/>
      <c r="EI481" s="351"/>
      <c r="EJ481" s="351"/>
      <c r="EK481" s="351"/>
      <c r="EL481" s="351"/>
      <c r="EM481" s="351"/>
      <c r="EN481" s="351"/>
      <c r="EO481" s="351"/>
      <c r="EP481" s="351"/>
      <c r="EQ481" s="351"/>
      <c r="ER481" s="351"/>
      <c r="ES481" s="351"/>
      <c r="ET481" s="351"/>
      <c r="EU481" s="351"/>
      <c r="EV481" s="351"/>
      <c r="EW481" s="351"/>
      <c r="EX481" s="351"/>
      <c r="EY481" s="351"/>
      <c r="EZ481" s="351"/>
      <c r="FA481" s="351"/>
      <c r="FB481" s="351"/>
      <c r="FC481" s="351"/>
      <c r="FD481" s="351"/>
      <c r="FE481" s="351"/>
      <c r="FF481" s="351"/>
      <c r="FG481" s="351"/>
      <c r="FH481" s="351"/>
      <c r="FI481" s="351"/>
      <c r="FJ481" s="351"/>
      <c r="FK481" s="351"/>
      <c r="FL481" s="351"/>
      <c r="FM481" s="351"/>
      <c r="FN481" s="351"/>
      <c r="FO481" s="351"/>
      <c r="FP481" s="351"/>
      <c r="FQ481" s="351"/>
      <c r="FR481" s="351"/>
      <c r="FS481" s="351"/>
      <c r="FT481" s="351"/>
      <c r="FU481" s="351"/>
      <c r="FV481" s="351"/>
      <c r="FW481" s="351"/>
      <c r="FX481" s="351"/>
      <c r="FY481" s="351"/>
      <c r="FZ481" s="351"/>
      <c r="GA481" s="351"/>
      <c r="GB481" s="351"/>
      <c r="GC481" s="351"/>
      <c r="GD481" s="351"/>
      <c r="GE481" s="351"/>
      <c r="GF481" s="351"/>
      <c r="GG481" s="351"/>
      <c r="GH481" s="351"/>
      <c r="GI481" s="351"/>
      <c r="GJ481" s="351"/>
      <c r="GK481" s="351"/>
      <c r="GL481" s="351"/>
      <c r="GM481" s="351"/>
      <c r="GN481" s="351"/>
      <c r="GO481" s="351"/>
      <c r="GP481" s="351"/>
      <c r="GQ481" s="351"/>
      <c r="GR481" s="351"/>
      <c r="GS481" s="351"/>
      <c r="GT481" s="351"/>
      <c r="GU481" s="351"/>
      <c r="GV481" s="351"/>
      <c r="GW481" s="351"/>
      <c r="GX481" s="351"/>
      <c r="GY481" s="351"/>
      <c r="GZ481" s="351"/>
      <c r="HA481" s="351"/>
      <c r="HB481" s="351"/>
      <c r="HC481" s="351"/>
      <c r="HD481" s="351"/>
      <c r="HE481" s="351"/>
      <c r="HF481" s="351"/>
      <c r="HG481" s="351"/>
      <c r="HH481" s="351"/>
      <c r="HI481" s="351"/>
      <c r="HJ481" s="351"/>
      <c r="HK481" s="351"/>
      <c r="HL481" s="351"/>
      <c r="HM481" s="351"/>
      <c r="HN481" s="351"/>
      <c r="HO481" s="351"/>
      <c r="HP481" s="351"/>
      <c r="HQ481" s="351"/>
      <c r="HR481" s="351"/>
      <c r="HS481" s="351"/>
      <c r="HT481" s="351"/>
      <c r="HU481" s="351"/>
      <c r="HV481" s="351"/>
      <c r="HW481" s="351"/>
      <c r="HX481" s="351"/>
      <c r="HY481" s="351"/>
      <c r="HZ481" s="351"/>
      <c r="IA481" s="351"/>
      <c r="IB481" s="351"/>
      <c r="IC481" s="351"/>
      <c r="ID481" s="351"/>
      <c r="IE481" s="351"/>
      <c r="IF481" s="351"/>
      <c r="IG481" s="351"/>
      <c r="IH481" s="357"/>
      <c r="II481" s="357"/>
      <c r="IJ481" s="357"/>
      <c r="IK481" s="357"/>
      <c r="IL481" s="357"/>
      <c r="IM481" s="357"/>
      <c r="IN481" s="357"/>
      <c r="IO481" s="357"/>
      <c r="IP481" s="357"/>
      <c r="IQ481" s="357"/>
      <c r="IR481" s="357"/>
      <c r="IS481" s="357"/>
      <c r="IT481" s="357"/>
      <c r="IU481" s="357"/>
      <c r="IV481" s="357"/>
    </row>
    <row r="482" spans="1:256" s="321" customFormat="1" ht="30" customHeight="1">
      <c r="A482" s="334" t="s">
        <v>413</v>
      </c>
      <c r="B482" s="342">
        <f>SUM(B483:B497)</f>
        <v>4879.01</v>
      </c>
      <c r="C482" s="342">
        <f>SUM(C483:C497)</f>
        <v>4879.01</v>
      </c>
      <c r="D482" s="343">
        <f>SUM(D483:D497)</f>
        <v>4546</v>
      </c>
      <c r="E482" s="353">
        <f t="shared" si="58"/>
        <v>0.9317463993720037</v>
      </c>
      <c r="F482" s="354"/>
      <c r="G482" s="239"/>
      <c r="H482" s="239"/>
      <c r="I482" s="239"/>
      <c r="J482" s="239"/>
      <c r="K482" s="239"/>
      <c r="L482" s="239"/>
      <c r="M482" s="239"/>
      <c r="N482" s="239"/>
      <c r="O482" s="239"/>
      <c r="P482" s="239"/>
      <c r="Q482" s="239"/>
      <c r="R482" s="239"/>
      <c r="S482" s="239"/>
      <c r="T482" s="239"/>
      <c r="U482" s="239"/>
      <c r="V482" s="239"/>
      <c r="W482" s="239"/>
      <c r="X482" s="239"/>
      <c r="Y482" s="239"/>
      <c r="Z482" s="239"/>
      <c r="AA482" s="239"/>
      <c r="AB482" s="239"/>
      <c r="AC482" s="239"/>
      <c r="AD482" s="239"/>
      <c r="AE482" s="239"/>
      <c r="AF482" s="239"/>
      <c r="AG482" s="239"/>
      <c r="AH482" s="239"/>
      <c r="AI482" s="239"/>
      <c r="AJ482" s="239"/>
      <c r="AK482" s="239"/>
      <c r="AL482" s="239"/>
      <c r="AM482" s="239"/>
      <c r="AN482" s="239"/>
      <c r="AO482" s="239"/>
      <c r="AP482" s="239"/>
      <c r="AQ482" s="239"/>
      <c r="AR482" s="239"/>
      <c r="AS482" s="239"/>
      <c r="AT482" s="239"/>
      <c r="AU482" s="239"/>
      <c r="AV482" s="239"/>
      <c r="AW482" s="239"/>
      <c r="AX482" s="239"/>
      <c r="AY482" s="239"/>
      <c r="AZ482" s="239"/>
      <c r="BA482" s="239"/>
      <c r="BB482" s="239"/>
      <c r="BC482" s="239"/>
      <c r="BD482" s="239"/>
      <c r="BE482" s="239"/>
      <c r="BF482" s="239"/>
      <c r="BG482" s="239"/>
      <c r="BH482" s="239"/>
      <c r="BI482" s="239"/>
      <c r="BJ482" s="239"/>
      <c r="BK482" s="239"/>
      <c r="BL482" s="239"/>
      <c r="BM482" s="239"/>
      <c r="BN482" s="239"/>
      <c r="BO482" s="239"/>
      <c r="BP482" s="239"/>
      <c r="BQ482" s="239"/>
      <c r="BR482" s="239"/>
      <c r="BS482" s="239"/>
      <c r="BT482" s="239"/>
      <c r="BU482" s="239"/>
      <c r="BV482" s="239"/>
      <c r="BW482" s="239"/>
      <c r="BX482" s="239"/>
      <c r="BY482" s="239"/>
      <c r="BZ482" s="239"/>
      <c r="CA482" s="239"/>
      <c r="CB482" s="239"/>
      <c r="CC482" s="239"/>
      <c r="CD482" s="239"/>
      <c r="CE482" s="239"/>
      <c r="CF482" s="239"/>
      <c r="CG482" s="239"/>
      <c r="CH482" s="239"/>
      <c r="CI482" s="239"/>
      <c r="CJ482" s="239"/>
      <c r="CK482" s="239"/>
      <c r="CL482" s="239"/>
      <c r="CM482" s="239"/>
      <c r="CN482" s="239"/>
      <c r="CO482" s="239"/>
      <c r="CP482" s="239"/>
      <c r="CQ482" s="239"/>
      <c r="CR482" s="239"/>
      <c r="CS482" s="239"/>
      <c r="CT482" s="239"/>
      <c r="CU482" s="239"/>
      <c r="CV482" s="239"/>
      <c r="CW482" s="239"/>
      <c r="CX482" s="239"/>
      <c r="CY482" s="239"/>
      <c r="CZ482" s="239"/>
      <c r="DA482" s="239"/>
      <c r="DB482" s="239"/>
      <c r="DC482" s="239"/>
      <c r="DD482" s="239"/>
      <c r="DE482" s="239"/>
      <c r="DF482" s="239"/>
      <c r="DG482" s="239"/>
      <c r="DH482" s="239"/>
      <c r="DI482" s="239"/>
      <c r="DJ482" s="239"/>
      <c r="DK482" s="239"/>
      <c r="DL482" s="239"/>
      <c r="DM482" s="239"/>
      <c r="DN482" s="239"/>
      <c r="DO482" s="239"/>
      <c r="DP482" s="239"/>
      <c r="DQ482" s="239"/>
      <c r="DR482" s="239"/>
      <c r="DS482" s="239"/>
      <c r="DT482" s="239"/>
      <c r="DU482" s="239"/>
      <c r="DV482" s="239"/>
      <c r="DW482" s="239"/>
      <c r="DX482" s="239"/>
      <c r="DY482" s="239"/>
      <c r="DZ482" s="239"/>
      <c r="EA482" s="239"/>
      <c r="EB482" s="239"/>
      <c r="EC482" s="239"/>
      <c r="ED482" s="239"/>
      <c r="EE482" s="239"/>
      <c r="EF482" s="239"/>
      <c r="EG482" s="239"/>
      <c r="EH482" s="239"/>
      <c r="EI482" s="239"/>
      <c r="EJ482" s="239"/>
      <c r="EK482" s="239"/>
      <c r="EL482" s="239"/>
      <c r="EM482" s="239"/>
      <c r="EN482" s="239"/>
      <c r="EO482" s="239"/>
      <c r="EP482" s="239"/>
      <c r="EQ482" s="239"/>
      <c r="ER482" s="239"/>
      <c r="ES482" s="239"/>
      <c r="ET482" s="239"/>
      <c r="EU482" s="239"/>
      <c r="EV482" s="239"/>
      <c r="EW482" s="239"/>
      <c r="EX482" s="239"/>
      <c r="EY482" s="239"/>
      <c r="EZ482" s="239"/>
      <c r="FA482" s="239"/>
      <c r="FB482" s="239"/>
      <c r="FC482" s="239"/>
      <c r="FD482" s="239"/>
      <c r="FE482" s="239"/>
      <c r="FF482" s="239"/>
      <c r="FG482" s="239"/>
      <c r="FH482" s="239"/>
      <c r="FI482" s="239"/>
      <c r="FJ482" s="239"/>
      <c r="FK482" s="239"/>
      <c r="FL482" s="239"/>
      <c r="FM482" s="239"/>
      <c r="FN482" s="239"/>
      <c r="FO482" s="239"/>
      <c r="FP482" s="239"/>
      <c r="FQ482" s="239"/>
      <c r="FR482" s="239"/>
      <c r="FS482" s="239"/>
      <c r="FT482" s="239"/>
      <c r="FU482" s="239"/>
      <c r="FV482" s="239"/>
      <c r="FW482" s="239"/>
      <c r="FX482" s="239"/>
      <c r="FY482" s="239"/>
      <c r="FZ482" s="239"/>
      <c r="GA482" s="239"/>
      <c r="GB482" s="239"/>
      <c r="GC482" s="239"/>
      <c r="GD482" s="239"/>
      <c r="GE482" s="239"/>
      <c r="GF482" s="239"/>
      <c r="GG482" s="239"/>
      <c r="GH482" s="239"/>
      <c r="GI482" s="239"/>
      <c r="GJ482" s="239"/>
      <c r="GK482" s="239"/>
      <c r="GL482" s="239"/>
      <c r="GM482" s="239"/>
      <c r="GN482" s="239"/>
      <c r="GO482" s="239"/>
      <c r="GP482" s="239"/>
      <c r="GQ482" s="239"/>
      <c r="GR482" s="239"/>
      <c r="GS482" s="239"/>
      <c r="GT482" s="239"/>
      <c r="GU482" s="239"/>
      <c r="GV482" s="239"/>
      <c r="GW482" s="239"/>
      <c r="GX482" s="239"/>
      <c r="GY482" s="239"/>
      <c r="GZ482" s="239"/>
      <c r="HA482" s="239"/>
      <c r="HB482" s="239"/>
      <c r="HC482" s="239"/>
      <c r="HD482" s="239"/>
      <c r="HE482" s="239"/>
      <c r="HF482" s="239"/>
      <c r="HG482" s="239"/>
      <c r="HH482" s="239"/>
      <c r="HI482" s="239"/>
      <c r="HJ482" s="239"/>
      <c r="HK482" s="239"/>
      <c r="HL482" s="239"/>
      <c r="HM482" s="239"/>
      <c r="HN482" s="239"/>
      <c r="HO482" s="239"/>
      <c r="HP482" s="239"/>
      <c r="HQ482" s="239"/>
      <c r="HR482" s="239"/>
      <c r="HS482" s="239"/>
      <c r="HT482" s="239"/>
      <c r="HU482" s="239"/>
      <c r="HV482" s="239"/>
      <c r="HW482" s="239"/>
      <c r="HX482" s="239"/>
      <c r="HY482" s="239"/>
      <c r="HZ482" s="239"/>
      <c r="IA482" s="239"/>
      <c r="IB482" s="239"/>
      <c r="IC482" s="239"/>
      <c r="ID482" s="239"/>
      <c r="IE482" s="239"/>
      <c r="IF482" s="239"/>
      <c r="IG482" s="239"/>
      <c r="IH482" s="325"/>
      <c r="II482" s="325"/>
      <c r="IJ482" s="325"/>
      <c r="IK482" s="325"/>
      <c r="IL482" s="325"/>
      <c r="IM482" s="325"/>
      <c r="IN482" s="325"/>
      <c r="IO482" s="325"/>
      <c r="IP482" s="325"/>
      <c r="IQ482" s="325"/>
      <c r="IR482" s="325"/>
      <c r="IS482" s="325"/>
      <c r="IT482" s="325"/>
      <c r="IU482" s="325"/>
      <c r="IV482" s="325"/>
    </row>
    <row r="483" spans="1:256" s="321" customFormat="1" ht="30" customHeight="1">
      <c r="A483" s="341" t="s">
        <v>78</v>
      </c>
      <c r="B483" s="344">
        <v>874.18</v>
      </c>
      <c r="C483" s="338">
        <f aca="true" t="shared" si="64" ref="C483:C497">B483</f>
        <v>874.18</v>
      </c>
      <c r="D483" s="345">
        <v>905</v>
      </c>
      <c r="E483" s="353">
        <f t="shared" si="58"/>
        <v>1.0352558969548606</v>
      </c>
      <c r="F483" s="354"/>
      <c r="G483" s="239"/>
      <c r="H483" s="239"/>
      <c r="I483" s="239"/>
      <c r="J483" s="239"/>
      <c r="K483" s="239"/>
      <c r="L483" s="239"/>
      <c r="M483" s="239"/>
      <c r="N483" s="239"/>
      <c r="O483" s="239"/>
      <c r="P483" s="239"/>
      <c r="Q483" s="239"/>
      <c r="R483" s="239"/>
      <c r="S483" s="239"/>
      <c r="T483" s="239"/>
      <c r="U483" s="239"/>
      <c r="V483" s="239"/>
      <c r="W483" s="239"/>
      <c r="X483" s="239"/>
      <c r="Y483" s="239"/>
      <c r="Z483" s="239"/>
      <c r="AA483" s="239"/>
      <c r="AB483" s="239"/>
      <c r="AC483" s="239"/>
      <c r="AD483" s="239"/>
      <c r="AE483" s="239"/>
      <c r="AF483" s="239"/>
      <c r="AG483" s="239"/>
      <c r="AH483" s="239"/>
      <c r="AI483" s="239"/>
      <c r="AJ483" s="239"/>
      <c r="AK483" s="239"/>
      <c r="AL483" s="239"/>
      <c r="AM483" s="239"/>
      <c r="AN483" s="239"/>
      <c r="AO483" s="239"/>
      <c r="AP483" s="239"/>
      <c r="AQ483" s="239"/>
      <c r="AR483" s="239"/>
      <c r="AS483" s="239"/>
      <c r="AT483" s="239"/>
      <c r="AU483" s="239"/>
      <c r="AV483" s="239"/>
      <c r="AW483" s="239"/>
      <c r="AX483" s="239"/>
      <c r="AY483" s="239"/>
      <c r="AZ483" s="239"/>
      <c r="BA483" s="239"/>
      <c r="BB483" s="239"/>
      <c r="BC483" s="239"/>
      <c r="BD483" s="239"/>
      <c r="BE483" s="239"/>
      <c r="BF483" s="239"/>
      <c r="BG483" s="239"/>
      <c r="BH483" s="239"/>
      <c r="BI483" s="239"/>
      <c r="BJ483" s="239"/>
      <c r="BK483" s="239"/>
      <c r="BL483" s="239"/>
      <c r="BM483" s="239"/>
      <c r="BN483" s="239"/>
      <c r="BO483" s="239"/>
      <c r="BP483" s="239"/>
      <c r="BQ483" s="239"/>
      <c r="BR483" s="239"/>
      <c r="BS483" s="239"/>
      <c r="BT483" s="239"/>
      <c r="BU483" s="239"/>
      <c r="BV483" s="239"/>
      <c r="BW483" s="239"/>
      <c r="BX483" s="239"/>
      <c r="BY483" s="239"/>
      <c r="BZ483" s="239"/>
      <c r="CA483" s="239"/>
      <c r="CB483" s="239"/>
      <c r="CC483" s="239"/>
      <c r="CD483" s="239"/>
      <c r="CE483" s="239"/>
      <c r="CF483" s="239"/>
      <c r="CG483" s="239"/>
      <c r="CH483" s="239"/>
      <c r="CI483" s="239"/>
      <c r="CJ483" s="239"/>
      <c r="CK483" s="239"/>
      <c r="CL483" s="239"/>
      <c r="CM483" s="239"/>
      <c r="CN483" s="239"/>
      <c r="CO483" s="239"/>
      <c r="CP483" s="239"/>
      <c r="CQ483" s="239"/>
      <c r="CR483" s="239"/>
      <c r="CS483" s="239"/>
      <c r="CT483" s="239"/>
      <c r="CU483" s="239"/>
      <c r="CV483" s="239"/>
      <c r="CW483" s="239"/>
      <c r="CX483" s="239"/>
      <c r="CY483" s="239"/>
      <c r="CZ483" s="239"/>
      <c r="DA483" s="239"/>
      <c r="DB483" s="239"/>
      <c r="DC483" s="239"/>
      <c r="DD483" s="239"/>
      <c r="DE483" s="239"/>
      <c r="DF483" s="239"/>
      <c r="DG483" s="239"/>
      <c r="DH483" s="239"/>
      <c r="DI483" s="239"/>
      <c r="DJ483" s="239"/>
      <c r="DK483" s="239"/>
      <c r="DL483" s="239"/>
      <c r="DM483" s="239"/>
      <c r="DN483" s="239"/>
      <c r="DO483" s="239"/>
      <c r="DP483" s="239"/>
      <c r="DQ483" s="239"/>
      <c r="DR483" s="239"/>
      <c r="DS483" s="239"/>
      <c r="DT483" s="239"/>
      <c r="DU483" s="239"/>
      <c r="DV483" s="239"/>
      <c r="DW483" s="239"/>
      <c r="DX483" s="239"/>
      <c r="DY483" s="239"/>
      <c r="DZ483" s="239"/>
      <c r="EA483" s="239"/>
      <c r="EB483" s="239"/>
      <c r="EC483" s="239"/>
      <c r="ED483" s="239"/>
      <c r="EE483" s="239"/>
      <c r="EF483" s="239"/>
      <c r="EG483" s="239"/>
      <c r="EH483" s="239"/>
      <c r="EI483" s="239"/>
      <c r="EJ483" s="239"/>
      <c r="EK483" s="239"/>
      <c r="EL483" s="239"/>
      <c r="EM483" s="239"/>
      <c r="EN483" s="239"/>
      <c r="EO483" s="239"/>
      <c r="EP483" s="239"/>
      <c r="EQ483" s="239"/>
      <c r="ER483" s="239"/>
      <c r="ES483" s="239"/>
      <c r="ET483" s="239"/>
      <c r="EU483" s="239"/>
      <c r="EV483" s="239"/>
      <c r="EW483" s="239"/>
      <c r="EX483" s="239"/>
      <c r="EY483" s="239"/>
      <c r="EZ483" s="239"/>
      <c r="FA483" s="239"/>
      <c r="FB483" s="239"/>
      <c r="FC483" s="239"/>
      <c r="FD483" s="239"/>
      <c r="FE483" s="239"/>
      <c r="FF483" s="239"/>
      <c r="FG483" s="239"/>
      <c r="FH483" s="239"/>
      <c r="FI483" s="239"/>
      <c r="FJ483" s="239"/>
      <c r="FK483" s="239"/>
      <c r="FL483" s="239"/>
      <c r="FM483" s="239"/>
      <c r="FN483" s="239"/>
      <c r="FO483" s="239"/>
      <c r="FP483" s="239"/>
      <c r="FQ483" s="239"/>
      <c r="FR483" s="239"/>
      <c r="FS483" s="239"/>
      <c r="FT483" s="239"/>
      <c r="FU483" s="239"/>
      <c r="FV483" s="239"/>
      <c r="FW483" s="239"/>
      <c r="FX483" s="239"/>
      <c r="FY483" s="239"/>
      <c r="FZ483" s="239"/>
      <c r="GA483" s="239"/>
      <c r="GB483" s="239"/>
      <c r="GC483" s="239"/>
      <c r="GD483" s="239"/>
      <c r="GE483" s="239"/>
      <c r="GF483" s="239"/>
      <c r="GG483" s="239"/>
      <c r="GH483" s="239"/>
      <c r="GI483" s="239"/>
      <c r="GJ483" s="239"/>
      <c r="GK483" s="239"/>
      <c r="GL483" s="239"/>
      <c r="GM483" s="239"/>
      <c r="GN483" s="239"/>
      <c r="GO483" s="239"/>
      <c r="GP483" s="239"/>
      <c r="GQ483" s="239"/>
      <c r="GR483" s="239"/>
      <c r="GS483" s="239"/>
      <c r="GT483" s="239"/>
      <c r="GU483" s="239"/>
      <c r="GV483" s="239"/>
      <c r="GW483" s="239"/>
      <c r="GX483" s="239"/>
      <c r="GY483" s="239"/>
      <c r="GZ483" s="239"/>
      <c r="HA483" s="239"/>
      <c r="HB483" s="239"/>
      <c r="HC483" s="239"/>
      <c r="HD483" s="239"/>
      <c r="HE483" s="239"/>
      <c r="HF483" s="239"/>
      <c r="HG483" s="239"/>
      <c r="HH483" s="239"/>
      <c r="HI483" s="239"/>
      <c r="HJ483" s="239"/>
      <c r="HK483" s="239"/>
      <c r="HL483" s="239"/>
      <c r="HM483" s="239"/>
      <c r="HN483" s="239"/>
      <c r="HO483" s="239"/>
      <c r="HP483" s="239"/>
      <c r="HQ483" s="239"/>
      <c r="HR483" s="239"/>
      <c r="HS483" s="239"/>
      <c r="HT483" s="239"/>
      <c r="HU483" s="239"/>
      <c r="HV483" s="239"/>
      <c r="HW483" s="239"/>
      <c r="HX483" s="239"/>
      <c r="HY483" s="239"/>
      <c r="HZ483" s="239"/>
      <c r="IA483" s="239"/>
      <c r="IB483" s="239"/>
      <c r="IC483" s="239"/>
      <c r="ID483" s="239"/>
      <c r="IE483" s="239"/>
      <c r="IF483" s="239"/>
      <c r="IG483" s="239"/>
      <c r="IH483" s="325"/>
      <c r="II483" s="325"/>
      <c r="IJ483" s="325"/>
      <c r="IK483" s="325"/>
      <c r="IL483" s="325"/>
      <c r="IM483" s="325"/>
      <c r="IN483" s="325"/>
      <c r="IO483" s="325"/>
      <c r="IP483" s="325"/>
      <c r="IQ483" s="325"/>
      <c r="IR483" s="325"/>
      <c r="IS483" s="325"/>
      <c r="IT483" s="325"/>
      <c r="IU483" s="325"/>
      <c r="IV483" s="325"/>
    </row>
    <row r="484" spans="1:256" s="321" customFormat="1" ht="30" customHeight="1">
      <c r="A484" s="341" t="s">
        <v>79</v>
      </c>
      <c r="B484" s="344">
        <v>1035.12</v>
      </c>
      <c r="C484" s="338">
        <f t="shared" si="64"/>
        <v>1035.12</v>
      </c>
      <c r="D484" s="345">
        <v>490</v>
      </c>
      <c r="E484" s="353">
        <f t="shared" si="58"/>
        <v>0.4733750676250097</v>
      </c>
      <c r="F484" s="354"/>
      <c r="G484" s="239"/>
      <c r="H484" s="239"/>
      <c r="I484" s="239"/>
      <c r="J484" s="239"/>
      <c r="K484" s="239"/>
      <c r="L484" s="239"/>
      <c r="M484" s="239"/>
      <c r="N484" s="239"/>
      <c r="O484" s="239"/>
      <c r="P484" s="239"/>
      <c r="Q484" s="239"/>
      <c r="R484" s="239"/>
      <c r="S484" s="239"/>
      <c r="T484" s="239"/>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39"/>
      <c r="AY484" s="239"/>
      <c r="AZ484" s="239"/>
      <c r="BA484" s="239"/>
      <c r="BB484" s="239"/>
      <c r="BC484" s="239"/>
      <c r="BD484" s="239"/>
      <c r="BE484" s="239"/>
      <c r="BF484" s="239"/>
      <c r="BG484" s="239"/>
      <c r="BH484" s="239"/>
      <c r="BI484" s="239"/>
      <c r="BJ484" s="239"/>
      <c r="BK484" s="239"/>
      <c r="BL484" s="239"/>
      <c r="BM484" s="239"/>
      <c r="BN484" s="239"/>
      <c r="BO484" s="239"/>
      <c r="BP484" s="239"/>
      <c r="BQ484" s="239"/>
      <c r="BR484" s="239"/>
      <c r="BS484" s="239"/>
      <c r="BT484" s="239"/>
      <c r="BU484" s="239"/>
      <c r="BV484" s="239"/>
      <c r="BW484" s="239"/>
      <c r="BX484" s="239"/>
      <c r="BY484" s="239"/>
      <c r="BZ484" s="239"/>
      <c r="CA484" s="239"/>
      <c r="CB484" s="239"/>
      <c r="CC484" s="239"/>
      <c r="CD484" s="239"/>
      <c r="CE484" s="239"/>
      <c r="CF484" s="239"/>
      <c r="CG484" s="239"/>
      <c r="CH484" s="239"/>
      <c r="CI484" s="239"/>
      <c r="CJ484" s="239"/>
      <c r="CK484" s="239"/>
      <c r="CL484" s="239"/>
      <c r="CM484" s="239"/>
      <c r="CN484" s="239"/>
      <c r="CO484" s="239"/>
      <c r="CP484" s="239"/>
      <c r="CQ484" s="239"/>
      <c r="CR484" s="239"/>
      <c r="CS484" s="239"/>
      <c r="CT484" s="239"/>
      <c r="CU484" s="239"/>
      <c r="CV484" s="239"/>
      <c r="CW484" s="239"/>
      <c r="CX484" s="239"/>
      <c r="CY484" s="239"/>
      <c r="CZ484" s="239"/>
      <c r="DA484" s="239"/>
      <c r="DB484" s="239"/>
      <c r="DC484" s="239"/>
      <c r="DD484" s="239"/>
      <c r="DE484" s="239"/>
      <c r="DF484" s="239"/>
      <c r="DG484" s="239"/>
      <c r="DH484" s="239"/>
      <c r="DI484" s="239"/>
      <c r="DJ484" s="239"/>
      <c r="DK484" s="239"/>
      <c r="DL484" s="239"/>
      <c r="DM484" s="239"/>
      <c r="DN484" s="239"/>
      <c r="DO484" s="239"/>
      <c r="DP484" s="239"/>
      <c r="DQ484" s="239"/>
      <c r="DR484" s="239"/>
      <c r="DS484" s="239"/>
      <c r="DT484" s="239"/>
      <c r="DU484" s="239"/>
      <c r="DV484" s="239"/>
      <c r="DW484" s="239"/>
      <c r="DX484" s="239"/>
      <c r="DY484" s="239"/>
      <c r="DZ484" s="239"/>
      <c r="EA484" s="239"/>
      <c r="EB484" s="239"/>
      <c r="EC484" s="239"/>
      <c r="ED484" s="239"/>
      <c r="EE484" s="239"/>
      <c r="EF484" s="239"/>
      <c r="EG484" s="239"/>
      <c r="EH484" s="239"/>
      <c r="EI484" s="239"/>
      <c r="EJ484" s="239"/>
      <c r="EK484" s="239"/>
      <c r="EL484" s="239"/>
      <c r="EM484" s="239"/>
      <c r="EN484" s="239"/>
      <c r="EO484" s="239"/>
      <c r="EP484" s="239"/>
      <c r="EQ484" s="239"/>
      <c r="ER484" s="239"/>
      <c r="ES484" s="239"/>
      <c r="ET484" s="239"/>
      <c r="EU484" s="239"/>
      <c r="EV484" s="239"/>
      <c r="EW484" s="239"/>
      <c r="EX484" s="239"/>
      <c r="EY484" s="239"/>
      <c r="EZ484" s="239"/>
      <c r="FA484" s="239"/>
      <c r="FB484" s="239"/>
      <c r="FC484" s="239"/>
      <c r="FD484" s="239"/>
      <c r="FE484" s="239"/>
      <c r="FF484" s="239"/>
      <c r="FG484" s="239"/>
      <c r="FH484" s="239"/>
      <c r="FI484" s="239"/>
      <c r="FJ484" s="239"/>
      <c r="FK484" s="239"/>
      <c r="FL484" s="239"/>
      <c r="FM484" s="239"/>
      <c r="FN484" s="239"/>
      <c r="FO484" s="239"/>
      <c r="FP484" s="239"/>
      <c r="FQ484" s="239"/>
      <c r="FR484" s="239"/>
      <c r="FS484" s="239"/>
      <c r="FT484" s="239"/>
      <c r="FU484" s="239"/>
      <c r="FV484" s="239"/>
      <c r="FW484" s="239"/>
      <c r="FX484" s="239"/>
      <c r="FY484" s="239"/>
      <c r="FZ484" s="239"/>
      <c r="GA484" s="239"/>
      <c r="GB484" s="239"/>
      <c r="GC484" s="239"/>
      <c r="GD484" s="239"/>
      <c r="GE484" s="239"/>
      <c r="GF484" s="239"/>
      <c r="GG484" s="239"/>
      <c r="GH484" s="239"/>
      <c r="GI484" s="239"/>
      <c r="GJ484" s="239"/>
      <c r="GK484" s="239"/>
      <c r="GL484" s="239"/>
      <c r="GM484" s="239"/>
      <c r="GN484" s="239"/>
      <c r="GO484" s="239"/>
      <c r="GP484" s="239"/>
      <c r="GQ484" s="239"/>
      <c r="GR484" s="239"/>
      <c r="GS484" s="239"/>
      <c r="GT484" s="239"/>
      <c r="GU484" s="239"/>
      <c r="GV484" s="239"/>
      <c r="GW484" s="239"/>
      <c r="GX484" s="239"/>
      <c r="GY484" s="239"/>
      <c r="GZ484" s="239"/>
      <c r="HA484" s="239"/>
      <c r="HB484" s="239"/>
      <c r="HC484" s="239"/>
      <c r="HD484" s="239"/>
      <c r="HE484" s="239"/>
      <c r="HF484" s="239"/>
      <c r="HG484" s="239"/>
      <c r="HH484" s="239"/>
      <c r="HI484" s="239"/>
      <c r="HJ484" s="239"/>
      <c r="HK484" s="239"/>
      <c r="HL484" s="239"/>
      <c r="HM484" s="239"/>
      <c r="HN484" s="239"/>
      <c r="HO484" s="239"/>
      <c r="HP484" s="239"/>
      <c r="HQ484" s="239"/>
      <c r="HR484" s="239"/>
      <c r="HS484" s="239"/>
      <c r="HT484" s="239"/>
      <c r="HU484" s="239"/>
      <c r="HV484" s="239"/>
      <c r="HW484" s="239"/>
      <c r="HX484" s="239"/>
      <c r="HY484" s="239"/>
      <c r="HZ484" s="239"/>
      <c r="IA484" s="239"/>
      <c r="IB484" s="239"/>
      <c r="IC484" s="239"/>
      <c r="ID484" s="239"/>
      <c r="IE484" s="239"/>
      <c r="IF484" s="239"/>
      <c r="IG484" s="239"/>
      <c r="IH484" s="325"/>
      <c r="II484" s="325"/>
      <c r="IJ484" s="325"/>
      <c r="IK484" s="325"/>
      <c r="IL484" s="325"/>
      <c r="IM484" s="325"/>
      <c r="IN484" s="325"/>
      <c r="IO484" s="325"/>
      <c r="IP484" s="325"/>
      <c r="IQ484" s="325"/>
      <c r="IR484" s="325"/>
      <c r="IS484" s="325"/>
      <c r="IT484" s="325"/>
      <c r="IU484" s="325"/>
      <c r="IV484" s="325"/>
    </row>
    <row r="485" spans="1:6" s="321" customFormat="1" ht="30" customHeight="1">
      <c r="A485" s="341" t="s">
        <v>80</v>
      </c>
      <c r="B485" s="344">
        <v>0</v>
      </c>
      <c r="C485" s="338">
        <f t="shared" si="64"/>
        <v>0</v>
      </c>
      <c r="D485" s="345"/>
      <c r="E485" s="353" t="str">
        <f t="shared" si="58"/>
        <v>-</v>
      </c>
      <c r="F485" s="354"/>
    </row>
    <row r="486" spans="1:256" s="321" customFormat="1" ht="30" customHeight="1">
      <c r="A486" s="341" t="s">
        <v>414</v>
      </c>
      <c r="B486" s="344">
        <v>20</v>
      </c>
      <c r="C486" s="338">
        <f t="shared" si="64"/>
        <v>20</v>
      </c>
      <c r="D486" s="345">
        <v>19</v>
      </c>
      <c r="E486" s="353">
        <f aca="true" t="shared" si="65" ref="E486:E549">_xlfn.IFERROR(D486/B486,"-")</f>
        <v>0.95</v>
      </c>
      <c r="F486" s="354"/>
      <c r="G486" s="239"/>
      <c r="H486" s="239"/>
      <c r="I486" s="239"/>
      <c r="J486" s="239"/>
      <c r="K486" s="239"/>
      <c r="L486" s="239"/>
      <c r="M486" s="239"/>
      <c r="N486" s="239"/>
      <c r="O486" s="239"/>
      <c r="P486" s="239"/>
      <c r="Q486" s="239"/>
      <c r="R486" s="239"/>
      <c r="S486" s="239"/>
      <c r="T486" s="239"/>
      <c r="U486" s="239"/>
      <c r="V486" s="239"/>
      <c r="W486" s="239"/>
      <c r="X486" s="239"/>
      <c r="Y486" s="239"/>
      <c r="Z486" s="239"/>
      <c r="AA486" s="239"/>
      <c r="AB486" s="239"/>
      <c r="AC486" s="239"/>
      <c r="AD486" s="239"/>
      <c r="AE486" s="239"/>
      <c r="AF486" s="239"/>
      <c r="AG486" s="239"/>
      <c r="AH486" s="239"/>
      <c r="AI486" s="239"/>
      <c r="AJ486" s="239"/>
      <c r="AK486" s="239"/>
      <c r="AL486" s="239"/>
      <c r="AM486" s="239"/>
      <c r="AN486" s="239"/>
      <c r="AO486" s="239"/>
      <c r="AP486" s="239"/>
      <c r="AQ486" s="239"/>
      <c r="AR486" s="239"/>
      <c r="AS486" s="239"/>
      <c r="AT486" s="239"/>
      <c r="AU486" s="239"/>
      <c r="AV486" s="239"/>
      <c r="AW486" s="239"/>
      <c r="AX486" s="239"/>
      <c r="AY486" s="239"/>
      <c r="AZ486" s="239"/>
      <c r="BA486" s="239"/>
      <c r="BB486" s="239"/>
      <c r="BC486" s="239"/>
      <c r="BD486" s="239"/>
      <c r="BE486" s="239"/>
      <c r="BF486" s="239"/>
      <c r="BG486" s="239"/>
      <c r="BH486" s="239"/>
      <c r="BI486" s="239"/>
      <c r="BJ486" s="239"/>
      <c r="BK486" s="239"/>
      <c r="BL486" s="239"/>
      <c r="BM486" s="239"/>
      <c r="BN486" s="239"/>
      <c r="BO486" s="239"/>
      <c r="BP486" s="239"/>
      <c r="BQ486" s="239"/>
      <c r="BR486" s="239"/>
      <c r="BS486" s="239"/>
      <c r="BT486" s="239"/>
      <c r="BU486" s="239"/>
      <c r="BV486" s="239"/>
      <c r="BW486" s="239"/>
      <c r="BX486" s="239"/>
      <c r="BY486" s="239"/>
      <c r="BZ486" s="239"/>
      <c r="CA486" s="239"/>
      <c r="CB486" s="239"/>
      <c r="CC486" s="239"/>
      <c r="CD486" s="239"/>
      <c r="CE486" s="239"/>
      <c r="CF486" s="239"/>
      <c r="CG486" s="239"/>
      <c r="CH486" s="239"/>
      <c r="CI486" s="239"/>
      <c r="CJ486" s="239"/>
      <c r="CK486" s="239"/>
      <c r="CL486" s="239"/>
      <c r="CM486" s="239"/>
      <c r="CN486" s="239"/>
      <c r="CO486" s="239"/>
      <c r="CP486" s="239"/>
      <c r="CQ486" s="239"/>
      <c r="CR486" s="239"/>
      <c r="CS486" s="239"/>
      <c r="CT486" s="239"/>
      <c r="CU486" s="239"/>
      <c r="CV486" s="239"/>
      <c r="CW486" s="239"/>
      <c r="CX486" s="239"/>
      <c r="CY486" s="239"/>
      <c r="CZ486" s="239"/>
      <c r="DA486" s="239"/>
      <c r="DB486" s="239"/>
      <c r="DC486" s="239"/>
      <c r="DD486" s="239"/>
      <c r="DE486" s="239"/>
      <c r="DF486" s="239"/>
      <c r="DG486" s="239"/>
      <c r="DH486" s="239"/>
      <c r="DI486" s="239"/>
      <c r="DJ486" s="239"/>
      <c r="DK486" s="239"/>
      <c r="DL486" s="239"/>
      <c r="DM486" s="239"/>
      <c r="DN486" s="239"/>
      <c r="DO486" s="239"/>
      <c r="DP486" s="239"/>
      <c r="DQ486" s="239"/>
      <c r="DR486" s="239"/>
      <c r="DS486" s="239"/>
      <c r="DT486" s="239"/>
      <c r="DU486" s="239"/>
      <c r="DV486" s="239"/>
      <c r="DW486" s="239"/>
      <c r="DX486" s="239"/>
      <c r="DY486" s="239"/>
      <c r="DZ486" s="239"/>
      <c r="EA486" s="239"/>
      <c r="EB486" s="239"/>
      <c r="EC486" s="239"/>
      <c r="ED486" s="239"/>
      <c r="EE486" s="239"/>
      <c r="EF486" s="239"/>
      <c r="EG486" s="239"/>
      <c r="EH486" s="239"/>
      <c r="EI486" s="239"/>
      <c r="EJ486" s="239"/>
      <c r="EK486" s="239"/>
      <c r="EL486" s="239"/>
      <c r="EM486" s="239"/>
      <c r="EN486" s="239"/>
      <c r="EO486" s="239"/>
      <c r="EP486" s="239"/>
      <c r="EQ486" s="239"/>
      <c r="ER486" s="239"/>
      <c r="ES486" s="239"/>
      <c r="ET486" s="239"/>
      <c r="EU486" s="239"/>
      <c r="EV486" s="239"/>
      <c r="EW486" s="239"/>
      <c r="EX486" s="239"/>
      <c r="EY486" s="239"/>
      <c r="EZ486" s="239"/>
      <c r="FA486" s="239"/>
      <c r="FB486" s="239"/>
      <c r="FC486" s="239"/>
      <c r="FD486" s="239"/>
      <c r="FE486" s="239"/>
      <c r="FF486" s="239"/>
      <c r="FG486" s="239"/>
      <c r="FH486" s="239"/>
      <c r="FI486" s="239"/>
      <c r="FJ486" s="239"/>
      <c r="FK486" s="239"/>
      <c r="FL486" s="239"/>
      <c r="FM486" s="239"/>
      <c r="FN486" s="239"/>
      <c r="FO486" s="239"/>
      <c r="FP486" s="239"/>
      <c r="FQ486" s="239"/>
      <c r="FR486" s="239"/>
      <c r="FS486" s="239"/>
      <c r="FT486" s="239"/>
      <c r="FU486" s="239"/>
      <c r="FV486" s="239"/>
      <c r="FW486" s="239"/>
      <c r="FX486" s="239"/>
      <c r="FY486" s="239"/>
      <c r="FZ486" s="239"/>
      <c r="GA486" s="239"/>
      <c r="GB486" s="239"/>
      <c r="GC486" s="239"/>
      <c r="GD486" s="239"/>
      <c r="GE486" s="239"/>
      <c r="GF486" s="239"/>
      <c r="GG486" s="239"/>
      <c r="GH486" s="239"/>
      <c r="GI486" s="239"/>
      <c r="GJ486" s="239"/>
      <c r="GK486" s="239"/>
      <c r="GL486" s="239"/>
      <c r="GM486" s="239"/>
      <c r="GN486" s="239"/>
      <c r="GO486" s="239"/>
      <c r="GP486" s="239"/>
      <c r="GQ486" s="239"/>
      <c r="GR486" s="239"/>
      <c r="GS486" s="239"/>
      <c r="GT486" s="239"/>
      <c r="GU486" s="239"/>
      <c r="GV486" s="239"/>
      <c r="GW486" s="239"/>
      <c r="GX486" s="239"/>
      <c r="GY486" s="239"/>
      <c r="GZ486" s="239"/>
      <c r="HA486" s="239"/>
      <c r="HB486" s="239"/>
      <c r="HC486" s="239"/>
      <c r="HD486" s="239"/>
      <c r="HE486" s="239"/>
      <c r="HF486" s="239"/>
      <c r="HG486" s="239"/>
      <c r="HH486" s="239"/>
      <c r="HI486" s="239"/>
      <c r="HJ486" s="239"/>
      <c r="HK486" s="239"/>
      <c r="HL486" s="239"/>
      <c r="HM486" s="239"/>
      <c r="HN486" s="239"/>
      <c r="HO486" s="239"/>
      <c r="HP486" s="239"/>
      <c r="HQ486" s="239"/>
      <c r="HR486" s="239"/>
      <c r="HS486" s="239"/>
      <c r="HT486" s="239"/>
      <c r="HU486" s="239"/>
      <c r="HV486" s="239"/>
      <c r="HW486" s="239"/>
      <c r="HX486" s="239"/>
      <c r="HY486" s="239"/>
      <c r="HZ486" s="239"/>
      <c r="IA486" s="239"/>
      <c r="IB486" s="239"/>
      <c r="IC486" s="239"/>
      <c r="ID486" s="239"/>
      <c r="IE486" s="239"/>
      <c r="IF486" s="239"/>
      <c r="IG486" s="239"/>
      <c r="IH486" s="325"/>
      <c r="II486" s="325"/>
      <c r="IJ486" s="325"/>
      <c r="IK486" s="325"/>
      <c r="IL486" s="325"/>
      <c r="IM486" s="325"/>
      <c r="IN486" s="325"/>
      <c r="IO486" s="325"/>
      <c r="IP486" s="325"/>
      <c r="IQ486" s="325"/>
      <c r="IR486" s="325"/>
      <c r="IS486" s="325"/>
      <c r="IT486" s="325"/>
      <c r="IU486" s="325"/>
      <c r="IV486" s="325"/>
    </row>
    <row r="487" spans="1:6" s="321" customFormat="1" ht="30" customHeight="1">
      <c r="A487" s="341" t="s">
        <v>415</v>
      </c>
      <c r="B487" s="344">
        <v>0</v>
      </c>
      <c r="C487" s="338">
        <f t="shared" si="64"/>
        <v>0</v>
      </c>
      <c r="D487" s="345"/>
      <c r="E487" s="353" t="str">
        <f t="shared" si="65"/>
        <v>-</v>
      </c>
      <c r="F487" s="354"/>
    </row>
    <row r="488" spans="1:6" s="321" customFormat="1" ht="30" customHeight="1">
      <c r="A488" s="341" t="s">
        <v>416</v>
      </c>
      <c r="B488" s="344">
        <v>0</v>
      </c>
      <c r="C488" s="338">
        <f t="shared" si="64"/>
        <v>0</v>
      </c>
      <c r="D488" s="345"/>
      <c r="E488" s="353" t="str">
        <f t="shared" si="65"/>
        <v>-</v>
      </c>
      <c r="F488" s="354"/>
    </row>
    <row r="489" spans="1:6" s="320" customFormat="1" ht="30" customHeight="1">
      <c r="A489" s="341" t="s">
        <v>417</v>
      </c>
      <c r="B489" s="344">
        <v>0</v>
      </c>
      <c r="C489" s="338">
        <f t="shared" si="64"/>
        <v>0</v>
      </c>
      <c r="D489" s="345"/>
      <c r="E489" s="353" t="str">
        <f t="shared" si="65"/>
        <v>-</v>
      </c>
      <c r="F489" s="350"/>
    </row>
    <row r="490" spans="1:256" s="321" customFormat="1" ht="30" customHeight="1">
      <c r="A490" s="341" t="s">
        <v>418</v>
      </c>
      <c r="B490" s="344">
        <v>85</v>
      </c>
      <c r="C490" s="338">
        <f t="shared" si="64"/>
        <v>85</v>
      </c>
      <c r="D490" s="345">
        <v>98</v>
      </c>
      <c r="E490" s="353">
        <f t="shared" si="65"/>
        <v>1.1529411764705881</v>
      </c>
      <c r="F490" s="354"/>
      <c r="G490" s="239"/>
      <c r="H490" s="239"/>
      <c r="I490" s="239"/>
      <c r="J490" s="239"/>
      <c r="K490" s="239"/>
      <c r="L490" s="239"/>
      <c r="M490" s="239"/>
      <c r="N490" s="239"/>
      <c r="O490" s="239"/>
      <c r="P490" s="239"/>
      <c r="Q490" s="239"/>
      <c r="R490" s="239"/>
      <c r="S490" s="239"/>
      <c r="T490" s="239"/>
      <c r="U490" s="239"/>
      <c r="V490" s="239"/>
      <c r="W490" s="239"/>
      <c r="X490" s="239"/>
      <c r="Y490" s="239"/>
      <c r="Z490" s="239"/>
      <c r="AA490" s="239"/>
      <c r="AB490" s="239"/>
      <c r="AC490" s="239"/>
      <c r="AD490" s="239"/>
      <c r="AE490" s="239"/>
      <c r="AF490" s="239"/>
      <c r="AG490" s="239"/>
      <c r="AH490" s="239"/>
      <c r="AI490" s="239"/>
      <c r="AJ490" s="239"/>
      <c r="AK490" s="239"/>
      <c r="AL490" s="239"/>
      <c r="AM490" s="239"/>
      <c r="AN490" s="239"/>
      <c r="AO490" s="239"/>
      <c r="AP490" s="239"/>
      <c r="AQ490" s="239"/>
      <c r="AR490" s="239"/>
      <c r="AS490" s="239"/>
      <c r="AT490" s="239"/>
      <c r="AU490" s="239"/>
      <c r="AV490" s="239"/>
      <c r="AW490" s="239"/>
      <c r="AX490" s="239"/>
      <c r="AY490" s="239"/>
      <c r="AZ490" s="239"/>
      <c r="BA490" s="239"/>
      <c r="BB490" s="239"/>
      <c r="BC490" s="239"/>
      <c r="BD490" s="239"/>
      <c r="BE490" s="239"/>
      <c r="BF490" s="239"/>
      <c r="BG490" s="239"/>
      <c r="BH490" s="239"/>
      <c r="BI490" s="239"/>
      <c r="BJ490" s="239"/>
      <c r="BK490" s="239"/>
      <c r="BL490" s="239"/>
      <c r="BM490" s="239"/>
      <c r="BN490" s="239"/>
      <c r="BO490" s="239"/>
      <c r="BP490" s="239"/>
      <c r="BQ490" s="239"/>
      <c r="BR490" s="239"/>
      <c r="BS490" s="239"/>
      <c r="BT490" s="239"/>
      <c r="BU490" s="239"/>
      <c r="BV490" s="239"/>
      <c r="BW490" s="239"/>
      <c r="BX490" s="239"/>
      <c r="BY490" s="239"/>
      <c r="BZ490" s="239"/>
      <c r="CA490" s="239"/>
      <c r="CB490" s="239"/>
      <c r="CC490" s="239"/>
      <c r="CD490" s="239"/>
      <c r="CE490" s="239"/>
      <c r="CF490" s="239"/>
      <c r="CG490" s="239"/>
      <c r="CH490" s="239"/>
      <c r="CI490" s="239"/>
      <c r="CJ490" s="239"/>
      <c r="CK490" s="239"/>
      <c r="CL490" s="239"/>
      <c r="CM490" s="239"/>
      <c r="CN490" s="239"/>
      <c r="CO490" s="239"/>
      <c r="CP490" s="239"/>
      <c r="CQ490" s="239"/>
      <c r="CR490" s="239"/>
      <c r="CS490" s="239"/>
      <c r="CT490" s="239"/>
      <c r="CU490" s="239"/>
      <c r="CV490" s="239"/>
      <c r="CW490" s="239"/>
      <c r="CX490" s="239"/>
      <c r="CY490" s="239"/>
      <c r="CZ490" s="239"/>
      <c r="DA490" s="239"/>
      <c r="DB490" s="239"/>
      <c r="DC490" s="239"/>
      <c r="DD490" s="239"/>
      <c r="DE490" s="239"/>
      <c r="DF490" s="239"/>
      <c r="DG490" s="239"/>
      <c r="DH490" s="239"/>
      <c r="DI490" s="239"/>
      <c r="DJ490" s="239"/>
      <c r="DK490" s="239"/>
      <c r="DL490" s="239"/>
      <c r="DM490" s="239"/>
      <c r="DN490" s="239"/>
      <c r="DO490" s="239"/>
      <c r="DP490" s="239"/>
      <c r="DQ490" s="239"/>
      <c r="DR490" s="239"/>
      <c r="DS490" s="239"/>
      <c r="DT490" s="239"/>
      <c r="DU490" s="239"/>
      <c r="DV490" s="239"/>
      <c r="DW490" s="239"/>
      <c r="DX490" s="239"/>
      <c r="DY490" s="239"/>
      <c r="DZ490" s="239"/>
      <c r="EA490" s="239"/>
      <c r="EB490" s="239"/>
      <c r="EC490" s="239"/>
      <c r="ED490" s="239"/>
      <c r="EE490" s="239"/>
      <c r="EF490" s="239"/>
      <c r="EG490" s="239"/>
      <c r="EH490" s="239"/>
      <c r="EI490" s="239"/>
      <c r="EJ490" s="239"/>
      <c r="EK490" s="239"/>
      <c r="EL490" s="239"/>
      <c r="EM490" s="239"/>
      <c r="EN490" s="239"/>
      <c r="EO490" s="239"/>
      <c r="EP490" s="239"/>
      <c r="EQ490" s="239"/>
      <c r="ER490" s="239"/>
      <c r="ES490" s="239"/>
      <c r="ET490" s="239"/>
      <c r="EU490" s="239"/>
      <c r="EV490" s="239"/>
      <c r="EW490" s="239"/>
      <c r="EX490" s="239"/>
      <c r="EY490" s="239"/>
      <c r="EZ490" s="239"/>
      <c r="FA490" s="239"/>
      <c r="FB490" s="239"/>
      <c r="FC490" s="239"/>
      <c r="FD490" s="239"/>
      <c r="FE490" s="239"/>
      <c r="FF490" s="239"/>
      <c r="FG490" s="239"/>
      <c r="FH490" s="239"/>
      <c r="FI490" s="239"/>
      <c r="FJ490" s="239"/>
      <c r="FK490" s="239"/>
      <c r="FL490" s="239"/>
      <c r="FM490" s="239"/>
      <c r="FN490" s="239"/>
      <c r="FO490" s="239"/>
      <c r="FP490" s="239"/>
      <c r="FQ490" s="239"/>
      <c r="FR490" s="239"/>
      <c r="FS490" s="239"/>
      <c r="FT490" s="239"/>
      <c r="FU490" s="239"/>
      <c r="FV490" s="239"/>
      <c r="FW490" s="239"/>
      <c r="FX490" s="239"/>
      <c r="FY490" s="239"/>
      <c r="FZ490" s="239"/>
      <c r="GA490" s="239"/>
      <c r="GB490" s="239"/>
      <c r="GC490" s="239"/>
      <c r="GD490" s="239"/>
      <c r="GE490" s="239"/>
      <c r="GF490" s="239"/>
      <c r="GG490" s="239"/>
      <c r="GH490" s="239"/>
      <c r="GI490" s="239"/>
      <c r="GJ490" s="239"/>
      <c r="GK490" s="239"/>
      <c r="GL490" s="239"/>
      <c r="GM490" s="239"/>
      <c r="GN490" s="239"/>
      <c r="GO490" s="239"/>
      <c r="GP490" s="239"/>
      <c r="GQ490" s="239"/>
      <c r="GR490" s="239"/>
      <c r="GS490" s="239"/>
      <c r="GT490" s="239"/>
      <c r="GU490" s="239"/>
      <c r="GV490" s="239"/>
      <c r="GW490" s="239"/>
      <c r="GX490" s="239"/>
      <c r="GY490" s="239"/>
      <c r="GZ490" s="239"/>
      <c r="HA490" s="239"/>
      <c r="HB490" s="239"/>
      <c r="HC490" s="239"/>
      <c r="HD490" s="239"/>
      <c r="HE490" s="239"/>
      <c r="HF490" s="239"/>
      <c r="HG490" s="239"/>
      <c r="HH490" s="239"/>
      <c r="HI490" s="239"/>
      <c r="HJ490" s="239"/>
      <c r="HK490" s="239"/>
      <c r="HL490" s="239"/>
      <c r="HM490" s="239"/>
      <c r="HN490" s="239"/>
      <c r="HO490" s="239"/>
      <c r="HP490" s="239"/>
      <c r="HQ490" s="239"/>
      <c r="HR490" s="239"/>
      <c r="HS490" s="239"/>
      <c r="HT490" s="239"/>
      <c r="HU490" s="239"/>
      <c r="HV490" s="239"/>
      <c r="HW490" s="239"/>
      <c r="HX490" s="239"/>
      <c r="HY490" s="239"/>
      <c r="HZ490" s="239"/>
      <c r="IA490" s="239"/>
      <c r="IB490" s="239"/>
      <c r="IC490" s="239"/>
      <c r="ID490" s="239"/>
      <c r="IE490" s="239"/>
      <c r="IF490" s="239"/>
      <c r="IG490" s="239"/>
      <c r="IH490" s="325"/>
      <c r="II490" s="325"/>
      <c r="IJ490" s="325"/>
      <c r="IK490" s="325"/>
      <c r="IL490" s="325"/>
      <c r="IM490" s="325"/>
      <c r="IN490" s="325"/>
      <c r="IO490" s="325"/>
      <c r="IP490" s="325"/>
      <c r="IQ490" s="325"/>
      <c r="IR490" s="325"/>
      <c r="IS490" s="325"/>
      <c r="IT490" s="325"/>
      <c r="IU490" s="325"/>
      <c r="IV490" s="325"/>
    </row>
    <row r="491" spans="1:6" s="321" customFormat="1" ht="30" customHeight="1">
      <c r="A491" s="341" t="s">
        <v>419</v>
      </c>
      <c r="B491" s="344">
        <v>0</v>
      </c>
      <c r="C491" s="338">
        <f t="shared" si="64"/>
        <v>0</v>
      </c>
      <c r="D491" s="345"/>
      <c r="E491" s="353" t="str">
        <f t="shared" si="65"/>
        <v>-</v>
      </c>
      <c r="F491" s="354"/>
    </row>
    <row r="492" spans="1:6" s="321" customFormat="1" ht="30" customHeight="1">
      <c r="A492" s="341" t="s">
        <v>420</v>
      </c>
      <c r="B492" s="344">
        <v>0</v>
      </c>
      <c r="C492" s="338">
        <f t="shared" si="64"/>
        <v>0</v>
      </c>
      <c r="D492" s="345"/>
      <c r="E492" s="353" t="str">
        <f t="shared" si="65"/>
        <v>-</v>
      </c>
      <c r="F492" s="354"/>
    </row>
    <row r="493" spans="1:6" s="321" customFormat="1" ht="30" customHeight="1">
      <c r="A493" s="341" t="s">
        <v>421</v>
      </c>
      <c r="B493" s="344">
        <v>0</v>
      </c>
      <c r="C493" s="338">
        <f t="shared" si="64"/>
        <v>0</v>
      </c>
      <c r="D493" s="345"/>
      <c r="E493" s="353" t="str">
        <f t="shared" si="65"/>
        <v>-</v>
      </c>
      <c r="F493" s="354"/>
    </row>
    <row r="494" spans="1:256" s="321" customFormat="1" ht="30" customHeight="1">
      <c r="A494" s="341" t="s">
        <v>422</v>
      </c>
      <c r="B494" s="344">
        <v>166.98</v>
      </c>
      <c r="C494" s="338">
        <f t="shared" si="64"/>
        <v>166.98</v>
      </c>
      <c r="D494" s="345">
        <v>204</v>
      </c>
      <c r="E494" s="353">
        <f t="shared" si="65"/>
        <v>1.221703197987783</v>
      </c>
      <c r="F494" s="354"/>
      <c r="G494" s="239"/>
      <c r="H494" s="239"/>
      <c r="I494" s="239"/>
      <c r="J494" s="239"/>
      <c r="K494" s="239"/>
      <c r="L494" s="239"/>
      <c r="M494" s="239"/>
      <c r="N494" s="239"/>
      <c r="O494" s="239"/>
      <c r="P494" s="239"/>
      <c r="Q494" s="239"/>
      <c r="R494" s="239"/>
      <c r="S494" s="239"/>
      <c r="T494" s="239"/>
      <c r="U494" s="239"/>
      <c r="V494" s="239"/>
      <c r="W494" s="239"/>
      <c r="X494" s="239"/>
      <c r="Y494" s="239"/>
      <c r="Z494" s="239"/>
      <c r="AA494" s="239"/>
      <c r="AB494" s="239"/>
      <c r="AC494" s="239"/>
      <c r="AD494" s="239"/>
      <c r="AE494" s="239"/>
      <c r="AF494" s="239"/>
      <c r="AG494" s="239"/>
      <c r="AH494" s="239"/>
      <c r="AI494" s="239"/>
      <c r="AJ494" s="239"/>
      <c r="AK494" s="239"/>
      <c r="AL494" s="239"/>
      <c r="AM494" s="239"/>
      <c r="AN494" s="239"/>
      <c r="AO494" s="239"/>
      <c r="AP494" s="239"/>
      <c r="AQ494" s="239"/>
      <c r="AR494" s="239"/>
      <c r="AS494" s="239"/>
      <c r="AT494" s="239"/>
      <c r="AU494" s="239"/>
      <c r="AV494" s="239"/>
      <c r="AW494" s="239"/>
      <c r="AX494" s="239"/>
      <c r="AY494" s="239"/>
      <c r="AZ494" s="239"/>
      <c r="BA494" s="239"/>
      <c r="BB494" s="239"/>
      <c r="BC494" s="239"/>
      <c r="BD494" s="239"/>
      <c r="BE494" s="239"/>
      <c r="BF494" s="239"/>
      <c r="BG494" s="239"/>
      <c r="BH494" s="239"/>
      <c r="BI494" s="239"/>
      <c r="BJ494" s="239"/>
      <c r="BK494" s="239"/>
      <c r="BL494" s="239"/>
      <c r="BM494" s="239"/>
      <c r="BN494" s="239"/>
      <c r="BO494" s="239"/>
      <c r="BP494" s="239"/>
      <c r="BQ494" s="239"/>
      <c r="BR494" s="239"/>
      <c r="BS494" s="239"/>
      <c r="BT494" s="239"/>
      <c r="BU494" s="239"/>
      <c r="BV494" s="239"/>
      <c r="BW494" s="239"/>
      <c r="BX494" s="239"/>
      <c r="BY494" s="239"/>
      <c r="BZ494" s="239"/>
      <c r="CA494" s="239"/>
      <c r="CB494" s="239"/>
      <c r="CC494" s="239"/>
      <c r="CD494" s="239"/>
      <c r="CE494" s="239"/>
      <c r="CF494" s="239"/>
      <c r="CG494" s="239"/>
      <c r="CH494" s="239"/>
      <c r="CI494" s="239"/>
      <c r="CJ494" s="239"/>
      <c r="CK494" s="239"/>
      <c r="CL494" s="239"/>
      <c r="CM494" s="239"/>
      <c r="CN494" s="239"/>
      <c r="CO494" s="239"/>
      <c r="CP494" s="239"/>
      <c r="CQ494" s="239"/>
      <c r="CR494" s="239"/>
      <c r="CS494" s="239"/>
      <c r="CT494" s="239"/>
      <c r="CU494" s="239"/>
      <c r="CV494" s="239"/>
      <c r="CW494" s="239"/>
      <c r="CX494" s="239"/>
      <c r="CY494" s="239"/>
      <c r="CZ494" s="239"/>
      <c r="DA494" s="239"/>
      <c r="DB494" s="239"/>
      <c r="DC494" s="239"/>
      <c r="DD494" s="239"/>
      <c r="DE494" s="239"/>
      <c r="DF494" s="239"/>
      <c r="DG494" s="239"/>
      <c r="DH494" s="239"/>
      <c r="DI494" s="239"/>
      <c r="DJ494" s="239"/>
      <c r="DK494" s="239"/>
      <c r="DL494" s="239"/>
      <c r="DM494" s="239"/>
      <c r="DN494" s="239"/>
      <c r="DO494" s="239"/>
      <c r="DP494" s="239"/>
      <c r="DQ494" s="239"/>
      <c r="DR494" s="239"/>
      <c r="DS494" s="239"/>
      <c r="DT494" s="239"/>
      <c r="DU494" s="239"/>
      <c r="DV494" s="239"/>
      <c r="DW494" s="239"/>
      <c r="DX494" s="239"/>
      <c r="DY494" s="239"/>
      <c r="DZ494" s="239"/>
      <c r="EA494" s="239"/>
      <c r="EB494" s="239"/>
      <c r="EC494" s="239"/>
      <c r="ED494" s="239"/>
      <c r="EE494" s="239"/>
      <c r="EF494" s="239"/>
      <c r="EG494" s="239"/>
      <c r="EH494" s="239"/>
      <c r="EI494" s="239"/>
      <c r="EJ494" s="239"/>
      <c r="EK494" s="239"/>
      <c r="EL494" s="239"/>
      <c r="EM494" s="239"/>
      <c r="EN494" s="239"/>
      <c r="EO494" s="239"/>
      <c r="EP494" s="239"/>
      <c r="EQ494" s="239"/>
      <c r="ER494" s="239"/>
      <c r="ES494" s="239"/>
      <c r="ET494" s="239"/>
      <c r="EU494" s="239"/>
      <c r="EV494" s="239"/>
      <c r="EW494" s="239"/>
      <c r="EX494" s="239"/>
      <c r="EY494" s="239"/>
      <c r="EZ494" s="239"/>
      <c r="FA494" s="239"/>
      <c r="FB494" s="239"/>
      <c r="FC494" s="239"/>
      <c r="FD494" s="239"/>
      <c r="FE494" s="239"/>
      <c r="FF494" s="239"/>
      <c r="FG494" s="239"/>
      <c r="FH494" s="239"/>
      <c r="FI494" s="239"/>
      <c r="FJ494" s="239"/>
      <c r="FK494" s="239"/>
      <c r="FL494" s="239"/>
      <c r="FM494" s="239"/>
      <c r="FN494" s="239"/>
      <c r="FO494" s="239"/>
      <c r="FP494" s="239"/>
      <c r="FQ494" s="239"/>
      <c r="FR494" s="239"/>
      <c r="FS494" s="239"/>
      <c r="FT494" s="239"/>
      <c r="FU494" s="239"/>
      <c r="FV494" s="239"/>
      <c r="FW494" s="239"/>
      <c r="FX494" s="239"/>
      <c r="FY494" s="239"/>
      <c r="FZ494" s="239"/>
      <c r="GA494" s="239"/>
      <c r="GB494" s="239"/>
      <c r="GC494" s="239"/>
      <c r="GD494" s="239"/>
      <c r="GE494" s="239"/>
      <c r="GF494" s="239"/>
      <c r="GG494" s="239"/>
      <c r="GH494" s="239"/>
      <c r="GI494" s="239"/>
      <c r="GJ494" s="239"/>
      <c r="GK494" s="239"/>
      <c r="GL494" s="239"/>
      <c r="GM494" s="239"/>
      <c r="GN494" s="239"/>
      <c r="GO494" s="239"/>
      <c r="GP494" s="239"/>
      <c r="GQ494" s="239"/>
      <c r="GR494" s="239"/>
      <c r="GS494" s="239"/>
      <c r="GT494" s="239"/>
      <c r="GU494" s="239"/>
      <c r="GV494" s="239"/>
      <c r="GW494" s="239"/>
      <c r="GX494" s="239"/>
      <c r="GY494" s="239"/>
      <c r="GZ494" s="239"/>
      <c r="HA494" s="239"/>
      <c r="HB494" s="239"/>
      <c r="HC494" s="239"/>
      <c r="HD494" s="239"/>
      <c r="HE494" s="239"/>
      <c r="HF494" s="239"/>
      <c r="HG494" s="239"/>
      <c r="HH494" s="239"/>
      <c r="HI494" s="239"/>
      <c r="HJ494" s="239"/>
      <c r="HK494" s="239"/>
      <c r="HL494" s="239"/>
      <c r="HM494" s="239"/>
      <c r="HN494" s="239"/>
      <c r="HO494" s="239"/>
      <c r="HP494" s="239"/>
      <c r="HQ494" s="239"/>
      <c r="HR494" s="239"/>
      <c r="HS494" s="239"/>
      <c r="HT494" s="239"/>
      <c r="HU494" s="239"/>
      <c r="HV494" s="239"/>
      <c r="HW494" s="239"/>
      <c r="HX494" s="239"/>
      <c r="HY494" s="239"/>
      <c r="HZ494" s="239"/>
      <c r="IA494" s="239"/>
      <c r="IB494" s="239"/>
      <c r="IC494" s="239"/>
      <c r="ID494" s="239"/>
      <c r="IE494" s="239"/>
      <c r="IF494" s="239"/>
      <c r="IG494" s="239"/>
      <c r="IH494" s="325"/>
      <c r="II494" s="325"/>
      <c r="IJ494" s="325"/>
      <c r="IK494" s="325"/>
      <c r="IL494" s="325"/>
      <c r="IM494" s="325"/>
      <c r="IN494" s="325"/>
      <c r="IO494" s="325"/>
      <c r="IP494" s="325"/>
      <c r="IQ494" s="325"/>
      <c r="IR494" s="325"/>
      <c r="IS494" s="325"/>
      <c r="IT494" s="325"/>
      <c r="IU494" s="325"/>
      <c r="IV494" s="325"/>
    </row>
    <row r="495" spans="1:6" s="321" customFormat="1" ht="30" customHeight="1">
      <c r="A495" s="341" t="s">
        <v>423</v>
      </c>
      <c r="B495" s="344">
        <v>0</v>
      </c>
      <c r="C495" s="338">
        <f t="shared" si="64"/>
        <v>0</v>
      </c>
      <c r="D495" s="345"/>
      <c r="E495" s="353" t="str">
        <f t="shared" si="65"/>
        <v>-</v>
      </c>
      <c r="F495" s="354"/>
    </row>
    <row r="496" spans="1:6" s="321" customFormat="1" ht="30" customHeight="1">
      <c r="A496" s="341" t="s">
        <v>424</v>
      </c>
      <c r="B496" s="344">
        <v>0</v>
      </c>
      <c r="C496" s="338">
        <f t="shared" si="64"/>
        <v>0</v>
      </c>
      <c r="D496" s="345"/>
      <c r="E496" s="353" t="str">
        <f t="shared" si="65"/>
        <v>-</v>
      </c>
      <c r="F496" s="354"/>
    </row>
    <row r="497" spans="1:256" s="321" customFormat="1" ht="30" customHeight="1">
      <c r="A497" s="341" t="s">
        <v>425</v>
      </c>
      <c r="B497" s="344">
        <v>2697.73</v>
      </c>
      <c r="C497" s="338">
        <f t="shared" si="64"/>
        <v>2697.73</v>
      </c>
      <c r="D497" s="345">
        <v>2830</v>
      </c>
      <c r="E497" s="353">
        <f t="shared" si="65"/>
        <v>1.0490301105003095</v>
      </c>
      <c r="F497" s="354"/>
      <c r="G497" s="239"/>
      <c r="H497" s="239"/>
      <c r="I497" s="239"/>
      <c r="J497" s="239"/>
      <c r="K497" s="239"/>
      <c r="L497" s="239"/>
      <c r="M497" s="239"/>
      <c r="N497" s="239"/>
      <c r="O497" s="239"/>
      <c r="P497" s="239"/>
      <c r="Q497" s="239"/>
      <c r="R497" s="239"/>
      <c r="S497" s="239"/>
      <c r="T497" s="239"/>
      <c r="U497" s="239"/>
      <c r="V497" s="239"/>
      <c r="W497" s="239"/>
      <c r="X497" s="239"/>
      <c r="Y497" s="239"/>
      <c r="Z497" s="239"/>
      <c r="AA497" s="239"/>
      <c r="AB497" s="239"/>
      <c r="AC497" s="239"/>
      <c r="AD497" s="239"/>
      <c r="AE497" s="239"/>
      <c r="AF497" s="239"/>
      <c r="AG497" s="239"/>
      <c r="AH497" s="239"/>
      <c r="AI497" s="239"/>
      <c r="AJ497" s="239"/>
      <c r="AK497" s="239"/>
      <c r="AL497" s="239"/>
      <c r="AM497" s="239"/>
      <c r="AN497" s="239"/>
      <c r="AO497" s="239"/>
      <c r="AP497" s="239"/>
      <c r="AQ497" s="239"/>
      <c r="AR497" s="239"/>
      <c r="AS497" s="239"/>
      <c r="AT497" s="239"/>
      <c r="AU497" s="239"/>
      <c r="AV497" s="239"/>
      <c r="AW497" s="239"/>
      <c r="AX497" s="239"/>
      <c r="AY497" s="239"/>
      <c r="AZ497" s="239"/>
      <c r="BA497" s="239"/>
      <c r="BB497" s="239"/>
      <c r="BC497" s="239"/>
      <c r="BD497" s="239"/>
      <c r="BE497" s="239"/>
      <c r="BF497" s="239"/>
      <c r="BG497" s="239"/>
      <c r="BH497" s="239"/>
      <c r="BI497" s="239"/>
      <c r="BJ497" s="239"/>
      <c r="BK497" s="239"/>
      <c r="BL497" s="239"/>
      <c r="BM497" s="239"/>
      <c r="BN497" s="239"/>
      <c r="BO497" s="239"/>
      <c r="BP497" s="239"/>
      <c r="BQ497" s="239"/>
      <c r="BR497" s="239"/>
      <c r="BS497" s="239"/>
      <c r="BT497" s="239"/>
      <c r="BU497" s="239"/>
      <c r="BV497" s="239"/>
      <c r="BW497" s="239"/>
      <c r="BX497" s="239"/>
      <c r="BY497" s="239"/>
      <c r="BZ497" s="239"/>
      <c r="CA497" s="239"/>
      <c r="CB497" s="239"/>
      <c r="CC497" s="239"/>
      <c r="CD497" s="239"/>
      <c r="CE497" s="239"/>
      <c r="CF497" s="239"/>
      <c r="CG497" s="239"/>
      <c r="CH497" s="239"/>
      <c r="CI497" s="239"/>
      <c r="CJ497" s="239"/>
      <c r="CK497" s="239"/>
      <c r="CL497" s="239"/>
      <c r="CM497" s="239"/>
      <c r="CN497" s="239"/>
      <c r="CO497" s="239"/>
      <c r="CP497" s="239"/>
      <c r="CQ497" s="239"/>
      <c r="CR497" s="239"/>
      <c r="CS497" s="239"/>
      <c r="CT497" s="239"/>
      <c r="CU497" s="239"/>
      <c r="CV497" s="239"/>
      <c r="CW497" s="239"/>
      <c r="CX497" s="239"/>
      <c r="CY497" s="239"/>
      <c r="CZ497" s="239"/>
      <c r="DA497" s="239"/>
      <c r="DB497" s="239"/>
      <c r="DC497" s="239"/>
      <c r="DD497" s="239"/>
      <c r="DE497" s="239"/>
      <c r="DF497" s="239"/>
      <c r="DG497" s="239"/>
      <c r="DH497" s="239"/>
      <c r="DI497" s="239"/>
      <c r="DJ497" s="239"/>
      <c r="DK497" s="239"/>
      <c r="DL497" s="239"/>
      <c r="DM497" s="239"/>
      <c r="DN497" s="239"/>
      <c r="DO497" s="239"/>
      <c r="DP497" s="239"/>
      <c r="DQ497" s="239"/>
      <c r="DR497" s="239"/>
      <c r="DS497" s="239"/>
      <c r="DT497" s="239"/>
      <c r="DU497" s="239"/>
      <c r="DV497" s="239"/>
      <c r="DW497" s="239"/>
      <c r="DX497" s="239"/>
      <c r="DY497" s="239"/>
      <c r="DZ497" s="239"/>
      <c r="EA497" s="239"/>
      <c r="EB497" s="239"/>
      <c r="EC497" s="239"/>
      <c r="ED497" s="239"/>
      <c r="EE497" s="239"/>
      <c r="EF497" s="239"/>
      <c r="EG497" s="239"/>
      <c r="EH497" s="239"/>
      <c r="EI497" s="239"/>
      <c r="EJ497" s="239"/>
      <c r="EK497" s="239"/>
      <c r="EL497" s="239"/>
      <c r="EM497" s="239"/>
      <c r="EN497" s="239"/>
      <c r="EO497" s="239"/>
      <c r="EP497" s="239"/>
      <c r="EQ497" s="239"/>
      <c r="ER497" s="239"/>
      <c r="ES497" s="239"/>
      <c r="ET497" s="239"/>
      <c r="EU497" s="239"/>
      <c r="EV497" s="239"/>
      <c r="EW497" s="239"/>
      <c r="EX497" s="239"/>
      <c r="EY497" s="239"/>
      <c r="EZ497" s="239"/>
      <c r="FA497" s="239"/>
      <c r="FB497" s="239"/>
      <c r="FC497" s="239"/>
      <c r="FD497" s="239"/>
      <c r="FE497" s="239"/>
      <c r="FF497" s="239"/>
      <c r="FG497" s="239"/>
      <c r="FH497" s="239"/>
      <c r="FI497" s="239"/>
      <c r="FJ497" s="239"/>
      <c r="FK497" s="239"/>
      <c r="FL497" s="239"/>
      <c r="FM497" s="239"/>
      <c r="FN497" s="239"/>
      <c r="FO497" s="239"/>
      <c r="FP497" s="239"/>
      <c r="FQ497" s="239"/>
      <c r="FR497" s="239"/>
      <c r="FS497" s="239"/>
      <c r="FT497" s="239"/>
      <c r="FU497" s="239"/>
      <c r="FV497" s="239"/>
      <c r="FW497" s="239"/>
      <c r="FX497" s="239"/>
      <c r="FY497" s="239"/>
      <c r="FZ497" s="239"/>
      <c r="GA497" s="239"/>
      <c r="GB497" s="239"/>
      <c r="GC497" s="239"/>
      <c r="GD497" s="239"/>
      <c r="GE497" s="239"/>
      <c r="GF497" s="239"/>
      <c r="GG497" s="239"/>
      <c r="GH497" s="239"/>
      <c r="GI497" s="239"/>
      <c r="GJ497" s="239"/>
      <c r="GK497" s="239"/>
      <c r="GL497" s="239"/>
      <c r="GM497" s="239"/>
      <c r="GN497" s="239"/>
      <c r="GO497" s="239"/>
      <c r="GP497" s="239"/>
      <c r="GQ497" s="239"/>
      <c r="GR497" s="239"/>
      <c r="GS497" s="239"/>
      <c r="GT497" s="239"/>
      <c r="GU497" s="239"/>
      <c r="GV497" s="239"/>
      <c r="GW497" s="239"/>
      <c r="GX497" s="239"/>
      <c r="GY497" s="239"/>
      <c r="GZ497" s="239"/>
      <c r="HA497" s="239"/>
      <c r="HB497" s="239"/>
      <c r="HC497" s="239"/>
      <c r="HD497" s="239"/>
      <c r="HE497" s="239"/>
      <c r="HF497" s="239"/>
      <c r="HG497" s="239"/>
      <c r="HH497" s="239"/>
      <c r="HI497" s="239"/>
      <c r="HJ497" s="239"/>
      <c r="HK497" s="239"/>
      <c r="HL497" s="239"/>
      <c r="HM497" s="239"/>
      <c r="HN497" s="239"/>
      <c r="HO497" s="239"/>
      <c r="HP497" s="239"/>
      <c r="HQ497" s="239"/>
      <c r="HR497" s="239"/>
      <c r="HS497" s="239"/>
      <c r="HT497" s="239"/>
      <c r="HU497" s="239"/>
      <c r="HV497" s="239"/>
      <c r="HW497" s="239"/>
      <c r="HX497" s="239"/>
      <c r="HY497" s="239"/>
      <c r="HZ497" s="239"/>
      <c r="IA497" s="239"/>
      <c r="IB497" s="239"/>
      <c r="IC497" s="239"/>
      <c r="ID497" s="239"/>
      <c r="IE497" s="239"/>
      <c r="IF497" s="239"/>
      <c r="IG497" s="239"/>
      <c r="IH497" s="325"/>
      <c r="II497" s="325"/>
      <c r="IJ497" s="325"/>
      <c r="IK497" s="325"/>
      <c r="IL497" s="325"/>
      <c r="IM497" s="325"/>
      <c r="IN497" s="325"/>
      <c r="IO497" s="325"/>
      <c r="IP497" s="325"/>
      <c r="IQ497" s="325"/>
      <c r="IR497" s="325"/>
      <c r="IS497" s="325"/>
      <c r="IT497" s="325"/>
      <c r="IU497" s="325"/>
      <c r="IV497" s="325"/>
    </row>
    <row r="498" spans="1:256" s="321" customFormat="1" ht="30" customHeight="1">
      <c r="A498" s="334" t="s">
        <v>426</v>
      </c>
      <c r="B498" s="342">
        <f>SUM(B499:B505)</f>
        <v>1733.3200000000002</v>
      </c>
      <c r="C498" s="342">
        <f>SUM(C499:C505)</f>
        <v>1733.3200000000002</v>
      </c>
      <c r="D498" s="343">
        <f>SUM(D499:D505)</f>
        <v>1619</v>
      </c>
      <c r="E498" s="353">
        <f t="shared" si="65"/>
        <v>0.934045646504973</v>
      </c>
      <c r="F498" s="354"/>
      <c r="G498" s="239"/>
      <c r="H498" s="239"/>
      <c r="I498" s="239"/>
      <c r="J498" s="239"/>
      <c r="K498" s="239"/>
      <c r="L498" s="239"/>
      <c r="M498" s="239"/>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239"/>
      <c r="AL498" s="239"/>
      <c r="AM498" s="239"/>
      <c r="AN498" s="239"/>
      <c r="AO498" s="239"/>
      <c r="AP498" s="239"/>
      <c r="AQ498" s="239"/>
      <c r="AR498" s="239"/>
      <c r="AS498" s="239"/>
      <c r="AT498" s="239"/>
      <c r="AU498" s="239"/>
      <c r="AV498" s="239"/>
      <c r="AW498" s="239"/>
      <c r="AX498" s="239"/>
      <c r="AY498" s="239"/>
      <c r="AZ498" s="239"/>
      <c r="BA498" s="239"/>
      <c r="BB498" s="239"/>
      <c r="BC498" s="239"/>
      <c r="BD498" s="239"/>
      <c r="BE498" s="239"/>
      <c r="BF498" s="239"/>
      <c r="BG498" s="239"/>
      <c r="BH498" s="239"/>
      <c r="BI498" s="239"/>
      <c r="BJ498" s="239"/>
      <c r="BK498" s="239"/>
      <c r="BL498" s="239"/>
      <c r="BM498" s="239"/>
      <c r="BN498" s="239"/>
      <c r="BO498" s="239"/>
      <c r="BP498" s="239"/>
      <c r="BQ498" s="239"/>
      <c r="BR498" s="239"/>
      <c r="BS498" s="239"/>
      <c r="BT498" s="239"/>
      <c r="BU498" s="239"/>
      <c r="BV498" s="239"/>
      <c r="BW498" s="239"/>
      <c r="BX498" s="239"/>
      <c r="BY498" s="239"/>
      <c r="BZ498" s="239"/>
      <c r="CA498" s="239"/>
      <c r="CB498" s="239"/>
      <c r="CC498" s="239"/>
      <c r="CD498" s="239"/>
      <c r="CE498" s="239"/>
      <c r="CF498" s="239"/>
      <c r="CG498" s="239"/>
      <c r="CH498" s="239"/>
      <c r="CI498" s="239"/>
      <c r="CJ498" s="239"/>
      <c r="CK498" s="239"/>
      <c r="CL498" s="239"/>
      <c r="CM498" s="239"/>
      <c r="CN498" s="239"/>
      <c r="CO498" s="239"/>
      <c r="CP498" s="239"/>
      <c r="CQ498" s="239"/>
      <c r="CR498" s="239"/>
      <c r="CS498" s="239"/>
      <c r="CT498" s="239"/>
      <c r="CU498" s="239"/>
      <c r="CV498" s="239"/>
      <c r="CW498" s="239"/>
      <c r="CX498" s="239"/>
      <c r="CY498" s="239"/>
      <c r="CZ498" s="239"/>
      <c r="DA498" s="239"/>
      <c r="DB498" s="239"/>
      <c r="DC498" s="239"/>
      <c r="DD498" s="239"/>
      <c r="DE498" s="239"/>
      <c r="DF498" s="239"/>
      <c r="DG498" s="239"/>
      <c r="DH498" s="239"/>
      <c r="DI498" s="239"/>
      <c r="DJ498" s="239"/>
      <c r="DK498" s="239"/>
      <c r="DL498" s="239"/>
      <c r="DM498" s="239"/>
      <c r="DN498" s="239"/>
      <c r="DO498" s="239"/>
      <c r="DP498" s="239"/>
      <c r="DQ498" s="239"/>
      <c r="DR498" s="239"/>
      <c r="DS498" s="239"/>
      <c r="DT498" s="239"/>
      <c r="DU498" s="239"/>
      <c r="DV498" s="239"/>
      <c r="DW498" s="239"/>
      <c r="DX498" s="239"/>
      <c r="DY498" s="239"/>
      <c r="DZ498" s="239"/>
      <c r="EA498" s="239"/>
      <c r="EB498" s="239"/>
      <c r="EC498" s="239"/>
      <c r="ED498" s="239"/>
      <c r="EE498" s="239"/>
      <c r="EF498" s="239"/>
      <c r="EG498" s="239"/>
      <c r="EH498" s="239"/>
      <c r="EI498" s="239"/>
      <c r="EJ498" s="239"/>
      <c r="EK498" s="239"/>
      <c r="EL498" s="239"/>
      <c r="EM498" s="239"/>
      <c r="EN498" s="239"/>
      <c r="EO498" s="239"/>
      <c r="EP498" s="239"/>
      <c r="EQ498" s="239"/>
      <c r="ER498" s="239"/>
      <c r="ES498" s="239"/>
      <c r="ET498" s="239"/>
      <c r="EU498" s="239"/>
      <c r="EV498" s="239"/>
      <c r="EW498" s="239"/>
      <c r="EX498" s="239"/>
      <c r="EY498" s="239"/>
      <c r="EZ498" s="239"/>
      <c r="FA498" s="239"/>
      <c r="FB498" s="239"/>
      <c r="FC498" s="239"/>
      <c r="FD498" s="239"/>
      <c r="FE498" s="239"/>
      <c r="FF498" s="239"/>
      <c r="FG498" s="239"/>
      <c r="FH498" s="239"/>
      <c r="FI498" s="239"/>
      <c r="FJ498" s="239"/>
      <c r="FK498" s="239"/>
      <c r="FL498" s="239"/>
      <c r="FM498" s="239"/>
      <c r="FN498" s="239"/>
      <c r="FO498" s="239"/>
      <c r="FP498" s="239"/>
      <c r="FQ498" s="239"/>
      <c r="FR498" s="239"/>
      <c r="FS498" s="239"/>
      <c r="FT498" s="239"/>
      <c r="FU498" s="239"/>
      <c r="FV498" s="239"/>
      <c r="FW498" s="239"/>
      <c r="FX498" s="239"/>
      <c r="FY498" s="239"/>
      <c r="FZ498" s="239"/>
      <c r="GA498" s="239"/>
      <c r="GB498" s="239"/>
      <c r="GC498" s="239"/>
      <c r="GD498" s="239"/>
      <c r="GE498" s="239"/>
      <c r="GF498" s="239"/>
      <c r="GG498" s="239"/>
      <c r="GH498" s="239"/>
      <c r="GI498" s="239"/>
      <c r="GJ498" s="239"/>
      <c r="GK498" s="239"/>
      <c r="GL498" s="239"/>
      <c r="GM498" s="239"/>
      <c r="GN498" s="239"/>
      <c r="GO498" s="239"/>
      <c r="GP498" s="239"/>
      <c r="GQ498" s="239"/>
      <c r="GR498" s="239"/>
      <c r="GS498" s="239"/>
      <c r="GT498" s="239"/>
      <c r="GU498" s="239"/>
      <c r="GV498" s="239"/>
      <c r="GW498" s="239"/>
      <c r="GX498" s="239"/>
      <c r="GY498" s="239"/>
      <c r="GZ498" s="239"/>
      <c r="HA498" s="239"/>
      <c r="HB498" s="239"/>
      <c r="HC498" s="239"/>
      <c r="HD498" s="239"/>
      <c r="HE498" s="239"/>
      <c r="HF498" s="239"/>
      <c r="HG498" s="239"/>
      <c r="HH498" s="239"/>
      <c r="HI498" s="239"/>
      <c r="HJ498" s="239"/>
      <c r="HK498" s="239"/>
      <c r="HL498" s="239"/>
      <c r="HM498" s="239"/>
      <c r="HN498" s="239"/>
      <c r="HO498" s="239"/>
      <c r="HP498" s="239"/>
      <c r="HQ498" s="239"/>
      <c r="HR498" s="239"/>
      <c r="HS498" s="239"/>
      <c r="HT498" s="239"/>
      <c r="HU498" s="239"/>
      <c r="HV498" s="239"/>
      <c r="HW498" s="239"/>
      <c r="HX498" s="239"/>
      <c r="HY498" s="239"/>
      <c r="HZ498" s="239"/>
      <c r="IA498" s="239"/>
      <c r="IB498" s="239"/>
      <c r="IC498" s="239"/>
      <c r="ID498" s="239"/>
      <c r="IE498" s="239"/>
      <c r="IF498" s="239"/>
      <c r="IG498" s="239"/>
      <c r="IH498" s="325"/>
      <c r="II498" s="325"/>
      <c r="IJ498" s="325"/>
      <c r="IK498" s="325"/>
      <c r="IL498" s="325"/>
      <c r="IM498" s="325"/>
      <c r="IN498" s="325"/>
      <c r="IO498" s="325"/>
      <c r="IP498" s="325"/>
      <c r="IQ498" s="325"/>
      <c r="IR498" s="325"/>
      <c r="IS498" s="325"/>
      <c r="IT498" s="325"/>
      <c r="IU498" s="325"/>
      <c r="IV498" s="325"/>
    </row>
    <row r="499" spans="1:6" s="321" customFormat="1" ht="30" customHeight="1">
      <c r="A499" s="341" t="s">
        <v>78</v>
      </c>
      <c r="B499" s="344">
        <v>0</v>
      </c>
      <c r="C499" s="338">
        <f aca="true" t="shared" si="66" ref="C499:C505">B499</f>
        <v>0</v>
      </c>
      <c r="D499" s="345"/>
      <c r="E499" s="353" t="str">
        <f t="shared" si="65"/>
        <v>-</v>
      </c>
      <c r="F499" s="354"/>
    </row>
    <row r="500" spans="1:6" s="321" customFormat="1" ht="30" customHeight="1">
      <c r="A500" s="341" t="s">
        <v>79</v>
      </c>
      <c r="B500" s="344">
        <v>0</v>
      </c>
      <c r="C500" s="338">
        <f t="shared" si="66"/>
        <v>0</v>
      </c>
      <c r="D500" s="345"/>
      <c r="E500" s="353" t="str">
        <f t="shared" si="65"/>
        <v>-</v>
      </c>
      <c r="F500" s="354"/>
    </row>
    <row r="501" spans="1:6" s="321" customFormat="1" ht="30" customHeight="1">
      <c r="A501" s="341" t="s">
        <v>80</v>
      </c>
      <c r="B501" s="344">
        <v>0</v>
      </c>
      <c r="C501" s="338">
        <f t="shared" si="66"/>
        <v>0</v>
      </c>
      <c r="D501" s="345"/>
      <c r="E501" s="353" t="str">
        <f t="shared" si="65"/>
        <v>-</v>
      </c>
      <c r="F501" s="354"/>
    </row>
    <row r="502" spans="1:256" s="321" customFormat="1" ht="30" customHeight="1">
      <c r="A502" s="341" t="s">
        <v>427</v>
      </c>
      <c r="B502" s="338">
        <v>221.19</v>
      </c>
      <c r="C502" s="338">
        <f t="shared" si="66"/>
        <v>221.19</v>
      </c>
      <c r="D502" s="339">
        <v>248</v>
      </c>
      <c r="E502" s="353">
        <f t="shared" si="65"/>
        <v>1.1212080112120801</v>
      </c>
      <c r="F502" s="355"/>
      <c r="G502" s="239"/>
      <c r="H502" s="239"/>
      <c r="I502" s="239"/>
      <c r="J502" s="239"/>
      <c r="K502" s="239"/>
      <c r="L502" s="239"/>
      <c r="M502" s="239"/>
      <c r="N502" s="239"/>
      <c r="O502" s="239"/>
      <c r="P502" s="239"/>
      <c r="Q502" s="239"/>
      <c r="R502" s="239"/>
      <c r="S502" s="239"/>
      <c r="T502" s="239"/>
      <c r="U502" s="239"/>
      <c r="V502" s="239"/>
      <c r="W502" s="239"/>
      <c r="X502" s="239"/>
      <c r="Y502" s="239"/>
      <c r="Z502" s="239"/>
      <c r="AA502" s="239"/>
      <c r="AB502" s="239"/>
      <c r="AC502" s="239"/>
      <c r="AD502" s="239"/>
      <c r="AE502" s="239"/>
      <c r="AF502" s="239"/>
      <c r="AG502" s="239"/>
      <c r="AH502" s="239"/>
      <c r="AI502" s="239"/>
      <c r="AJ502" s="239"/>
      <c r="AK502" s="239"/>
      <c r="AL502" s="239"/>
      <c r="AM502" s="239"/>
      <c r="AN502" s="239"/>
      <c r="AO502" s="239"/>
      <c r="AP502" s="239"/>
      <c r="AQ502" s="239"/>
      <c r="AR502" s="239"/>
      <c r="AS502" s="239"/>
      <c r="AT502" s="239"/>
      <c r="AU502" s="239"/>
      <c r="AV502" s="239"/>
      <c r="AW502" s="239"/>
      <c r="AX502" s="239"/>
      <c r="AY502" s="239"/>
      <c r="AZ502" s="239"/>
      <c r="BA502" s="239"/>
      <c r="BB502" s="239"/>
      <c r="BC502" s="239"/>
      <c r="BD502" s="239"/>
      <c r="BE502" s="239"/>
      <c r="BF502" s="239"/>
      <c r="BG502" s="239"/>
      <c r="BH502" s="239"/>
      <c r="BI502" s="239"/>
      <c r="BJ502" s="239"/>
      <c r="BK502" s="239"/>
      <c r="BL502" s="239"/>
      <c r="BM502" s="239"/>
      <c r="BN502" s="239"/>
      <c r="BO502" s="239"/>
      <c r="BP502" s="239"/>
      <c r="BQ502" s="239"/>
      <c r="BR502" s="239"/>
      <c r="BS502" s="239"/>
      <c r="BT502" s="239"/>
      <c r="BU502" s="239"/>
      <c r="BV502" s="239"/>
      <c r="BW502" s="239"/>
      <c r="BX502" s="239"/>
      <c r="BY502" s="239"/>
      <c r="BZ502" s="239"/>
      <c r="CA502" s="239"/>
      <c r="CB502" s="239"/>
      <c r="CC502" s="239"/>
      <c r="CD502" s="239"/>
      <c r="CE502" s="239"/>
      <c r="CF502" s="239"/>
      <c r="CG502" s="239"/>
      <c r="CH502" s="239"/>
      <c r="CI502" s="239"/>
      <c r="CJ502" s="239"/>
      <c r="CK502" s="239"/>
      <c r="CL502" s="239"/>
      <c r="CM502" s="239"/>
      <c r="CN502" s="239"/>
      <c r="CO502" s="239"/>
      <c r="CP502" s="239"/>
      <c r="CQ502" s="239"/>
      <c r="CR502" s="239"/>
      <c r="CS502" s="239"/>
      <c r="CT502" s="239"/>
      <c r="CU502" s="239"/>
      <c r="CV502" s="239"/>
      <c r="CW502" s="239"/>
      <c r="CX502" s="239"/>
      <c r="CY502" s="239"/>
      <c r="CZ502" s="239"/>
      <c r="DA502" s="239"/>
      <c r="DB502" s="239"/>
      <c r="DC502" s="239"/>
      <c r="DD502" s="239"/>
      <c r="DE502" s="239"/>
      <c r="DF502" s="239"/>
      <c r="DG502" s="239"/>
      <c r="DH502" s="239"/>
      <c r="DI502" s="239"/>
      <c r="DJ502" s="239"/>
      <c r="DK502" s="239"/>
      <c r="DL502" s="239"/>
      <c r="DM502" s="239"/>
      <c r="DN502" s="239"/>
      <c r="DO502" s="239"/>
      <c r="DP502" s="239"/>
      <c r="DQ502" s="239"/>
      <c r="DR502" s="239"/>
      <c r="DS502" s="239"/>
      <c r="DT502" s="239"/>
      <c r="DU502" s="239"/>
      <c r="DV502" s="239"/>
      <c r="DW502" s="239"/>
      <c r="DX502" s="239"/>
      <c r="DY502" s="239"/>
      <c r="DZ502" s="239"/>
      <c r="EA502" s="239"/>
      <c r="EB502" s="239"/>
      <c r="EC502" s="239"/>
      <c r="ED502" s="239"/>
      <c r="EE502" s="239"/>
      <c r="EF502" s="239"/>
      <c r="EG502" s="239"/>
      <c r="EH502" s="239"/>
      <c r="EI502" s="239"/>
      <c r="EJ502" s="239"/>
      <c r="EK502" s="239"/>
      <c r="EL502" s="239"/>
      <c r="EM502" s="239"/>
      <c r="EN502" s="239"/>
      <c r="EO502" s="239"/>
      <c r="EP502" s="239"/>
      <c r="EQ502" s="239"/>
      <c r="ER502" s="239"/>
      <c r="ES502" s="239"/>
      <c r="ET502" s="239"/>
      <c r="EU502" s="239"/>
      <c r="EV502" s="239"/>
      <c r="EW502" s="239"/>
      <c r="EX502" s="239"/>
      <c r="EY502" s="239"/>
      <c r="EZ502" s="239"/>
      <c r="FA502" s="239"/>
      <c r="FB502" s="239"/>
      <c r="FC502" s="239"/>
      <c r="FD502" s="239"/>
      <c r="FE502" s="239"/>
      <c r="FF502" s="239"/>
      <c r="FG502" s="239"/>
      <c r="FH502" s="239"/>
      <c r="FI502" s="239"/>
      <c r="FJ502" s="239"/>
      <c r="FK502" s="239"/>
      <c r="FL502" s="239"/>
      <c r="FM502" s="239"/>
      <c r="FN502" s="239"/>
      <c r="FO502" s="239"/>
      <c r="FP502" s="239"/>
      <c r="FQ502" s="239"/>
      <c r="FR502" s="239"/>
      <c r="FS502" s="239"/>
      <c r="FT502" s="239"/>
      <c r="FU502" s="239"/>
      <c r="FV502" s="239"/>
      <c r="FW502" s="239"/>
      <c r="FX502" s="239"/>
      <c r="FY502" s="239"/>
      <c r="FZ502" s="239"/>
      <c r="GA502" s="239"/>
      <c r="GB502" s="239"/>
      <c r="GC502" s="239"/>
      <c r="GD502" s="239"/>
      <c r="GE502" s="239"/>
      <c r="GF502" s="239"/>
      <c r="GG502" s="239"/>
      <c r="GH502" s="239"/>
      <c r="GI502" s="239"/>
      <c r="GJ502" s="239"/>
      <c r="GK502" s="239"/>
      <c r="GL502" s="239"/>
      <c r="GM502" s="239"/>
      <c r="GN502" s="239"/>
      <c r="GO502" s="239"/>
      <c r="GP502" s="239"/>
      <c r="GQ502" s="239"/>
      <c r="GR502" s="239"/>
      <c r="GS502" s="239"/>
      <c r="GT502" s="239"/>
      <c r="GU502" s="239"/>
      <c r="GV502" s="239"/>
      <c r="GW502" s="239"/>
      <c r="GX502" s="239"/>
      <c r="GY502" s="239"/>
      <c r="GZ502" s="239"/>
      <c r="HA502" s="239"/>
      <c r="HB502" s="239"/>
      <c r="HC502" s="239"/>
      <c r="HD502" s="239"/>
      <c r="HE502" s="239"/>
      <c r="HF502" s="239"/>
      <c r="HG502" s="239"/>
      <c r="HH502" s="239"/>
      <c r="HI502" s="239"/>
      <c r="HJ502" s="239"/>
      <c r="HK502" s="239"/>
      <c r="HL502" s="239"/>
      <c r="HM502" s="239"/>
      <c r="HN502" s="239"/>
      <c r="HO502" s="239"/>
      <c r="HP502" s="239"/>
      <c r="HQ502" s="239"/>
      <c r="HR502" s="239"/>
      <c r="HS502" s="239"/>
      <c r="HT502" s="239"/>
      <c r="HU502" s="239"/>
      <c r="HV502" s="239"/>
      <c r="HW502" s="239"/>
      <c r="HX502" s="239"/>
      <c r="HY502" s="239"/>
      <c r="HZ502" s="239"/>
      <c r="IA502" s="239"/>
      <c r="IB502" s="239"/>
      <c r="IC502" s="239"/>
      <c r="ID502" s="239"/>
      <c r="IE502" s="239"/>
      <c r="IF502" s="239"/>
      <c r="IG502" s="239"/>
      <c r="IH502" s="325"/>
      <c r="II502" s="325"/>
      <c r="IJ502" s="325"/>
      <c r="IK502" s="325"/>
      <c r="IL502" s="325"/>
      <c r="IM502" s="325"/>
      <c r="IN502" s="325"/>
      <c r="IO502" s="325"/>
      <c r="IP502" s="325"/>
      <c r="IQ502" s="325"/>
      <c r="IR502" s="325"/>
      <c r="IS502" s="325"/>
      <c r="IT502" s="325"/>
      <c r="IU502" s="325"/>
      <c r="IV502" s="325"/>
    </row>
    <row r="503" spans="1:256" s="321" customFormat="1" ht="30" customHeight="1">
      <c r="A503" s="341" t="s">
        <v>428</v>
      </c>
      <c r="B503" s="344">
        <v>1112.13</v>
      </c>
      <c r="C503" s="338">
        <f t="shared" si="66"/>
        <v>1112.13</v>
      </c>
      <c r="D503" s="345">
        <v>1027</v>
      </c>
      <c r="E503" s="353">
        <f t="shared" si="65"/>
        <v>0.9234531934216322</v>
      </c>
      <c r="F503" s="354"/>
      <c r="G503" s="239"/>
      <c r="H503" s="239"/>
      <c r="I503" s="239"/>
      <c r="J503" s="239"/>
      <c r="K503" s="239"/>
      <c r="L503" s="239"/>
      <c r="M503" s="239"/>
      <c r="N503" s="239"/>
      <c r="O503" s="239"/>
      <c r="P503" s="239"/>
      <c r="Q503" s="239"/>
      <c r="R503" s="239"/>
      <c r="S503" s="239"/>
      <c r="T503" s="239"/>
      <c r="U503" s="239"/>
      <c r="V503" s="239"/>
      <c r="W503" s="239"/>
      <c r="X503" s="239"/>
      <c r="Y503" s="239"/>
      <c r="Z503" s="239"/>
      <c r="AA503" s="239"/>
      <c r="AB503" s="239"/>
      <c r="AC503" s="239"/>
      <c r="AD503" s="239"/>
      <c r="AE503" s="239"/>
      <c r="AF503" s="239"/>
      <c r="AG503" s="239"/>
      <c r="AH503" s="239"/>
      <c r="AI503" s="239"/>
      <c r="AJ503" s="239"/>
      <c r="AK503" s="239"/>
      <c r="AL503" s="239"/>
      <c r="AM503" s="239"/>
      <c r="AN503" s="239"/>
      <c r="AO503" s="239"/>
      <c r="AP503" s="239"/>
      <c r="AQ503" s="239"/>
      <c r="AR503" s="239"/>
      <c r="AS503" s="239"/>
      <c r="AT503" s="239"/>
      <c r="AU503" s="239"/>
      <c r="AV503" s="239"/>
      <c r="AW503" s="239"/>
      <c r="AX503" s="239"/>
      <c r="AY503" s="239"/>
      <c r="AZ503" s="239"/>
      <c r="BA503" s="239"/>
      <c r="BB503" s="239"/>
      <c r="BC503" s="239"/>
      <c r="BD503" s="239"/>
      <c r="BE503" s="239"/>
      <c r="BF503" s="239"/>
      <c r="BG503" s="239"/>
      <c r="BH503" s="239"/>
      <c r="BI503" s="239"/>
      <c r="BJ503" s="239"/>
      <c r="BK503" s="239"/>
      <c r="BL503" s="239"/>
      <c r="BM503" s="239"/>
      <c r="BN503" s="239"/>
      <c r="BO503" s="239"/>
      <c r="BP503" s="239"/>
      <c r="BQ503" s="239"/>
      <c r="BR503" s="239"/>
      <c r="BS503" s="239"/>
      <c r="BT503" s="239"/>
      <c r="BU503" s="239"/>
      <c r="BV503" s="239"/>
      <c r="BW503" s="239"/>
      <c r="BX503" s="239"/>
      <c r="BY503" s="239"/>
      <c r="BZ503" s="239"/>
      <c r="CA503" s="239"/>
      <c r="CB503" s="239"/>
      <c r="CC503" s="239"/>
      <c r="CD503" s="239"/>
      <c r="CE503" s="239"/>
      <c r="CF503" s="239"/>
      <c r="CG503" s="239"/>
      <c r="CH503" s="239"/>
      <c r="CI503" s="239"/>
      <c r="CJ503" s="239"/>
      <c r="CK503" s="239"/>
      <c r="CL503" s="239"/>
      <c r="CM503" s="239"/>
      <c r="CN503" s="239"/>
      <c r="CO503" s="239"/>
      <c r="CP503" s="239"/>
      <c r="CQ503" s="239"/>
      <c r="CR503" s="239"/>
      <c r="CS503" s="239"/>
      <c r="CT503" s="239"/>
      <c r="CU503" s="239"/>
      <c r="CV503" s="239"/>
      <c r="CW503" s="239"/>
      <c r="CX503" s="239"/>
      <c r="CY503" s="239"/>
      <c r="CZ503" s="239"/>
      <c r="DA503" s="239"/>
      <c r="DB503" s="239"/>
      <c r="DC503" s="239"/>
      <c r="DD503" s="239"/>
      <c r="DE503" s="239"/>
      <c r="DF503" s="239"/>
      <c r="DG503" s="239"/>
      <c r="DH503" s="239"/>
      <c r="DI503" s="239"/>
      <c r="DJ503" s="239"/>
      <c r="DK503" s="239"/>
      <c r="DL503" s="239"/>
      <c r="DM503" s="239"/>
      <c r="DN503" s="239"/>
      <c r="DO503" s="239"/>
      <c r="DP503" s="239"/>
      <c r="DQ503" s="239"/>
      <c r="DR503" s="239"/>
      <c r="DS503" s="239"/>
      <c r="DT503" s="239"/>
      <c r="DU503" s="239"/>
      <c r="DV503" s="239"/>
      <c r="DW503" s="239"/>
      <c r="DX503" s="239"/>
      <c r="DY503" s="239"/>
      <c r="DZ503" s="239"/>
      <c r="EA503" s="239"/>
      <c r="EB503" s="239"/>
      <c r="EC503" s="239"/>
      <c r="ED503" s="239"/>
      <c r="EE503" s="239"/>
      <c r="EF503" s="239"/>
      <c r="EG503" s="239"/>
      <c r="EH503" s="239"/>
      <c r="EI503" s="239"/>
      <c r="EJ503" s="239"/>
      <c r="EK503" s="239"/>
      <c r="EL503" s="239"/>
      <c r="EM503" s="239"/>
      <c r="EN503" s="239"/>
      <c r="EO503" s="239"/>
      <c r="EP503" s="239"/>
      <c r="EQ503" s="239"/>
      <c r="ER503" s="239"/>
      <c r="ES503" s="239"/>
      <c r="ET503" s="239"/>
      <c r="EU503" s="239"/>
      <c r="EV503" s="239"/>
      <c r="EW503" s="239"/>
      <c r="EX503" s="239"/>
      <c r="EY503" s="239"/>
      <c r="EZ503" s="239"/>
      <c r="FA503" s="239"/>
      <c r="FB503" s="239"/>
      <c r="FC503" s="239"/>
      <c r="FD503" s="239"/>
      <c r="FE503" s="239"/>
      <c r="FF503" s="239"/>
      <c r="FG503" s="239"/>
      <c r="FH503" s="239"/>
      <c r="FI503" s="239"/>
      <c r="FJ503" s="239"/>
      <c r="FK503" s="239"/>
      <c r="FL503" s="239"/>
      <c r="FM503" s="239"/>
      <c r="FN503" s="239"/>
      <c r="FO503" s="239"/>
      <c r="FP503" s="239"/>
      <c r="FQ503" s="239"/>
      <c r="FR503" s="239"/>
      <c r="FS503" s="239"/>
      <c r="FT503" s="239"/>
      <c r="FU503" s="239"/>
      <c r="FV503" s="239"/>
      <c r="FW503" s="239"/>
      <c r="FX503" s="239"/>
      <c r="FY503" s="239"/>
      <c r="FZ503" s="239"/>
      <c r="GA503" s="239"/>
      <c r="GB503" s="239"/>
      <c r="GC503" s="239"/>
      <c r="GD503" s="239"/>
      <c r="GE503" s="239"/>
      <c r="GF503" s="239"/>
      <c r="GG503" s="239"/>
      <c r="GH503" s="239"/>
      <c r="GI503" s="239"/>
      <c r="GJ503" s="239"/>
      <c r="GK503" s="239"/>
      <c r="GL503" s="239"/>
      <c r="GM503" s="239"/>
      <c r="GN503" s="239"/>
      <c r="GO503" s="239"/>
      <c r="GP503" s="239"/>
      <c r="GQ503" s="239"/>
      <c r="GR503" s="239"/>
      <c r="GS503" s="239"/>
      <c r="GT503" s="239"/>
      <c r="GU503" s="239"/>
      <c r="GV503" s="239"/>
      <c r="GW503" s="239"/>
      <c r="GX503" s="239"/>
      <c r="GY503" s="239"/>
      <c r="GZ503" s="239"/>
      <c r="HA503" s="239"/>
      <c r="HB503" s="239"/>
      <c r="HC503" s="239"/>
      <c r="HD503" s="239"/>
      <c r="HE503" s="239"/>
      <c r="HF503" s="239"/>
      <c r="HG503" s="239"/>
      <c r="HH503" s="239"/>
      <c r="HI503" s="239"/>
      <c r="HJ503" s="239"/>
      <c r="HK503" s="239"/>
      <c r="HL503" s="239"/>
      <c r="HM503" s="239"/>
      <c r="HN503" s="239"/>
      <c r="HO503" s="239"/>
      <c r="HP503" s="239"/>
      <c r="HQ503" s="239"/>
      <c r="HR503" s="239"/>
      <c r="HS503" s="239"/>
      <c r="HT503" s="239"/>
      <c r="HU503" s="239"/>
      <c r="HV503" s="239"/>
      <c r="HW503" s="239"/>
      <c r="HX503" s="239"/>
      <c r="HY503" s="239"/>
      <c r="HZ503" s="239"/>
      <c r="IA503" s="239"/>
      <c r="IB503" s="239"/>
      <c r="IC503" s="239"/>
      <c r="ID503" s="239"/>
      <c r="IE503" s="239"/>
      <c r="IF503" s="239"/>
      <c r="IG503" s="239"/>
      <c r="IH503" s="325"/>
      <c r="II503" s="325"/>
      <c r="IJ503" s="325"/>
      <c r="IK503" s="325"/>
      <c r="IL503" s="325"/>
      <c r="IM503" s="325"/>
      <c r="IN503" s="325"/>
      <c r="IO503" s="325"/>
      <c r="IP503" s="325"/>
      <c r="IQ503" s="325"/>
      <c r="IR503" s="325"/>
      <c r="IS503" s="325"/>
      <c r="IT503" s="325"/>
      <c r="IU503" s="325"/>
      <c r="IV503" s="325"/>
    </row>
    <row r="504" spans="1:6" s="321" customFormat="1" ht="30" customHeight="1">
      <c r="A504" s="341" t="s">
        <v>429</v>
      </c>
      <c r="B504" s="344">
        <v>0</v>
      </c>
      <c r="C504" s="338">
        <f t="shared" si="66"/>
        <v>0</v>
      </c>
      <c r="D504" s="345"/>
      <c r="E504" s="353" t="str">
        <f t="shared" si="65"/>
        <v>-</v>
      </c>
      <c r="F504" s="354"/>
    </row>
    <row r="505" spans="1:256" s="321" customFormat="1" ht="30" customHeight="1">
      <c r="A505" s="341" t="s">
        <v>430</v>
      </c>
      <c r="B505" s="344">
        <v>400</v>
      </c>
      <c r="C505" s="338">
        <f aca="true" t="shared" si="67" ref="C505:C516">B505</f>
        <v>400</v>
      </c>
      <c r="D505" s="345">
        <v>344</v>
      </c>
      <c r="E505" s="353">
        <f t="shared" si="65"/>
        <v>0.86</v>
      </c>
      <c r="F505" s="354"/>
      <c r="G505" s="239"/>
      <c r="H505" s="239"/>
      <c r="I505" s="239"/>
      <c r="J505" s="239"/>
      <c r="K505" s="239"/>
      <c r="L505" s="239"/>
      <c r="M505" s="239"/>
      <c r="N505" s="239"/>
      <c r="O505" s="239"/>
      <c r="P505" s="239"/>
      <c r="Q505" s="239"/>
      <c r="R505" s="239"/>
      <c r="S505" s="239"/>
      <c r="T505" s="239"/>
      <c r="U505" s="239"/>
      <c r="V505" s="239"/>
      <c r="W505" s="239"/>
      <c r="X505" s="239"/>
      <c r="Y505" s="239"/>
      <c r="Z505" s="239"/>
      <c r="AA505" s="239"/>
      <c r="AB505" s="239"/>
      <c r="AC505" s="239"/>
      <c r="AD505" s="239"/>
      <c r="AE505" s="239"/>
      <c r="AF505" s="239"/>
      <c r="AG505" s="239"/>
      <c r="AH505" s="239"/>
      <c r="AI505" s="239"/>
      <c r="AJ505" s="239"/>
      <c r="AK505" s="239"/>
      <c r="AL505" s="239"/>
      <c r="AM505" s="239"/>
      <c r="AN505" s="239"/>
      <c r="AO505" s="239"/>
      <c r="AP505" s="239"/>
      <c r="AQ505" s="239"/>
      <c r="AR505" s="239"/>
      <c r="AS505" s="239"/>
      <c r="AT505" s="239"/>
      <c r="AU505" s="239"/>
      <c r="AV505" s="239"/>
      <c r="AW505" s="239"/>
      <c r="AX505" s="239"/>
      <c r="AY505" s="239"/>
      <c r="AZ505" s="239"/>
      <c r="BA505" s="239"/>
      <c r="BB505" s="239"/>
      <c r="BC505" s="239"/>
      <c r="BD505" s="239"/>
      <c r="BE505" s="239"/>
      <c r="BF505" s="239"/>
      <c r="BG505" s="239"/>
      <c r="BH505" s="239"/>
      <c r="BI505" s="239"/>
      <c r="BJ505" s="239"/>
      <c r="BK505" s="239"/>
      <c r="BL505" s="239"/>
      <c r="BM505" s="239"/>
      <c r="BN505" s="239"/>
      <c r="BO505" s="239"/>
      <c r="BP505" s="239"/>
      <c r="BQ505" s="239"/>
      <c r="BR505" s="239"/>
      <c r="BS505" s="239"/>
      <c r="BT505" s="239"/>
      <c r="BU505" s="239"/>
      <c r="BV505" s="239"/>
      <c r="BW505" s="239"/>
      <c r="BX505" s="239"/>
      <c r="BY505" s="239"/>
      <c r="BZ505" s="239"/>
      <c r="CA505" s="239"/>
      <c r="CB505" s="239"/>
      <c r="CC505" s="239"/>
      <c r="CD505" s="239"/>
      <c r="CE505" s="239"/>
      <c r="CF505" s="239"/>
      <c r="CG505" s="239"/>
      <c r="CH505" s="239"/>
      <c r="CI505" s="239"/>
      <c r="CJ505" s="239"/>
      <c r="CK505" s="239"/>
      <c r="CL505" s="239"/>
      <c r="CM505" s="239"/>
      <c r="CN505" s="239"/>
      <c r="CO505" s="239"/>
      <c r="CP505" s="239"/>
      <c r="CQ505" s="239"/>
      <c r="CR505" s="239"/>
      <c r="CS505" s="239"/>
      <c r="CT505" s="239"/>
      <c r="CU505" s="239"/>
      <c r="CV505" s="239"/>
      <c r="CW505" s="239"/>
      <c r="CX505" s="239"/>
      <c r="CY505" s="239"/>
      <c r="CZ505" s="239"/>
      <c r="DA505" s="239"/>
      <c r="DB505" s="239"/>
      <c r="DC505" s="239"/>
      <c r="DD505" s="239"/>
      <c r="DE505" s="239"/>
      <c r="DF505" s="239"/>
      <c r="DG505" s="239"/>
      <c r="DH505" s="239"/>
      <c r="DI505" s="239"/>
      <c r="DJ505" s="239"/>
      <c r="DK505" s="239"/>
      <c r="DL505" s="239"/>
      <c r="DM505" s="239"/>
      <c r="DN505" s="239"/>
      <c r="DO505" s="239"/>
      <c r="DP505" s="239"/>
      <c r="DQ505" s="239"/>
      <c r="DR505" s="239"/>
      <c r="DS505" s="239"/>
      <c r="DT505" s="239"/>
      <c r="DU505" s="239"/>
      <c r="DV505" s="239"/>
      <c r="DW505" s="239"/>
      <c r="DX505" s="239"/>
      <c r="DY505" s="239"/>
      <c r="DZ505" s="239"/>
      <c r="EA505" s="239"/>
      <c r="EB505" s="239"/>
      <c r="EC505" s="239"/>
      <c r="ED505" s="239"/>
      <c r="EE505" s="239"/>
      <c r="EF505" s="239"/>
      <c r="EG505" s="239"/>
      <c r="EH505" s="239"/>
      <c r="EI505" s="239"/>
      <c r="EJ505" s="239"/>
      <c r="EK505" s="239"/>
      <c r="EL505" s="239"/>
      <c r="EM505" s="239"/>
      <c r="EN505" s="239"/>
      <c r="EO505" s="239"/>
      <c r="EP505" s="239"/>
      <c r="EQ505" s="239"/>
      <c r="ER505" s="239"/>
      <c r="ES505" s="239"/>
      <c r="ET505" s="239"/>
      <c r="EU505" s="239"/>
      <c r="EV505" s="239"/>
      <c r="EW505" s="239"/>
      <c r="EX505" s="239"/>
      <c r="EY505" s="239"/>
      <c r="EZ505" s="239"/>
      <c r="FA505" s="239"/>
      <c r="FB505" s="239"/>
      <c r="FC505" s="239"/>
      <c r="FD505" s="239"/>
      <c r="FE505" s="239"/>
      <c r="FF505" s="239"/>
      <c r="FG505" s="239"/>
      <c r="FH505" s="239"/>
      <c r="FI505" s="239"/>
      <c r="FJ505" s="239"/>
      <c r="FK505" s="239"/>
      <c r="FL505" s="239"/>
      <c r="FM505" s="239"/>
      <c r="FN505" s="239"/>
      <c r="FO505" s="239"/>
      <c r="FP505" s="239"/>
      <c r="FQ505" s="239"/>
      <c r="FR505" s="239"/>
      <c r="FS505" s="239"/>
      <c r="FT505" s="239"/>
      <c r="FU505" s="239"/>
      <c r="FV505" s="239"/>
      <c r="FW505" s="239"/>
      <c r="FX505" s="239"/>
      <c r="FY505" s="239"/>
      <c r="FZ505" s="239"/>
      <c r="GA505" s="239"/>
      <c r="GB505" s="239"/>
      <c r="GC505" s="239"/>
      <c r="GD505" s="239"/>
      <c r="GE505" s="239"/>
      <c r="GF505" s="239"/>
      <c r="GG505" s="239"/>
      <c r="GH505" s="239"/>
      <c r="GI505" s="239"/>
      <c r="GJ505" s="239"/>
      <c r="GK505" s="239"/>
      <c r="GL505" s="239"/>
      <c r="GM505" s="239"/>
      <c r="GN505" s="239"/>
      <c r="GO505" s="239"/>
      <c r="GP505" s="239"/>
      <c r="GQ505" s="239"/>
      <c r="GR505" s="239"/>
      <c r="GS505" s="239"/>
      <c r="GT505" s="239"/>
      <c r="GU505" s="239"/>
      <c r="GV505" s="239"/>
      <c r="GW505" s="239"/>
      <c r="GX505" s="239"/>
      <c r="GY505" s="239"/>
      <c r="GZ505" s="239"/>
      <c r="HA505" s="239"/>
      <c r="HB505" s="239"/>
      <c r="HC505" s="239"/>
      <c r="HD505" s="239"/>
      <c r="HE505" s="239"/>
      <c r="HF505" s="239"/>
      <c r="HG505" s="239"/>
      <c r="HH505" s="239"/>
      <c r="HI505" s="239"/>
      <c r="HJ505" s="239"/>
      <c r="HK505" s="239"/>
      <c r="HL505" s="239"/>
      <c r="HM505" s="239"/>
      <c r="HN505" s="239"/>
      <c r="HO505" s="239"/>
      <c r="HP505" s="239"/>
      <c r="HQ505" s="239"/>
      <c r="HR505" s="239"/>
      <c r="HS505" s="239"/>
      <c r="HT505" s="239"/>
      <c r="HU505" s="239"/>
      <c r="HV505" s="239"/>
      <c r="HW505" s="239"/>
      <c r="HX505" s="239"/>
      <c r="HY505" s="239"/>
      <c r="HZ505" s="239"/>
      <c r="IA505" s="239"/>
      <c r="IB505" s="239"/>
      <c r="IC505" s="239"/>
      <c r="ID505" s="239"/>
      <c r="IE505" s="239"/>
      <c r="IF505" s="239"/>
      <c r="IG505" s="239"/>
      <c r="IH505" s="325"/>
      <c r="II505" s="325"/>
      <c r="IJ505" s="325"/>
      <c r="IK505" s="325"/>
      <c r="IL505" s="325"/>
      <c r="IM505" s="325"/>
      <c r="IN505" s="325"/>
      <c r="IO505" s="325"/>
      <c r="IP505" s="325"/>
      <c r="IQ505" s="325"/>
      <c r="IR505" s="325"/>
      <c r="IS505" s="325"/>
      <c r="IT505" s="325"/>
      <c r="IU505" s="325"/>
      <c r="IV505" s="325"/>
    </row>
    <row r="506" spans="1:256" s="321" customFormat="1" ht="30" customHeight="1">
      <c r="A506" s="334" t="s">
        <v>431</v>
      </c>
      <c r="B506" s="342">
        <f>SUM(B507:B516)</f>
        <v>442.4</v>
      </c>
      <c r="C506" s="342">
        <f>SUM(C507:C516)</f>
        <v>442.4</v>
      </c>
      <c r="D506" s="343">
        <f>SUM(D507:D516)</f>
        <v>538</v>
      </c>
      <c r="E506" s="349">
        <f t="shared" si="65"/>
        <v>1.216094032549729</v>
      </c>
      <c r="F506" s="356" t="s">
        <v>432</v>
      </c>
      <c r="G506" s="239"/>
      <c r="H506" s="239"/>
      <c r="I506" s="239"/>
      <c r="J506" s="239"/>
      <c r="K506" s="239"/>
      <c r="L506" s="239"/>
      <c r="M506" s="239"/>
      <c r="N506" s="239"/>
      <c r="O506" s="239"/>
      <c r="P506" s="239"/>
      <c r="Q506" s="239"/>
      <c r="R506" s="239"/>
      <c r="S506" s="239"/>
      <c r="T506" s="239"/>
      <c r="U506" s="239"/>
      <c r="V506" s="239"/>
      <c r="W506" s="239"/>
      <c r="X506" s="239"/>
      <c r="Y506" s="239"/>
      <c r="Z506" s="239"/>
      <c r="AA506" s="239"/>
      <c r="AB506" s="239"/>
      <c r="AC506" s="239"/>
      <c r="AD506" s="239"/>
      <c r="AE506" s="239"/>
      <c r="AF506" s="239"/>
      <c r="AG506" s="239"/>
      <c r="AH506" s="239"/>
      <c r="AI506" s="239"/>
      <c r="AJ506" s="239"/>
      <c r="AK506" s="239"/>
      <c r="AL506" s="239"/>
      <c r="AM506" s="239"/>
      <c r="AN506" s="239"/>
      <c r="AO506" s="239"/>
      <c r="AP506" s="239"/>
      <c r="AQ506" s="239"/>
      <c r="AR506" s="239"/>
      <c r="AS506" s="239"/>
      <c r="AT506" s="239"/>
      <c r="AU506" s="239"/>
      <c r="AV506" s="239"/>
      <c r="AW506" s="239"/>
      <c r="AX506" s="239"/>
      <c r="AY506" s="239"/>
      <c r="AZ506" s="239"/>
      <c r="BA506" s="239"/>
      <c r="BB506" s="239"/>
      <c r="BC506" s="239"/>
      <c r="BD506" s="239"/>
      <c r="BE506" s="239"/>
      <c r="BF506" s="239"/>
      <c r="BG506" s="239"/>
      <c r="BH506" s="239"/>
      <c r="BI506" s="239"/>
      <c r="BJ506" s="239"/>
      <c r="BK506" s="239"/>
      <c r="BL506" s="239"/>
      <c r="BM506" s="239"/>
      <c r="BN506" s="239"/>
      <c r="BO506" s="239"/>
      <c r="BP506" s="239"/>
      <c r="BQ506" s="239"/>
      <c r="BR506" s="239"/>
      <c r="BS506" s="239"/>
      <c r="BT506" s="239"/>
      <c r="BU506" s="239"/>
      <c r="BV506" s="239"/>
      <c r="BW506" s="239"/>
      <c r="BX506" s="239"/>
      <c r="BY506" s="239"/>
      <c r="BZ506" s="239"/>
      <c r="CA506" s="239"/>
      <c r="CB506" s="239"/>
      <c r="CC506" s="239"/>
      <c r="CD506" s="239"/>
      <c r="CE506" s="239"/>
      <c r="CF506" s="239"/>
      <c r="CG506" s="239"/>
      <c r="CH506" s="239"/>
      <c r="CI506" s="239"/>
      <c r="CJ506" s="239"/>
      <c r="CK506" s="239"/>
      <c r="CL506" s="239"/>
      <c r="CM506" s="239"/>
      <c r="CN506" s="239"/>
      <c r="CO506" s="239"/>
      <c r="CP506" s="239"/>
      <c r="CQ506" s="239"/>
      <c r="CR506" s="239"/>
      <c r="CS506" s="239"/>
      <c r="CT506" s="239"/>
      <c r="CU506" s="239"/>
      <c r="CV506" s="239"/>
      <c r="CW506" s="239"/>
      <c r="CX506" s="239"/>
      <c r="CY506" s="239"/>
      <c r="CZ506" s="239"/>
      <c r="DA506" s="239"/>
      <c r="DB506" s="239"/>
      <c r="DC506" s="239"/>
      <c r="DD506" s="239"/>
      <c r="DE506" s="239"/>
      <c r="DF506" s="239"/>
      <c r="DG506" s="239"/>
      <c r="DH506" s="239"/>
      <c r="DI506" s="239"/>
      <c r="DJ506" s="239"/>
      <c r="DK506" s="239"/>
      <c r="DL506" s="239"/>
      <c r="DM506" s="239"/>
      <c r="DN506" s="239"/>
      <c r="DO506" s="239"/>
      <c r="DP506" s="239"/>
      <c r="DQ506" s="239"/>
      <c r="DR506" s="239"/>
      <c r="DS506" s="239"/>
      <c r="DT506" s="239"/>
      <c r="DU506" s="239"/>
      <c r="DV506" s="239"/>
      <c r="DW506" s="239"/>
      <c r="DX506" s="239"/>
      <c r="DY506" s="239"/>
      <c r="DZ506" s="239"/>
      <c r="EA506" s="239"/>
      <c r="EB506" s="239"/>
      <c r="EC506" s="239"/>
      <c r="ED506" s="239"/>
      <c r="EE506" s="239"/>
      <c r="EF506" s="239"/>
      <c r="EG506" s="239"/>
      <c r="EH506" s="239"/>
      <c r="EI506" s="239"/>
      <c r="EJ506" s="239"/>
      <c r="EK506" s="239"/>
      <c r="EL506" s="239"/>
      <c r="EM506" s="239"/>
      <c r="EN506" s="239"/>
      <c r="EO506" s="239"/>
      <c r="EP506" s="239"/>
      <c r="EQ506" s="239"/>
      <c r="ER506" s="239"/>
      <c r="ES506" s="239"/>
      <c r="ET506" s="239"/>
      <c r="EU506" s="239"/>
      <c r="EV506" s="239"/>
      <c r="EW506" s="239"/>
      <c r="EX506" s="239"/>
      <c r="EY506" s="239"/>
      <c r="EZ506" s="239"/>
      <c r="FA506" s="239"/>
      <c r="FB506" s="239"/>
      <c r="FC506" s="239"/>
      <c r="FD506" s="239"/>
      <c r="FE506" s="239"/>
      <c r="FF506" s="239"/>
      <c r="FG506" s="239"/>
      <c r="FH506" s="239"/>
      <c r="FI506" s="239"/>
      <c r="FJ506" s="239"/>
      <c r="FK506" s="239"/>
      <c r="FL506" s="239"/>
      <c r="FM506" s="239"/>
      <c r="FN506" s="239"/>
      <c r="FO506" s="239"/>
      <c r="FP506" s="239"/>
      <c r="FQ506" s="239"/>
      <c r="FR506" s="239"/>
      <c r="FS506" s="239"/>
      <c r="FT506" s="239"/>
      <c r="FU506" s="239"/>
      <c r="FV506" s="239"/>
      <c r="FW506" s="239"/>
      <c r="FX506" s="239"/>
      <c r="FY506" s="239"/>
      <c r="FZ506" s="239"/>
      <c r="GA506" s="239"/>
      <c r="GB506" s="239"/>
      <c r="GC506" s="239"/>
      <c r="GD506" s="239"/>
      <c r="GE506" s="239"/>
      <c r="GF506" s="239"/>
      <c r="GG506" s="239"/>
      <c r="GH506" s="239"/>
      <c r="GI506" s="239"/>
      <c r="GJ506" s="239"/>
      <c r="GK506" s="239"/>
      <c r="GL506" s="239"/>
      <c r="GM506" s="239"/>
      <c r="GN506" s="239"/>
      <c r="GO506" s="239"/>
      <c r="GP506" s="239"/>
      <c r="GQ506" s="239"/>
      <c r="GR506" s="239"/>
      <c r="GS506" s="239"/>
      <c r="GT506" s="239"/>
      <c r="GU506" s="239"/>
      <c r="GV506" s="239"/>
      <c r="GW506" s="239"/>
      <c r="GX506" s="239"/>
      <c r="GY506" s="239"/>
      <c r="GZ506" s="239"/>
      <c r="HA506" s="239"/>
      <c r="HB506" s="239"/>
      <c r="HC506" s="239"/>
      <c r="HD506" s="239"/>
      <c r="HE506" s="239"/>
      <c r="HF506" s="239"/>
      <c r="HG506" s="239"/>
      <c r="HH506" s="239"/>
      <c r="HI506" s="239"/>
      <c r="HJ506" s="239"/>
      <c r="HK506" s="239"/>
      <c r="HL506" s="239"/>
      <c r="HM506" s="239"/>
      <c r="HN506" s="239"/>
      <c r="HO506" s="239"/>
      <c r="HP506" s="239"/>
      <c r="HQ506" s="239"/>
      <c r="HR506" s="239"/>
      <c r="HS506" s="239"/>
      <c r="HT506" s="239"/>
      <c r="HU506" s="239"/>
      <c r="HV506" s="239"/>
      <c r="HW506" s="239"/>
      <c r="HX506" s="239"/>
      <c r="HY506" s="239"/>
      <c r="HZ506" s="239"/>
      <c r="IA506" s="239"/>
      <c r="IB506" s="239"/>
      <c r="IC506" s="239"/>
      <c r="ID506" s="239"/>
      <c r="IE506" s="239"/>
      <c r="IF506" s="239"/>
      <c r="IG506" s="239"/>
      <c r="IH506" s="325"/>
      <c r="II506" s="325"/>
      <c r="IJ506" s="325"/>
      <c r="IK506" s="325"/>
      <c r="IL506" s="325"/>
      <c r="IM506" s="325"/>
      <c r="IN506" s="325"/>
      <c r="IO506" s="325"/>
      <c r="IP506" s="325"/>
      <c r="IQ506" s="325"/>
      <c r="IR506" s="325"/>
      <c r="IS506" s="325"/>
      <c r="IT506" s="325"/>
      <c r="IU506" s="325"/>
      <c r="IV506" s="325"/>
    </row>
    <row r="507" spans="1:6" s="321" customFormat="1" ht="30" customHeight="1">
      <c r="A507" s="341" t="s">
        <v>78</v>
      </c>
      <c r="B507" s="344">
        <v>0</v>
      </c>
      <c r="C507" s="338">
        <f t="shared" si="67"/>
        <v>0</v>
      </c>
      <c r="D507" s="345"/>
      <c r="E507" s="353" t="str">
        <f t="shared" si="65"/>
        <v>-</v>
      </c>
      <c r="F507" s="354"/>
    </row>
    <row r="508" spans="1:6" s="321" customFormat="1" ht="30" customHeight="1">
      <c r="A508" s="341" t="s">
        <v>79</v>
      </c>
      <c r="B508" s="344">
        <v>0</v>
      </c>
      <c r="C508" s="338">
        <f t="shared" si="67"/>
        <v>0</v>
      </c>
      <c r="D508" s="345"/>
      <c r="E508" s="353" t="str">
        <f t="shared" si="65"/>
        <v>-</v>
      </c>
      <c r="F508" s="354"/>
    </row>
    <row r="509" spans="1:6" s="321" customFormat="1" ht="30" customHeight="1">
      <c r="A509" s="341" t="s">
        <v>80</v>
      </c>
      <c r="B509" s="344">
        <v>0</v>
      </c>
      <c r="C509" s="338">
        <f t="shared" si="67"/>
        <v>0</v>
      </c>
      <c r="D509" s="345"/>
      <c r="E509" s="353" t="str">
        <f t="shared" si="65"/>
        <v>-</v>
      </c>
      <c r="F509" s="354"/>
    </row>
    <row r="510" spans="1:6" s="321" customFormat="1" ht="30" customHeight="1">
      <c r="A510" s="341" t="s">
        <v>433</v>
      </c>
      <c r="B510" s="344">
        <v>0</v>
      </c>
      <c r="C510" s="338">
        <f t="shared" si="67"/>
        <v>0</v>
      </c>
      <c r="D510" s="345"/>
      <c r="E510" s="353" t="str">
        <f t="shared" si="65"/>
        <v>-</v>
      </c>
      <c r="F510" s="354"/>
    </row>
    <row r="511" spans="1:6" s="321" customFormat="1" ht="30" customHeight="1">
      <c r="A511" s="341" t="s">
        <v>434</v>
      </c>
      <c r="B511" s="344">
        <v>0</v>
      </c>
      <c r="C511" s="338">
        <f t="shared" si="67"/>
        <v>0</v>
      </c>
      <c r="D511" s="345"/>
      <c r="E511" s="353" t="str">
        <f t="shared" si="65"/>
        <v>-</v>
      </c>
      <c r="F511" s="354"/>
    </row>
    <row r="512" spans="1:6" s="321" customFormat="1" ht="30" customHeight="1">
      <c r="A512" s="341" t="s">
        <v>435</v>
      </c>
      <c r="B512" s="344">
        <v>0</v>
      </c>
      <c r="C512" s="338">
        <f t="shared" si="67"/>
        <v>0</v>
      </c>
      <c r="D512" s="345"/>
      <c r="E512" s="353" t="str">
        <f t="shared" si="65"/>
        <v>-</v>
      </c>
      <c r="F512" s="354"/>
    </row>
    <row r="513" spans="1:6" s="321" customFormat="1" ht="30" customHeight="1">
      <c r="A513" s="341" t="s">
        <v>436</v>
      </c>
      <c r="B513" s="344">
        <v>0</v>
      </c>
      <c r="C513" s="338">
        <f t="shared" si="67"/>
        <v>0</v>
      </c>
      <c r="D513" s="345"/>
      <c r="E513" s="353" t="str">
        <f t="shared" si="65"/>
        <v>-</v>
      </c>
      <c r="F513" s="354"/>
    </row>
    <row r="514" spans="1:6" s="321" customFormat="1" ht="30" customHeight="1">
      <c r="A514" s="341" t="s">
        <v>437</v>
      </c>
      <c r="B514" s="344">
        <v>0</v>
      </c>
      <c r="C514" s="338">
        <f t="shared" si="67"/>
        <v>0</v>
      </c>
      <c r="D514" s="345"/>
      <c r="E514" s="353" t="str">
        <f t="shared" si="65"/>
        <v>-</v>
      </c>
      <c r="F514" s="354"/>
    </row>
    <row r="515" spans="1:6" s="321" customFormat="1" ht="30" customHeight="1">
      <c r="A515" s="341" t="s">
        <v>438</v>
      </c>
      <c r="B515" s="344">
        <v>0</v>
      </c>
      <c r="C515" s="338">
        <f t="shared" si="67"/>
        <v>0</v>
      </c>
      <c r="D515" s="345"/>
      <c r="E515" s="353" t="str">
        <f t="shared" si="65"/>
        <v>-</v>
      </c>
      <c r="F515" s="354"/>
    </row>
    <row r="516" spans="1:256" s="321" customFormat="1" ht="30" customHeight="1">
      <c r="A516" s="341" t="s">
        <v>439</v>
      </c>
      <c r="B516" s="344">
        <v>442.4</v>
      </c>
      <c r="C516" s="338">
        <f t="shared" si="67"/>
        <v>442.4</v>
      </c>
      <c r="D516" s="345">
        <v>538</v>
      </c>
      <c r="E516" s="353">
        <f t="shared" si="65"/>
        <v>1.216094032549729</v>
      </c>
      <c r="F516" s="355"/>
      <c r="G516" s="239"/>
      <c r="H516" s="239"/>
      <c r="I516" s="239"/>
      <c r="J516" s="239"/>
      <c r="K516" s="239"/>
      <c r="L516" s="239"/>
      <c r="M516" s="239"/>
      <c r="N516" s="239"/>
      <c r="O516" s="239"/>
      <c r="P516" s="239"/>
      <c r="Q516" s="239"/>
      <c r="R516" s="239"/>
      <c r="S516" s="239"/>
      <c r="T516" s="239"/>
      <c r="U516" s="239"/>
      <c r="V516" s="239"/>
      <c r="W516" s="239"/>
      <c r="X516" s="239"/>
      <c r="Y516" s="239"/>
      <c r="Z516" s="239"/>
      <c r="AA516" s="239"/>
      <c r="AB516" s="239"/>
      <c r="AC516" s="239"/>
      <c r="AD516" s="239"/>
      <c r="AE516" s="239"/>
      <c r="AF516" s="239"/>
      <c r="AG516" s="239"/>
      <c r="AH516" s="239"/>
      <c r="AI516" s="239"/>
      <c r="AJ516" s="239"/>
      <c r="AK516" s="239"/>
      <c r="AL516" s="239"/>
      <c r="AM516" s="239"/>
      <c r="AN516" s="239"/>
      <c r="AO516" s="239"/>
      <c r="AP516" s="239"/>
      <c r="AQ516" s="239"/>
      <c r="AR516" s="239"/>
      <c r="AS516" s="239"/>
      <c r="AT516" s="239"/>
      <c r="AU516" s="239"/>
      <c r="AV516" s="239"/>
      <c r="AW516" s="239"/>
      <c r="AX516" s="239"/>
      <c r="AY516" s="239"/>
      <c r="AZ516" s="239"/>
      <c r="BA516" s="239"/>
      <c r="BB516" s="239"/>
      <c r="BC516" s="239"/>
      <c r="BD516" s="239"/>
      <c r="BE516" s="239"/>
      <c r="BF516" s="239"/>
      <c r="BG516" s="239"/>
      <c r="BH516" s="239"/>
      <c r="BI516" s="239"/>
      <c r="BJ516" s="239"/>
      <c r="BK516" s="239"/>
      <c r="BL516" s="239"/>
      <c r="BM516" s="239"/>
      <c r="BN516" s="239"/>
      <c r="BO516" s="239"/>
      <c r="BP516" s="239"/>
      <c r="BQ516" s="239"/>
      <c r="BR516" s="239"/>
      <c r="BS516" s="239"/>
      <c r="BT516" s="239"/>
      <c r="BU516" s="239"/>
      <c r="BV516" s="239"/>
      <c r="BW516" s="239"/>
      <c r="BX516" s="239"/>
      <c r="BY516" s="239"/>
      <c r="BZ516" s="239"/>
      <c r="CA516" s="239"/>
      <c r="CB516" s="239"/>
      <c r="CC516" s="239"/>
      <c r="CD516" s="239"/>
      <c r="CE516" s="239"/>
      <c r="CF516" s="239"/>
      <c r="CG516" s="239"/>
      <c r="CH516" s="239"/>
      <c r="CI516" s="239"/>
      <c r="CJ516" s="239"/>
      <c r="CK516" s="239"/>
      <c r="CL516" s="239"/>
      <c r="CM516" s="239"/>
      <c r="CN516" s="239"/>
      <c r="CO516" s="239"/>
      <c r="CP516" s="239"/>
      <c r="CQ516" s="239"/>
      <c r="CR516" s="239"/>
      <c r="CS516" s="239"/>
      <c r="CT516" s="239"/>
      <c r="CU516" s="239"/>
      <c r="CV516" s="239"/>
      <c r="CW516" s="239"/>
      <c r="CX516" s="239"/>
      <c r="CY516" s="239"/>
      <c r="CZ516" s="239"/>
      <c r="DA516" s="239"/>
      <c r="DB516" s="239"/>
      <c r="DC516" s="239"/>
      <c r="DD516" s="239"/>
      <c r="DE516" s="239"/>
      <c r="DF516" s="239"/>
      <c r="DG516" s="239"/>
      <c r="DH516" s="239"/>
      <c r="DI516" s="239"/>
      <c r="DJ516" s="239"/>
      <c r="DK516" s="239"/>
      <c r="DL516" s="239"/>
      <c r="DM516" s="239"/>
      <c r="DN516" s="239"/>
      <c r="DO516" s="239"/>
      <c r="DP516" s="239"/>
      <c r="DQ516" s="239"/>
      <c r="DR516" s="239"/>
      <c r="DS516" s="239"/>
      <c r="DT516" s="239"/>
      <c r="DU516" s="239"/>
      <c r="DV516" s="239"/>
      <c r="DW516" s="239"/>
      <c r="DX516" s="239"/>
      <c r="DY516" s="239"/>
      <c r="DZ516" s="239"/>
      <c r="EA516" s="239"/>
      <c r="EB516" s="239"/>
      <c r="EC516" s="239"/>
      <c r="ED516" s="239"/>
      <c r="EE516" s="239"/>
      <c r="EF516" s="239"/>
      <c r="EG516" s="239"/>
      <c r="EH516" s="239"/>
      <c r="EI516" s="239"/>
      <c r="EJ516" s="239"/>
      <c r="EK516" s="239"/>
      <c r="EL516" s="239"/>
      <c r="EM516" s="239"/>
      <c r="EN516" s="239"/>
      <c r="EO516" s="239"/>
      <c r="EP516" s="239"/>
      <c r="EQ516" s="239"/>
      <c r="ER516" s="239"/>
      <c r="ES516" s="239"/>
      <c r="ET516" s="239"/>
      <c r="EU516" s="239"/>
      <c r="EV516" s="239"/>
      <c r="EW516" s="239"/>
      <c r="EX516" s="239"/>
      <c r="EY516" s="239"/>
      <c r="EZ516" s="239"/>
      <c r="FA516" s="239"/>
      <c r="FB516" s="239"/>
      <c r="FC516" s="239"/>
      <c r="FD516" s="239"/>
      <c r="FE516" s="239"/>
      <c r="FF516" s="239"/>
      <c r="FG516" s="239"/>
      <c r="FH516" s="239"/>
      <c r="FI516" s="239"/>
      <c r="FJ516" s="239"/>
      <c r="FK516" s="239"/>
      <c r="FL516" s="239"/>
      <c r="FM516" s="239"/>
      <c r="FN516" s="239"/>
      <c r="FO516" s="239"/>
      <c r="FP516" s="239"/>
      <c r="FQ516" s="239"/>
      <c r="FR516" s="239"/>
      <c r="FS516" s="239"/>
      <c r="FT516" s="239"/>
      <c r="FU516" s="239"/>
      <c r="FV516" s="239"/>
      <c r="FW516" s="239"/>
      <c r="FX516" s="239"/>
      <c r="FY516" s="239"/>
      <c r="FZ516" s="239"/>
      <c r="GA516" s="239"/>
      <c r="GB516" s="239"/>
      <c r="GC516" s="239"/>
      <c r="GD516" s="239"/>
      <c r="GE516" s="239"/>
      <c r="GF516" s="239"/>
      <c r="GG516" s="239"/>
      <c r="GH516" s="239"/>
      <c r="GI516" s="239"/>
      <c r="GJ516" s="239"/>
      <c r="GK516" s="239"/>
      <c r="GL516" s="239"/>
      <c r="GM516" s="239"/>
      <c r="GN516" s="239"/>
      <c r="GO516" s="239"/>
      <c r="GP516" s="239"/>
      <c r="GQ516" s="239"/>
      <c r="GR516" s="239"/>
      <c r="GS516" s="239"/>
      <c r="GT516" s="239"/>
      <c r="GU516" s="239"/>
      <c r="GV516" s="239"/>
      <c r="GW516" s="239"/>
      <c r="GX516" s="239"/>
      <c r="GY516" s="239"/>
      <c r="GZ516" s="239"/>
      <c r="HA516" s="239"/>
      <c r="HB516" s="239"/>
      <c r="HC516" s="239"/>
      <c r="HD516" s="239"/>
      <c r="HE516" s="239"/>
      <c r="HF516" s="239"/>
      <c r="HG516" s="239"/>
      <c r="HH516" s="239"/>
      <c r="HI516" s="239"/>
      <c r="HJ516" s="239"/>
      <c r="HK516" s="239"/>
      <c r="HL516" s="239"/>
      <c r="HM516" s="239"/>
      <c r="HN516" s="239"/>
      <c r="HO516" s="239"/>
      <c r="HP516" s="239"/>
      <c r="HQ516" s="239"/>
      <c r="HR516" s="239"/>
      <c r="HS516" s="239"/>
      <c r="HT516" s="239"/>
      <c r="HU516" s="239"/>
      <c r="HV516" s="239"/>
      <c r="HW516" s="239"/>
      <c r="HX516" s="239"/>
      <c r="HY516" s="239"/>
      <c r="HZ516" s="239"/>
      <c r="IA516" s="239"/>
      <c r="IB516" s="239"/>
      <c r="IC516" s="239"/>
      <c r="ID516" s="239"/>
      <c r="IE516" s="239"/>
      <c r="IF516" s="239"/>
      <c r="IG516" s="239"/>
      <c r="IH516" s="325"/>
      <c r="II516" s="325"/>
      <c r="IJ516" s="325"/>
      <c r="IK516" s="325"/>
      <c r="IL516" s="325"/>
      <c r="IM516" s="325"/>
      <c r="IN516" s="325"/>
      <c r="IO516" s="325"/>
      <c r="IP516" s="325"/>
      <c r="IQ516" s="325"/>
      <c r="IR516" s="325"/>
      <c r="IS516" s="325"/>
      <c r="IT516" s="325"/>
      <c r="IU516" s="325"/>
      <c r="IV516" s="325"/>
    </row>
    <row r="517" spans="1:6" s="321" customFormat="1" ht="30" customHeight="1">
      <c r="A517" s="334" t="s">
        <v>440</v>
      </c>
      <c r="B517" s="342">
        <f>SUM(B518:B525)</f>
        <v>0</v>
      </c>
      <c r="C517" s="342">
        <f>SUM(C518:C525)</f>
        <v>0</v>
      </c>
      <c r="D517" s="343">
        <f>SUM(D518:D525)</f>
        <v>0</v>
      </c>
      <c r="E517" s="353" t="str">
        <f t="shared" si="65"/>
        <v>-</v>
      </c>
      <c r="F517" s="354"/>
    </row>
    <row r="518" spans="1:6" s="321" customFormat="1" ht="30" customHeight="1">
      <c r="A518" s="341" t="s">
        <v>78</v>
      </c>
      <c r="B518" s="344">
        <v>0</v>
      </c>
      <c r="C518" s="338">
        <f aca="true" t="shared" si="68" ref="C518:C525">B518</f>
        <v>0</v>
      </c>
      <c r="D518" s="345"/>
      <c r="E518" s="353" t="str">
        <f t="shared" si="65"/>
        <v>-</v>
      </c>
      <c r="F518" s="354"/>
    </row>
    <row r="519" spans="1:6" s="321" customFormat="1" ht="30" customHeight="1">
      <c r="A519" s="341" t="s">
        <v>79</v>
      </c>
      <c r="B519" s="344">
        <v>0</v>
      </c>
      <c r="C519" s="338">
        <f t="shared" si="68"/>
        <v>0</v>
      </c>
      <c r="D519" s="345"/>
      <c r="E519" s="353" t="str">
        <f t="shared" si="65"/>
        <v>-</v>
      </c>
      <c r="F519" s="354"/>
    </row>
    <row r="520" spans="1:6" s="321" customFormat="1" ht="30" customHeight="1">
      <c r="A520" s="341" t="s">
        <v>80</v>
      </c>
      <c r="B520" s="344">
        <v>0</v>
      </c>
      <c r="C520" s="338">
        <f t="shared" si="68"/>
        <v>0</v>
      </c>
      <c r="D520" s="345"/>
      <c r="E520" s="353" t="str">
        <f t="shared" si="65"/>
        <v>-</v>
      </c>
      <c r="F520" s="354"/>
    </row>
    <row r="521" spans="1:6" s="321" customFormat="1" ht="30" customHeight="1">
      <c r="A521" s="341" t="s">
        <v>441</v>
      </c>
      <c r="B521" s="344">
        <v>0</v>
      </c>
      <c r="C521" s="338">
        <f t="shared" si="68"/>
        <v>0</v>
      </c>
      <c r="D521" s="345"/>
      <c r="E521" s="353" t="str">
        <f t="shared" si="65"/>
        <v>-</v>
      </c>
      <c r="F521" s="354"/>
    </row>
    <row r="522" spans="1:6" s="321" customFormat="1" ht="30" customHeight="1">
      <c r="A522" s="341" t="s">
        <v>442</v>
      </c>
      <c r="B522" s="344">
        <v>0</v>
      </c>
      <c r="C522" s="338">
        <f t="shared" si="68"/>
        <v>0</v>
      </c>
      <c r="D522" s="345"/>
      <c r="E522" s="353" t="str">
        <f t="shared" si="65"/>
        <v>-</v>
      </c>
      <c r="F522" s="354"/>
    </row>
    <row r="523" spans="1:6" s="321" customFormat="1" ht="30" customHeight="1">
      <c r="A523" s="341" t="s">
        <v>443</v>
      </c>
      <c r="B523" s="344">
        <v>0</v>
      </c>
      <c r="C523" s="338">
        <f t="shared" si="68"/>
        <v>0</v>
      </c>
      <c r="D523" s="345"/>
      <c r="E523" s="353" t="str">
        <f t="shared" si="65"/>
        <v>-</v>
      </c>
      <c r="F523" s="354"/>
    </row>
    <row r="524" spans="1:6" s="321" customFormat="1" ht="30" customHeight="1">
      <c r="A524" s="341" t="s">
        <v>444</v>
      </c>
      <c r="B524" s="344">
        <v>0</v>
      </c>
      <c r="C524" s="338">
        <f t="shared" si="68"/>
        <v>0</v>
      </c>
      <c r="D524" s="345"/>
      <c r="E524" s="353" t="str">
        <f t="shared" si="65"/>
        <v>-</v>
      </c>
      <c r="F524" s="354"/>
    </row>
    <row r="525" spans="1:6" s="321" customFormat="1" ht="30" customHeight="1">
      <c r="A525" s="341" t="s">
        <v>445</v>
      </c>
      <c r="B525" s="344">
        <v>0</v>
      </c>
      <c r="C525" s="338">
        <f t="shared" si="68"/>
        <v>0</v>
      </c>
      <c r="D525" s="345"/>
      <c r="E525" s="353" t="str">
        <f t="shared" si="65"/>
        <v>-</v>
      </c>
      <c r="F525" s="354"/>
    </row>
    <row r="526" spans="1:6" s="321" customFormat="1" ht="30" customHeight="1">
      <c r="A526" s="334" t="s">
        <v>446</v>
      </c>
      <c r="B526" s="342">
        <f>SUM(B527:B530)</f>
        <v>0</v>
      </c>
      <c r="C526" s="342">
        <f>SUM(C527:C530)</f>
        <v>0</v>
      </c>
      <c r="D526" s="343">
        <f>SUM(D527:D530)</f>
        <v>0</v>
      </c>
      <c r="E526" s="353" t="str">
        <f t="shared" si="65"/>
        <v>-</v>
      </c>
      <c r="F526" s="354"/>
    </row>
    <row r="527" spans="1:6" s="321" customFormat="1" ht="30" customHeight="1">
      <c r="A527" s="341" t="s">
        <v>78</v>
      </c>
      <c r="B527" s="344">
        <v>0</v>
      </c>
      <c r="C527" s="338">
        <f>B527</f>
        <v>0</v>
      </c>
      <c r="D527" s="345"/>
      <c r="E527" s="353" t="str">
        <f t="shared" si="65"/>
        <v>-</v>
      </c>
      <c r="F527" s="354"/>
    </row>
    <row r="528" spans="1:6" s="321" customFormat="1" ht="30" customHeight="1">
      <c r="A528" s="341" t="s">
        <v>79</v>
      </c>
      <c r="B528" s="344">
        <v>0</v>
      </c>
      <c r="C528" s="338">
        <f>B528</f>
        <v>0</v>
      </c>
      <c r="D528" s="345"/>
      <c r="E528" s="353" t="str">
        <f t="shared" si="65"/>
        <v>-</v>
      </c>
      <c r="F528" s="354"/>
    </row>
    <row r="529" spans="1:6" s="321" customFormat="1" ht="30" customHeight="1">
      <c r="A529" s="341" t="s">
        <v>80</v>
      </c>
      <c r="B529" s="344">
        <v>0</v>
      </c>
      <c r="C529" s="338">
        <f>B529</f>
        <v>0</v>
      </c>
      <c r="D529" s="345"/>
      <c r="E529" s="353" t="str">
        <f t="shared" si="65"/>
        <v>-</v>
      </c>
      <c r="F529" s="354"/>
    </row>
    <row r="530" spans="1:6" s="321" customFormat="1" ht="30" customHeight="1">
      <c r="A530" s="341" t="s">
        <v>447</v>
      </c>
      <c r="B530" s="344">
        <v>0</v>
      </c>
      <c r="C530" s="338">
        <f>B530</f>
        <v>0</v>
      </c>
      <c r="D530" s="345"/>
      <c r="E530" s="353" t="str">
        <f t="shared" si="65"/>
        <v>-</v>
      </c>
      <c r="F530" s="354"/>
    </row>
    <row r="531" spans="1:256" s="321" customFormat="1" ht="42" customHeight="1">
      <c r="A531" s="334" t="s">
        <v>448</v>
      </c>
      <c r="B531" s="342">
        <f>SUM(B532:B534)</f>
        <v>3233.37</v>
      </c>
      <c r="C531" s="342">
        <f>SUM(C532:C534)</f>
        <v>3233.37</v>
      </c>
      <c r="D531" s="343">
        <f>SUM(D532:D534)</f>
        <v>292</v>
      </c>
      <c r="E531" s="349">
        <f t="shared" si="65"/>
        <v>0.09030825423629217</v>
      </c>
      <c r="F531" s="356" t="s">
        <v>449</v>
      </c>
      <c r="G531" s="239"/>
      <c r="H531" s="239"/>
      <c r="I531" s="239"/>
      <c r="J531" s="239"/>
      <c r="K531" s="239"/>
      <c r="L531" s="239"/>
      <c r="M531" s="239"/>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239"/>
      <c r="AL531" s="239"/>
      <c r="AM531" s="239"/>
      <c r="AN531" s="239"/>
      <c r="AO531" s="239"/>
      <c r="AP531" s="239"/>
      <c r="AQ531" s="239"/>
      <c r="AR531" s="239"/>
      <c r="AS531" s="239"/>
      <c r="AT531" s="239"/>
      <c r="AU531" s="239"/>
      <c r="AV531" s="239"/>
      <c r="AW531" s="239"/>
      <c r="AX531" s="239"/>
      <c r="AY531" s="239"/>
      <c r="AZ531" s="239"/>
      <c r="BA531" s="239"/>
      <c r="BB531" s="239"/>
      <c r="BC531" s="239"/>
      <c r="BD531" s="239"/>
      <c r="BE531" s="239"/>
      <c r="BF531" s="239"/>
      <c r="BG531" s="239"/>
      <c r="BH531" s="239"/>
      <c r="BI531" s="239"/>
      <c r="BJ531" s="239"/>
      <c r="BK531" s="239"/>
      <c r="BL531" s="239"/>
      <c r="BM531" s="239"/>
      <c r="BN531" s="239"/>
      <c r="BO531" s="239"/>
      <c r="BP531" s="239"/>
      <c r="BQ531" s="239"/>
      <c r="BR531" s="239"/>
      <c r="BS531" s="239"/>
      <c r="BT531" s="239"/>
      <c r="BU531" s="239"/>
      <c r="BV531" s="239"/>
      <c r="BW531" s="239"/>
      <c r="BX531" s="239"/>
      <c r="BY531" s="239"/>
      <c r="BZ531" s="239"/>
      <c r="CA531" s="239"/>
      <c r="CB531" s="239"/>
      <c r="CC531" s="239"/>
      <c r="CD531" s="239"/>
      <c r="CE531" s="239"/>
      <c r="CF531" s="239"/>
      <c r="CG531" s="239"/>
      <c r="CH531" s="239"/>
      <c r="CI531" s="239"/>
      <c r="CJ531" s="239"/>
      <c r="CK531" s="239"/>
      <c r="CL531" s="239"/>
      <c r="CM531" s="239"/>
      <c r="CN531" s="239"/>
      <c r="CO531" s="239"/>
      <c r="CP531" s="239"/>
      <c r="CQ531" s="239"/>
      <c r="CR531" s="239"/>
      <c r="CS531" s="239"/>
      <c r="CT531" s="239"/>
      <c r="CU531" s="239"/>
      <c r="CV531" s="239"/>
      <c r="CW531" s="239"/>
      <c r="CX531" s="239"/>
      <c r="CY531" s="239"/>
      <c r="CZ531" s="239"/>
      <c r="DA531" s="239"/>
      <c r="DB531" s="239"/>
      <c r="DC531" s="239"/>
      <c r="DD531" s="239"/>
      <c r="DE531" s="239"/>
      <c r="DF531" s="239"/>
      <c r="DG531" s="239"/>
      <c r="DH531" s="239"/>
      <c r="DI531" s="239"/>
      <c r="DJ531" s="239"/>
      <c r="DK531" s="239"/>
      <c r="DL531" s="239"/>
      <c r="DM531" s="239"/>
      <c r="DN531" s="239"/>
      <c r="DO531" s="239"/>
      <c r="DP531" s="239"/>
      <c r="DQ531" s="239"/>
      <c r="DR531" s="239"/>
      <c r="DS531" s="239"/>
      <c r="DT531" s="239"/>
      <c r="DU531" s="239"/>
      <c r="DV531" s="239"/>
      <c r="DW531" s="239"/>
      <c r="DX531" s="239"/>
      <c r="DY531" s="239"/>
      <c r="DZ531" s="239"/>
      <c r="EA531" s="239"/>
      <c r="EB531" s="239"/>
      <c r="EC531" s="239"/>
      <c r="ED531" s="239"/>
      <c r="EE531" s="239"/>
      <c r="EF531" s="239"/>
      <c r="EG531" s="239"/>
      <c r="EH531" s="239"/>
      <c r="EI531" s="239"/>
      <c r="EJ531" s="239"/>
      <c r="EK531" s="239"/>
      <c r="EL531" s="239"/>
      <c r="EM531" s="239"/>
      <c r="EN531" s="239"/>
      <c r="EO531" s="239"/>
      <c r="EP531" s="239"/>
      <c r="EQ531" s="239"/>
      <c r="ER531" s="239"/>
      <c r="ES531" s="239"/>
      <c r="ET531" s="239"/>
      <c r="EU531" s="239"/>
      <c r="EV531" s="239"/>
      <c r="EW531" s="239"/>
      <c r="EX531" s="239"/>
      <c r="EY531" s="239"/>
      <c r="EZ531" s="239"/>
      <c r="FA531" s="239"/>
      <c r="FB531" s="239"/>
      <c r="FC531" s="239"/>
      <c r="FD531" s="239"/>
      <c r="FE531" s="239"/>
      <c r="FF531" s="239"/>
      <c r="FG531" s="239"/>
      <c r="FH531" s="239"/>
      <c r="FI531" s="239"/>
      <c r="FJ531" s="239"/>
      <c r="FK531" s="239"/>
      <c r="FL531" s="239"/>
      <c r="FM531" s="239"/>
      <c r="FN531" s="239"/>
      <c r="FO531" s="239"/>
      <c r="FP531" s="239"/>
      <c r="FQ531" s="239"/>
      <c r="FR531" s="239"/>
      <c r="FS531" s="239"/>
      <c r="FT531" s="239"/>
      <c r="FU531" s="239"/>
      <c r="FV531" s="239"/>
      <c r="FW531" s="239"/>
      <c r="FX531" s="239"/>
      <c r="FY531" s="239"/>
      <c r="FZ531" s="239"/>
      <c r="GA531" s="239"/>
      <c r="GB531" s="239"/>
      <c r="GC531" s="239"/>
      <c r="GD531" s="239"/>
      <c r="GE531" s="239"/>
      <c r="GF531" s="239"/>
      <c r="GG531" s="239"/>
      <c r="GH531" s="239"/>
      <c r="GI531" s="239"/>
      <c r="GJ531" s="239"/>
      <c r="GK531" s="239"/>
      <c r="GL531" s="239"/>
      <c r="GM531" s="239"/>
      <c r="GN531" s="239"/>
      <c r="GO531" s="239"/>
      <c r="GP531" s="239"/>
      <c r="GQ531" s="239"/>
      <c r="GR531" s="239"/>
      <c r="GS531" s="239"/>
      <c r="GT531" s="239"/>
      <c r="GU531" s="239"/>
      <c r="GV531" s="239"/>
      <c r="GW531" s="239"/>
      <c r="GX531" s="239"/>
      <c r="GY531" s="239"/>
      <c r="GZ531" s="239"/>
      <c r="HA531" s="239"/>
      <c r="HB531" s="239"/>
      <c r="HC531" s="239"/>
      <c r="HD531" s="239"/>
      <c r="HE531" s="239"/>
      <c r="HF531" s="239"/>
      <c r="HG531" s="239"/>
      <c r="HH531" s="239"/>
      <c r="HI531" s="239"/>
      <c r="HJ531" s="239"/>
      <c r="HK531" s="239"/>
      <c r="HL531" s="239"/>
      <c r="HM531" s="239"/>
      <c r="HN531" s="239"/>
      <c r="HO531" s="239"/>
      <c r="HP531" s="239"/>
      <c r="HQ531" s="239"/>
      <c r="HR531" s="239"/>
      <c r="HS531" s="239"/>
      <c r="HT531" s="239"/>
      <c r="HU531" s="239"/>
      <c r="HV531" s="239"/>
      <c r="HW531" s="239"/>
      <c r="HX531" s="239"/>
      <c r="HY531" s="239"/>
      <c r="HZ531" s="239"/>
      <c r="IA531" s="239"/>
      <c r="IB531" s="239"/>
      <c r="IC531" s="239"/>
      <c r="ID531" s="239"/>
      <c r="IE531" s="239"/>
      <c r="IF531" s="239"/>
      <c r="IG531" s="239"/>
      <c r="IH531" s="325"/>
      <c r="II531" s="325"/>
      <c r="IJ531" s="325"/>
      <c r="IK531" s="325"/>
      <c r="IL531" s="325"/>
      <c r="IM531" s="325"/>
      <c r="IN531" s="325"/>
      <c r="IO531" s="325"/>
      <c r="IP531" s="325"/>
      <c r="IQ531" s="325"/>
      <c r="IR531" s="325"/>
      <c r="IS531" s="325"/>
      <c r="IT531" s="325"/>
      <c r="IU531" s="325"/>
      <c r="IV531" s="325"/>
    </row>
    <row r="532" spans="1:6" s="321" customFormat="1" ht="30" customHeight="1">
      <c r="A532" s="341" t="s">
        <v>450</v>
      </c>
      <c r="B532" s="344">
        <v>0</v>
      </c>
      <c r="C532" s="338">
        <f aca="true" t="shared" si="69" ref="C532:C534">B532</f>
        <v>0</v>
      </c>
      <c r="D532" s="345"/>
      <c r="E532" s="353" t="str">
        <f t="shared" si="65"/>
        <v>-</v>
      </c>
      <c r="F532" s="354"/>
    </row>
    <row r="533" spans="1:6" s="321" customFormat="1" ht="30" customHeight="1">
      <c r="A533" s="341" t="s">
        <v>451</v>
      </c>
      <c r="B533" s="344">
        <v>0</v>
      </c>
      <c r="C533" s="338">
        <f t="shared" si="69"/>
        <v>0</v>
      </c>
      <c r="D533" s="345"/>
      <c r="E533" s="353" t="str">
        <f t="shared" si="65"/>
        <v>-</v>
      </c>
      <c r="F533" s="354"/>
    </row>
    <row r="534" spans="1:256" s="320" customFormat="1" ht="30" customHeight="1">
      <c r="A534" s="341" t="s">
        <v>452</v>
      </c>
      <c r="B534" s="344">
        <v>3233.37</v>
      </c>
      <c r="C534" s="338">
        <f t="shared" si="69"/>
        <v>3233.37</v>
      </c>
      <c r="D534" s="345">
        <v>292</v>
      </c>
      <c r="E534" s="353">
        <f t="shared" si="65"/>
        <v>0.09030825423629217</v>
      </c>
      <c r="F534" s="355"/>
      <c r="G534" s="239"/>
      <c r="H534" s="239"/>
      <c r="I534" s="239"/>
      <c r="J534" s="239"/>
      <c r="K534" s="239"/>
      <c r="L534" s="239"/>
      <c r="M534" s="239"/>
      <c r="N534" s="239"/>
      <c r="O534" s="239"/>
      <c r="P534" s="239"/>
      <c r="Q534" s="239"/>
      <c r="R534" s="239"/>
      <c r="S534" s="239"/>
      <c r="T534" s="239"/>
      <c r="U534" s="239"/>
      <c r="V534" s="239"/>
      <c r="W534" s="239"/>
      <c r="X534" s="239"/>
      <c r="Y534" s="239"/>
      <c r="Z534" s="239"/>
      <c r="AA534" s="239"/>
      <c r="AB534" s="239"/>
      <c r="AC534" s="239"/>
      <c r="AD534" s="239"/>
      <c r="AE534" s="239"/>
      <c r="AF534" s="239"/>
      <c r="AG534" s="239"/>
      <c r="AH534" s="239"/>
      <c r="AI534" s="239"/>
      <c r="AJ534" s="239"/>
      <c r="AK534" s="239"/>
      <c r="AL534" s="239"/>
      <c r="AM534" s="239"/>
      <c r="AN534" s="239"/>
      <c r="AO534" s="239"/>
      <c r="AP534" s="239"/>
      <c r="AQ534" s="239"/>
      <c r="AR534" s="239"/>
      <c r="AS534" s="239"/>
      <c r="AT534" s="239"/>
      <c r="AU534" s="239"/>
      <c r="AV534" s="239"/>
      <c r="AW534" s="239"/>
      <c r="AX534" s="239"/>
      <c r="AY534" s="239"/>
      <c r="AZ534" s="239"/>
      <c r="BA534" s="239"/>
      <c r="BB534" s="239"/>
      <c r="BC534" s="239"/>
      <c r="BD534" s="239"/>
      <c r="BE534" s="239"/>
      <c r="BF534" s="239"/>
      <c r="BG534" s="239"/>
      <c r="BH534" s="239"/>
      <c r="BI534" s="239"/>
      <c r="BJ534" s="239"/>
      <c r="BK534" s="239"/>
      <c r="BL534" s="239"/>
      <c r="BM534" s="239"/>
      <c r="BN534" s="239"/>
      <c r="BO534" s="239"/>
      <c r="BP534" s="239"/>
      <c r="BQ534" s="239"/>
      <c r="BR534" s="239"/>
      <c r="BS534" s="239"/>
      <c r="BT534" s="239"/>
      <c r="BU534" s="239"/>
      <c r="BV534" s="239"/>
      <c r="BW534" s="239"/>
      <c r="BX534" s="239"/>
      <c r="BY534" s="239"/>
      <c r="BZ534" s="239"/>
      <c r="CA534" s="239"/>
      <c r="CB534" s="239"/>
      <c r="CC534" s="239"/>
      <c r="CD534" s="239"/>
      <c r="CE534" s="239"/>
      <c r="CF534" s="239"/>
      <c r="CG534" s="239"/>
      <c r="CH534" s="239"/>
      <c r="CI534" s="239"/>
      <c r="CJ534" s="239"/>
      <c r="CK534" s="239"/>
      <c r="CL534" s="239"/>
      <c r="CM534" s="239"/>
      <c r="CN534" s="239"/>
      <c r="CO534" s="239"/>
      <c r="CP534" s="239"/>
      <c r="CQ534" s="239"/>
      <c r="CR534" s="239"/>
      <c r="CS534" s="239"/>
      <c r="CT534" s="239"/>
      <c r="CU534" s="239"/>
      <c r="CV534" s="239"/>
      <c r="CW534" s="239"/>
      <c r="CX534" s="239"/>
      <c r="CY534" s="239"/>
      <c r="CZ534" s="239"/>
      <c r="DA534" s="239"/>
      <c r="DB534" s="239"/>
      <c r="DC534" s="239"/>
      <c r="DD534" s="239"/>
      <c r="DE534" s="239"/>
      <c r="DF534" s="239"/>
      <c r="DG534" s="239"/>
      <c r="DH534" s="239"/>
      <c r="DI534" s="239"/>
      <c r="DJ534" s="239"/>
      <c r="DK534" s="239"/>
      <c r="DL534" s="239"/>
      <c r="DM534" s="239"/>
      <c r="DN534" s="239"/>
      <c r="DO534" s="239"/>
      <c r="DP534" s="239"/>
      <c r="DQ534" s="239"/>
      <c r="DR534" s="239"/>
      <c r="DS534" s="239"/>
      <c r="DT534" s="239"/>
      <c r="DU534" s="239"/>
      <c r="DV534" s="239"/>
      <c r="DW534" s="239"/>
      <c r="DX534" s="239"/>
      <c r="DY534" s="239"/>
      <c r="DZ534" s="239"/>
      <c r="EA534" s="239"/>
      <c r="EB534" s="239"/>
      <c r="EC534" s="239"/>
      <c r="ED534" s="239"/>
      <c r="EE534" s="239"/>
      <c r="EF534" s="239"/>
      <c r="EG534" s="239"/>
      <c r="EH534" s="239"/>
      <c r="EI534" s="239"/>
      <c r="EJ534" s="239"/>
      <c r="EK534" s="239"/>
      <c r="EL534" s="239"/>
      <c r="EM534" s="239"/>
      <c r="EN534" s="239"/>
      <c r="EO534" s="239"/>
      <c r="EP534" s="239"/>
      <c r="EQ534" s="239"/>
      <c r="ER534" s="239"/>
      <c r="ES534" s="239"/>
      <c r="ET534" s="239"/>
      <c r="EU534" s="239"/>
      <c r="EV534" s="239"/>
      <c r="EW534" s="239"/>
      <c r="EX534" s="239"/>
      <c r="EY534" s="239"/>
      <c r="EZ534" s="239"/>
      <c r="FA534" s="239"/>
      <c r="FB534" s="239"/>
      <c r="FC534" s="239"/>
      <c r="FD534" s="239"/>
      <c r="FE534" s="239"/>
      <c r="FF534" s="239"/>
      <c r="FG534" s="239"/>
      <c r="FH534" s="239"/>
      <c r="FI534" s="239"/>
      <c r="FJ534" s="239"/>
      <c r="FK534" s="239"/>
      <c r="FL534" s="239"/>
      <c r="FM534" s="239"/>
      <c r="FN534" s="239"/>
      <c r="FO534" s="239"/>
      <c r="FP534" s="239"/>
      <c r="FQ534" s="239"/>
      <c r="FR534" s="239"/>
      <c r="FS534" s="239"/>
      <c r="FT534" s="239"/>
      <c r="FU534" s="239"/>
      <c r="FV534" s="239"/>
      <c r="FW534" s="239"/>
      <c r="FX534" s="239"/>
      <c r="FY534" s="239"/>
      <c r="FZ534" s="239"/>
      <c r="GA534" s="239"/>
      <c r="GB534" s="239"/>
      <c r="GC534" s="239"/>
      <c r="GD534" s="239"/>
      <c r="GE534" s="239"/>
      <c r="GF534" s="239"/>
      <c r="GG534" s="239"/>
      <c r="GH534" s="239"/>
      <c r="GI534" s="239"/>
      <c r="GJ534" s="239"/>
      <c r="GK534" s="239"/>
      <c r="GL534" s="239"/>
      <c r="GM534" s="239"/>
      <c r="GN534" s="239"/>
      <c r="GO534" s="239"/>
      <c r="GP534" s="239"/>
      <c r="GQ534" s="239"/>
      <c r="GR534" s="239"/>
      <c r="GS534" s="239"/>
      <c r="GT534" s="239"/>
      <c r="GU534" s="239"/>
      <c r="GV534" s="239"/>
      <c r="GW534" s="239"/>
      <c r="GX534" s="239"/>
      <c r="GY534" s="239"/>
      <c r="GZ534" s="239"/>
      <c r="HA534" s="239"/>
      <c r="HB534" s="239"/>
      <c r="HC534" s="239"/>
      <c r="HD534" s="239"/>
      <c r="HE534" s="239"/>
      <c r="HF534" s="239"/>
      <c r="HG534" s="239"/>
      <c r="HH534" s="239"/>
      <c r="HI534" s="239"/>
      <c r="HJ534" s="239"/>
      <c r="HK534" s="239"/>
      <c r="HL534" s="239"/>
      <c r="HM534" s="239"/>
      <c r="HN534" s="239"/>
      <c r="HO534" s="239"/>
      <c r="HP534" s="239"/>
      <c r="HQ534" s="239"/>
      <c r="HR534" s="239"/>
      <c r="HS534" s="239"/>
      <c r="HT534" s="239"/>
      <c r="HU534" s="239"/>
      <c r="HV534" s="239"/>
      <c r="HW534" s="239"/>
      <c r="HX534" s="239"/>
      <c r="HY534" s="239"/>
      <c r="HZ534" s="239"/>
      <c r="IA534" s="239"/>
      <c r="IB534" s="239"/>
      <c r="IC534" s="239"/>
      <c r="ID534" s="239"/>
      <c r="IE534" s="239"/>
      <c r="IF534" s="239"/>
      <c r="IG534" s="239"/>
      <c r="IH534" s="325"/>
      <c r="II534" s="325"/>
      <c r="IJ534" s="325"/>
      <c r="IK534" s="325"/>
      <c r="IL534" s="325"/>
      <c r="IM534" s="325"/>
      <c r="IN534" s="325"/>
      <c r="IO534" s="325"/>
      <c r="IP534" s="325"/>
      <c r="IQ534" s="325"/>
      <c r="IR534" s="325"/>
      <c r="IS534" s="325"/>
      <c r="IT534" s="325"/>
      <c r="IU534" s="325"/>
      <c r="IV534" s="325"/>
    </row>
    <row r="535" spans="1:256" s="320" customFormat="1" ht="30" customHeight="1">
      <c r="A535" s="334" t="s">
        <v>453</v>
      </c>
      <c r="B535" s="342">
        <f>B536+B551+B559+B561+B569+B573+B583+B590+B597+B604+B613+B618+B621+B624+B627+B630+B633+B637+B641+B649</f>
        <v>31482.705251</v>
      </c>
      <c r="C535" s="342">
        <f>C536+C551+C559+C561+C569+C573+C583+C590+C597+C604+C613+C618+C621+C624+C627+C630+C633+C637+C641+C649</f>
        <v>31482.705251</v>
      </c>
      <c r="D535" s="343">
        <f>D536+D551+D559+D561+D569+D573+D583+D590+D597+D604+D613+D618+D621+D624+D627+D630+D633+D637+D641+D649</f>
        <v>30824</v>
      </c>
      <c r="E535" s="349">
        <f t="shared" si="65"/>
        <v>0.9790772347627568</v>
      </c>
      <c r="F535" s="361"/>
      <c r="G535" s="351"/>
      <c r="H535" s="351"/>
      <c r="I535" s="351"/>
      <c r="J535" s="351"/>
      <c r="K535" s="351"/>
      <c r="L535" s="351"/>
      <c r="M535" s="351"/>
      <c r="N535" s="351"/>
      <c r="O535" s="351"/>
      <c r="P535" s="351"/>
      <c r="Q535" s="351"/>
      <c r="R535" s="351"/>
      <c r="S535" s="351"/>
      <c r="T535" s="351"/>
      <c r="U535" s="351"/>
      <c r="V535" s="351"/>
      <c r="W535" s="351"/>
      <c r="X535" s="351"/>
      <c r="Y535" s="351"/>
      <c r="Z535" s="351"/>
      <c r="AA535" s="351"/>
      <c r="AB535" s="351"/>
      <c r="AC535" s="351"/>
      <c r="AD535" s="351"/>
      <c r="AE535" s="351"/>
      <c r="AF535" s="351"/>
      <c r="AG535" s="351"/>
      <c r="AH535" s="351"/>
      <c r="AI535" s="351"/>
      <c r="AJ535" s="351"/>
      <c r="AK535" s="351"/>
      <c r="AL535" s="351"/>
      <c r="AM535" s="351"/>
      <c r="AN535" s="351"/>
      <c r="AO535" s="351"/>
      <c r="AP535" s="351"/>
      <c r="AQ535" s="351"/>
      <c r="AR535" s="351"/>
      <c r="AS535" s="351"/>
      <c r="AT535" s="351"/>
      <c r="AU535" s="351"/>
      <c r="AV535" s="351"/>
      <c r="AW535" s="351"/>
      <c r="AX535" s="351"/>
      <c r="AY535" s="351"/>
      <c r="AZ535" s="351"/>
      <c r="BA535" s="351"/>
      <c r="BB535" s="351"/>
      <c r="BC535" s="351"/>
      <c r="BD535" s="351"/>
      <c r="BE535" s="351"/>
      <c r="BF535" s="351"/>
      <c r="BG535" s="351"/>
      <c r="BH535" s="351"/>
      <c r="BI535" s="351"/>
      <c r="BJ535" s="351"/>
      <c r="BK535" s="351"/>
      <c r="BL535" s="351"/>
      <c r="BM535" s="351"/>
      <c r="BN535" s="351"/>
      <c r="BO535" s="351"/>
      <c r="BP535" s="351"/>
      <c r="BQ535" s="351"/>
      <c r="BR535" s="351"/>
      <c r="BS535" s="351"/>
      <c r="BT535" s="351"/>
      <c r="BU535" s="351"/>
      <c r="BV535" s="351"/>
      <c r="BW535" s="351"/>
      <c r="BX535" s="351"/>
      <c r="BY535" s="351"/>
      <c r="BZ535" s="351"/>
      <c r="CA535" s="351"/>
      <c r="CB535" s="351"/>
      <c r="CC535" s="351"/>
      <c r="CD535" s="351"/>
      <c r="CE535" s="351"/>
      <c r="CF535" s="351"/>
      <c r="CG535" s="351"/>
      <c r="CH535" s="351"/>
      <c r="CI535" s="351"/>
      <c r="CJ535" s="351"/>
      <c r="CK535" s="351"/>
      <c r="CL535" s="351"/>
      <c r="CM535" s="351"/>
      <c r="CN535" s="351"/>
      <c r="CO535" s="351"/>
      <c r="CP535" s="351"/>
      <c r="CQ535" s="351"/>
      <c r="CR535" s="351"/>
      <c r="CS535" s="351"/>
      <c r="CT535" s="351"/>
      <c r="CU535" s="351"/>
      <c r="CV535" s="351"/>
      <c r="CW535" s="351"/>
      <c r="CX535" s="351"/>
      <c r="CY535" s="351"/>
      <c r="CZ535" s="351"/>
      <c r="DA535" s="351"/>
      <c r="DB535" s="351"/>
      <c r="DC535" s="351"/>
      <c r="DD535" s="351"/>
      <c r="DE535" s="351"/>
      <c r="DF535" s="351"/>
      <c r="DG535" s="351"/>
      <c r="DH535" s="351"/>
      <c r="DI535" s="351"/>
      <c r="DJ535" s="351"/>
      <c r="DK535" s="351"/>
      <c r="DL535" s="351"/>
      <c r="DM535" s="351"/>
      <c r="DN535" s="351"/>
      <c r="DO535" s="351"/>
      <c r="DP535" s="351"/>
      <c r="DQ535" s="351"/>
      <c r="DR535" s="351"/>
      <c r="DS535" s="351"/>
      <c r="DT535" s="351"/>
      <c r="DU535" s="351"/>
      <c r="DV535" s="351"/>
      <c r="DW535" s="351"/>
      <c r="DX535" s="351"/>
      <c r="DY535" s="351"/>
      <c r="DZ535" s="351"/>
      <c r="EA535" s="351"/>
      <c r="EB535" s="351"/>
      <c r="EC535" s="351"/>
      <c r="ED535" s="351"/>
      <c r="EE535" s="351"/>
      <c r="EF535" s="351"/>
      <c r="EG535" s="351"/>
      <c r="EH535" s="351"/>
      <c r="EI535" s="351"/>
      <c r="EJ535" s="351"/>
      <c r="EK535" s="351"/>
      <c r="EL535" s="351"/>
      <c r="EM535" s="351"/>
      <c r="EN535" s="351"/>
      <c r="EO535" s="351"/>
      <c r="EP535" s="351"/>
      <c r="EQ535" s="351"/>
      <c r="ER535" s="351"/>
      <c r="ES535" s="351"/>
      <c r="ET535" s="351"/>
      <c r="EU535" s="351"/>
      <c r="EV535" s="351"/>
      <c r="EW535" s="351"/>
      <c r="EX535" s="351"/>
      <c r="EY535" s="351"/>
      <c r="EZ535" s="351"/>
      <c r="FA535" s="351"/>
      <c r="FB535" s="351"/>
      <c r="FC535" s="351"/>
      <c r="FD535" s="351"/>
      <c r="FE535" s="351"/>
      <c r="FF535" s="351"/>
      <c r="FG535" s="351"/>
      <c r="FH535" s="351"/>
      <c r="FI535" s="351"/>
      <c r="FJ535" s="351"/>
      <c r="FK535" s="351"/>
      <c r="FL535" s="351"/>
      <c r="FM535" s="351"/>
      <c r="FN535" s="351"/>
      <c r="FO535" s="351"/>
      <c r="FP535" s="351"/>
      <c r="FQ535" s="351"/>
      <c r="FR535" s="351"/>
      <c r="FS535" s="351"/>
      <c r="FT535" s="351"/>
      <c r="FU535" s="351"/>
      <c r="FV535" s="351"/>
      <c r="FW535" s="351"/>
      <c r="FX535" s="351"/>
      <c r="FY535" s="351"/>
      <c r="FZ535" s="351"/>
      <c r="GA535" s="351"/>
      <c r="GB535" s="351"/>
      <c r="GC535" s="351"/>
      <c r="GD535" s="351"/>
      <c r="GE535" s="351"/>
      <c r="GF535" s="351"/>
      <c r="GG535" s="351"/>
      <c r="GH535" s="351"/>
      <c r="GI535" s="351"/>
      <c r="GJ535" s="351"/>
      <c r="GK535" s="351"/>
      <c r="GL535" s="351"/>
      <c r="GM535" s="351"/>
      <c r="GN535" s="351"/>
      <c r="GO535" s="351"/>
      <c r="GP535" s="351"/>
      <c r="GQ535" s="351"/>
      <c r="GR535" s="351"/>
      <c r="GS535" s="351"/>
      <c r="GT535" s="351"/>
      <c r="GU535" s="351"/>
      <c r="GV535" s="351"/>
      <c r="GW535" s="351"/>
      <c r="GX535" s="351"/>
      <c r="GY535" s="351"/>
      <c r="GZ535" s="351"/>
      <c r="HA535" s="351"/>
      <c r="HB535" s="351"/>
      <c r="HC535" s="351"/>
      <c r="HD535" s="351"/>
      <c r="HE535" s="351"/>
      <c r="HF535" s="351"/>
      <c r="HG535" s="351"/>
      <c r="HH535" s="351"/>
      <c r="HI535" s="351"/>
      <c r="HJ535" s="351"/>
      <c r="HK535" s="351"/>
      <c r="HL535" s="351"/>
      <c r="HM535" s="351"/>
      <c r="HN535" s="351"/>
      <c r="HO535" s="351"/>
      <c r="HP535" s="351"/>
      <c r="HQ535" s="351"/>
      <c r="HR535" s="351"/>
      <c r="HS535" s="351"/>
      <c r="HT535" s="351"/>
      <c r="HU535" s="351"/>
      <c r="HV535" s="351"/>
      <c r="HW535" s="351"/>
      <c r="HX535" s="351"/>
      <c r="HY535" s="351"/>
      <c r="HZ535" s="351"/>
      <c r="IA535" s="351"/>
      <c r="IB535" s="351"/>
      <c r="IC535" s="351"/>
      <c r="ID535" s="351"/>
      <c r="IE535" s="351"/>
      <c r="IF535" s="351"/>
      <c r="IG535" s="351"/>
      <c r="IH535" s="357"/>
      <c r="II535" s="357"/>
      <c r="IJ535" s="357"/>
      <c r="IK535" s="357"/>
      <c r="IL535" s="357"/>
      <c r="IM535" s="357"/>
      <c r="IN535" s="357"/>
      <c r="IO535" s="357"/>
      <c r="IP535" s="357"/>
      <c r="IQ535" s="357"/>
      <c r="IR535" s="357"/>
      <c r="IS535" s="357"/>
      <c r="IT535" s="357"/>
      <c r="IU535" s="357"/>
      <c r="IV535" s="357"/>
    </row>
    <row r="536" spans="1:256" s="321" customFormat="1" ht="30" customHeight="1">
      <c r="A536" s="334" t="s">
        <v>454</v>
      </c>
      <c r="B536" s="342">
        <f>SUM(B537:B550)</f>
        <v>11397.51</v>
      </c>
      <c r="C536" s="342">
        <f>SUM(C537:C550)</f>
        <v>11397.51</v>
      </c>
      <c r="D536" s="343">
        <f>SUM(D537:D550)</f>
        <v>9177</v>
      </c>
      <c r="E536" s="353">
        <f t="shared" si="65"/>
        <v>0.8051758673605024</v>
      </c>
      <c r="F536" s="354"/>
      <c r="G536" s="239"/>
      <c r="H536" s="239"/>
      <c r="I536" s="239"/>
      <c r="J536" s="239"/>
      <c r="K536" s="239"/>
      <c r="L536" s="239"/>
      <c r="M536" s="239"/>
      <c r="N536" s="239"/>
      <c r="O536" s="239"/>
      <c r="P536" s="239"/>
      <c r="Q536" s="239"/>
      <c r="R536" s="239"/>
      <c r="S536" s="239"/>
      <c r="T536" s="239"/>
      <c r="U536" s="239"/>
      <c r="V536" s="239"/>
      <c r="W536" s="239"/>
      <c r="X536" s="239"/>
      <c r="Y536" s="239"/>
      <c r="Z536" s="239"/>
      <c r="AA536" s="239"/>
      <c r="AB536" s="239"/>
      <c r="AC536" s="239"/>
      <c r="AD536" s="239"/>
      <c r="AE536" s="239"/>
      <c r="AF536" s="239"/>
      <c r="AG536" s="239"/>
      <c r="AH536" s="239"/>
      <c r="AI536" s="239"/>
      <c r="AJ536" s="239"/>
      <c r="AK536" s="239"/>
      <c r="AL536" s="239"/>
      <c r="AM536" s="239"/>
      <c r="AN536" s="239"/>
      <c r="AO536" s="239"/>
      <c r="AP536" s="239"/>
      <c r="AQ536" s="239"/>
      <c r="AR536" s="239"/>
      <c r="AS536" s="239"/>
      <c r="AT536" s="239"/>
      <c r="AU536" s="239"/>
      <c r="AV536" s="239"/>
      <c r="AW536" s="239"/>
      <c r="AX536" s="239"/>
      <c r="AY536" s="239"/>
      <c r="AZ536" s="239"/>
      <c r="BA536" s="239"/>
      <c r="BB536" s="239"/>
      <c r="BC536" s="239"/>
      <c r="BD536" s="239"/>
      <c r="BE536" s="239"/>
      <c r="BF536" s="239"/>
      <c r="BG536" s="239"/>
      <c r="BH536" s="239"/>
      <c r="BI536" s="239"/>
      <c r="BJ536" s="239"/>
      <c r="BK536" s="239"/>
      <c r="BL536" s="239"/>
      <c r="BM536" s="239"/>
      <c r="BN536" s="239"/>
      <c r="BO536" s="239"/>
      <c r="BP536" s="239"/>
      <c r="BQ536" s="239"/>
      <c r="BR536" s="239"/>
      <c r="BS536" s="239"/>
      <c r="BT536" s="239"/>
      <c r="BU536" s="239"/>
      <c r="BV536" s="239"/>
      <c r="BW536" s="239"/>
      <c r="BX536" s="239"/>
      <c r="BY536" s="239"/>
      <c r="BZ536" s="239"/>
      <c r="CA536" s="239"/>
      <c r="CB536" s="239"/>
      <c r="CC536" s="239"/>
      <c r="CD536" s="239"/>
      <c r="CE536" s="239"/>
      <c r="CF536" s="239"/>
      <c r="CG536" s="239"/>
      <c r="CH536" s="239"/>
      <c r="CI536" s="239"/>
      <c r="CJ536" s="239"/>
      <c r="CK536" s="239"/>
      <c r="CL536" s="239"/>
      <c r="CM536" s="239"/>
      <c r="CN536" s="239"/>
      <c r="CO536" s="239"/>
      <c r="CP536" s="239"/>
      <c r="CQ536" s="239"/>
      <c r="CR536" s="239"/>
      <c r="CS536" s="239"/>
      <c r="CT536" s="239"/>
      <c r="CU536" s="239"/>
      <c r="CV536" s="239"/>
      <c r="CW536" s="239"/>
      <c r="CX536" s="239"/>
      <c r="CY536" s="239"/>
      <c r="CZ536" s="239"/>
      <c r="DA536" s="239"/>
      <c r="DB536" s="239"/>
      <c r="DC536" s="239"/>
      <c r="DD536" s="239"/>
      <c r="DE536" s="239"/>
      <c r="DF536" s="239"/>
      <c r="DG536" s="239"/>
      <c r="DH536" s="239"/>
      <c r="DI536" s="239"/>
      <c r="DJ536" s="239"/>
      <c r="DK536" s="239"/>
      <c r="DL536" s="239"/>
      <c r="DM536" s="239"/>
      <c r="DN536" s="239"/>
      <c r="DO536" s="239"/>
      <c r="DP536" s="239"/>
      <c r="DQ536" s="239"/>
      <c r="DR536" s="239"/>
      <c r="DS536" s="239"/>
      <c r="DT536" s="239"/>
      <c r="DU536" s="239"/>
      <c r="DV536" s="239"/>
      <c r="DW536" s="239"/>
      <c r="DX536" s="239"/>
      <c r="DY536" s="239"/>
      <c r="DZ536" s="239"/>
      <c r="EA536" s="239"/>
      <c r="EB536" s="239"/>
      <c r="EC536" s="239"/>
      <c r="ED536" s="239"/>
      <c r="EE536" s="239"/>
      <c r="EF536" s="239"/>
      <c r="EG536" s="239"/>
      <c r="EH536" s="239"/>
      <c r="EI536" s="239"/>
      <c r="EJ536" s="239"/>
      <c r="EK536" s="239"/>
      <c r="EL536" s="239"/>
      <c r="EM536" s="239"/>
      <c r="EN536" s="239"/>
      <c r="EO536" s="239"/>
      <c r="EP536" s="239"/>
      <c r="EQ536" s="239"/>
      <c r="ER536" s="239"/>
      <c r="ES536" s="239"/>
      <c r="ET536" s="239"/>
      <c r="EU536" s="239"/>
      <c r="EV536" s="239"/>
      <c r="EW536" s="239"/>
      <c r="EX536" s="239"/>
      <c r="EY536" s="239"/>
      <c r="EZ536" s="239"/>
      <c r="FA536" s="239"/>
      <c r="FB536" s="239"/>
      <c r="FC536" s="239"/>
      <c r="FD536" s="239"/>
      <c r="FE536" s="239"/>
      <c r="FF536" s="239"/>
      <c r="FG536" s="239"/>
      <c r="FH536" s="239"/>
      <c r="FI536" s="239"/>
      <c r="FJ536" s="239"/>
      <c r="FK536" s="239"/>
      <c r="FL536" s="239"/>
      <c r="FM536" s="239"/>
      <c r="FN536" s="239"/>
      <c r="FO536" s="239"/>
      <c r="FP536" s="239"/>
      <c r="FQ536" s="239"/>
      <c r="FR536" s="239"/>
      <c r="FS536" s="239"/>
      <c r="FT536" s="239"/>
      <c r="FU536" s="239"/>
      <c r="FV536" s="239"/>
      <c r="FW536" s="239"/>
      <c r="FX536" s="239"/>
      <c r="FY536" s="239"/>
      <c r="FZ536" s="239"/>
      <c r="GA536" s="239"/>
      <c r="GB536" s="239"/>
      <c r="GC536" s="239"/>
      <c r="GD536" s="239"/>
      <c r="GE536" s="239"/>
      <c r="GF536" s="239"/>
      <c r="GG536" s="239"/>
      <c r="GH536" s="239"/>
      <c r="GI536" s="239"/>
      <c r="GJ536" s="239"/>
      <c r="GK536" s="239"/>
      <c r="GL536" s="239"/>
      <c r="GM536" s="239"/>
      <c r="GN536" s="239"/>
      <c r="GO536" s="239"/>
      <c r="GP536" s="239"/>
      <c r="GQ536" s="239"/>
      <c r="GR536" s="239"/>
      <c r="GS536" s="239"/>
      <c r="GT536" s="239"/>
      <c r="GU536" s="239"/>
      <c r="GV536" s="239"/>
      <c r="GW536" s="239"/>
      <c r="GX536" s="239"/>
      <c r="GY536" s="239"/>
      <c r="GZ536" s="239"/>
      <c r="HA536" s="239"/>
      <c r="HB536" s="239"/>
      <c r="HC536" s="239"/>
      <c r="HD536" s="239"/>
      <c r="HE536" s="239"/>
      <c r="HF536" s="239"/>
      <c r="HG536" s="239"/>
      <c r="HH536" s="239"/>
      <c r="HI536" s="239"/>
      <c r="HJ536" s="239"/>
      <c r="HK536" s="239"/>
      <c r="HL536" s="239"/>
      <c r="HM536" s="239"/>
      <c r="HN536" s="239"/>
      <c r="HO536" s="239"/>
      <c r="HP536" s="239"/>
      <c r="HQ536" s="239"/>
      <c r="HR536" s="239"/>
      <c r="HS536" s="239"/>
      <c r="HT536" s="239"/>
      <c r="HU536" s="239"/>
      <c r="HV536" s="239"/>
      <c r="HW536" s="239"/>
      <c r="HX536" s="239"/>
      <c r="HY536" s="239"/>
      <c r="HZ536" s="239"/>
      <c r="IA536" s="239"/>
      <c r="IB536" s="239"/>
      <c r="IC536" s="239"/>
      <c r="ID536" s="239"/>
      <c r="IE536" s="239"/>
      <c r="IF536" s="239"/>
      <c r="IG536" s="239"/>
      <c r="IH536" s="325"/>
      <c r="II536" s="325"/>
      <c r="IJ536" s="325"/>
      <c r="IK536" s="325"/>
      <c r="IL536" s="325"/>
      <c r="IM536" s="325"/>
      <c r="IN536" s="325"/>
      <c r="IO536" s="325"/>
      <c r="IP536" s="325"/>
      <c r="IQ536" s="325"/>
      <c r="IR536" s="325"/>
      <c r="IS536" s="325"/>
      <c r="IT536" s="325"/>
      <c r="IU536" s="325"/>
      <c r="IV536" s="325"/>
    </row>
    <row r="537" spans="1:256" s="321" customFormat="1" ht="30" customHeight="1">
      <c r="A537" s="341" t="s">
        <v>78</v>
      </c>
      <c r="B537" s="344">
        <v>104.07</v>
      </c>
      <c r="C537" s="338">
        <f aca="true" t="shared" si="70" ref="C537:C550">B537</f>
        <v>104.07</v>
      </c>
      <c r="D537" s="345">
        <v>97</v>
      </c>
      <c r="E537" s="353">
        <f t="shared" si="65"/>
        <v>0.9320649562794273</v>
      </c>
      <c r="F537" s="354"/>
      <c r="G537" s="239"/>
      <c r="H537" s="239"/>
      <c r="I537" s="239"/>
      <c r="J537" s="239"/>
      <c r="K537" s="239"/>
      <c r="L537" s="239"/>
      <c r="M537" s="239"/>
      <c r="N537" s="239"/>
      <c r="O537" s="239"/>
      <c r="P537" s="239"/>
      <c r="Q537" s="239"/>
      <c r="R537" s="239"/>
      <c r="S537" s="239"/>
      <c r="T537" s="239"/>
      <c r="U537" s="239"/>
      <c r="V537" s="239"/>
      <c r="W537" s="239"/>
      <c r="X537" s="239"/>
      <c r="Y537" s="239"/>
      <c r="Z537" s="239"/>
      <c r="AA537" s="239"/>
      <c r="AB537" s="239"/>
      <c r="AC537" s="239"/>
      <c r="AD537" s="239"/>
      <c r="AE537" s="239"/>
      <c r="AF537" s="239"/>
      <c r="AG537" s="239"/>
      <c r="AH537" s="239"/>
      <c r="AI537" s="239"/>
      <c r="AJ537" s="239"/>
      <c r="AK537" s="239"/>
      <c r="AL537" s="239"/>
      <c r="AM537" s="239"/>
      <c r="AN537" s="239"/>
      <c r="AO537" s="239"/>
      <c r="AP537" s="239"/>
      <c r="AQ537" s="239"/>
      <c r="AR537" s="239"/>
      <c r="AS537" s="239"/>
      <c r="AT537" s="239"/>
      <c r="AU537" s="239"/>
      <c r="AV537" s="239"/>
      <c r="AW537" s="239"/>
      <c r="AX537" s="239"/>
      <c r="AY537" s="239"/>
      <c r="AZ537" s="239"/>
      <c r="BA537" s="239"/>
      <c r="BB537" s="239"/>
      <c r="BC537" s="239"/>
      <c r="BD537" s="239"/>
      <c r="BE537" s="239"/>
      <c r="BF537" s="239"/>
      <c r="BG537" s="239"/>
      <c r="BH537" s="239"/>
      <c r="BI537" s="239"/>
      <c r="BJ537" s="239"/>
      <c r="BK537" s="239"/>
      <c r="BL537" s="239"/>
      <c r="BM537" s="239"/>
      <c r="BN537" s="239"/>
      <c r="BO537" s="239"/>
      <c r="BP537" s="239"/>
      <c r="BQ537" s="239"/>
      <c r="BR537" s="239"/>
      <c r="BS537" s="239"/>
      <c r="BT537" s="239"/>
      <c r="BU537" s="239"/>
      <c r="BV537" s="239"/>
      <c r="BW537" s="239"/>
      <c r="BX537" s="239"/>
      <c r="BY537" s="239"/>
      <c r="BZ537" s="239"/>
      <c r="CA537" s="239"/>
      <c r="CB537" s="239"/>
      <c r="CC537" s="239"/>
      <c r="CD537" s="239"/>
      <c r="CE537" s="239"/>
      <c r="CF537" s="239"/>
      <c r="CG537" s="239"/>
      <c r="CH537" s="239"/>
      <c r="CI537" s="239"/>
      <c r="CJ537" s="239"/>
      <c r="CK537" s="239"/>
      <c r="CL537" s="239"/>
      <c r="CM537" s="239"/>
      <c r="CN537" s="239"/>
      <c r="CO537" s="239"/>
      <c r="CP537" s="239"/>
      <c r="CQ537" s="239"/>
      <c r="CR537" s="239"/>
      <c r="CS537" s="239"/>
      <c r="CT537" s="239"/>
      <c r="CU537" s="239"/>
      <c r="CV537" s="239"/>
      <c r="CW537" s="239"/>
      <c r="CX537" s="239"/>
      <c r="CY537" s="239"/>
      <c r="CZ537" s="239"/>
      <c r="DA537" s="239"/>
      <c r="DB537" s="239"/>
      <c r="DC537" s="239"/>
      <c r="DD537" s="239"/>
      <c r="DE537" s="239"/>
      <c r="DF537" s="239"/>
      <c r="DG537" s="239"/>
      <c r="DH537" s="239"/>
      <c r="DI537" s="239"/>
      <c r="DJ537" s="239"/>
      <c r="DK537" s="239"/>
      <c r="DL537" s="239"/>
      <c r="DM537" s="239"/>
      <c r="DN537" s="239"/>
      <c r="DO537" s="239"/>
      <c r="DP537" s="239"/>
      <c r="DQ537" s="239"/>
      <c r="DR537" s="239"/>
      <c r="DS537" s="239"/>
      <c r="DT537" s="239"/>
      <c r="DU537" s="239"/>
      <c r="DV537" s="239"/>
      <c r="DW537" s="239"/>
      <c r="DX537" s="239"/>
      <c r="DY537" s="239"/>
      <c r="DZ537" s="239"/>
      <c r="EA537" s="239"/>
      <c r="EB537" s="239"/>
      <c r="EC537" s="239"/>
      <c r="ED537" s="239"/>
      <c r="EE537" s="239"/>
      <c r="EF537" s="239"/>
      <c r="EG537" s="239"/>
      <c r="EH537" s="239"/>
      <c r="EI537" s="239"/>
      <c r="EJ537" s="239"/>
      <c r="EK537" s="239"/>
      <c r="EL537" s="239"/>
      <c r="EM537" s="239"/>
      <c r="EN537" s="239"/>
      <c r="EO537" s="239"/>
      <c r="EP537" s="239"/>
      <c r="EQ537" s="239"/>
      <c r="ER537" s="239"/>
      <c r="ES537" s="239"/>
      <c r="ET537" s="239"/>
      <c r="EU537" s="239"/>
      <c r="EV537" s="239"/>
      <c r="EW537" s="239"/>
      <c r="EX537" s="239"/>
      <c r="EY537" s="239"/>
      <c r="EZ537" s="239"/>
      <c r="FA537" s="239"/>
      <c r="FB537" s="239"/>
      <c r="FC537" s="239"/>
      <c r="FD537" s="239"/>
      <c r="FE537" s="239"/>
      <c r="FF537" s="239"/>
      <c r="FG537" s="239"/>
      <c r="FH537" s="239"/>
      <c r="FI537" s="239"/>
      <c r="FJ537" s="239"/>
      <c r="FK537" s="239"/>
      <c r="FL537" s="239"/>
      <c r="FM537" s="239"/>
      <c r="FN537" s="239"/>
      <c r="FO537" s="239"/>
      <c r="FP537" s="239"/>
      <c r="FQ537" s="239"/>
      <c r="FR537" s="239"/>
      <c r="FS537" s="239"/>
      <c r="FT537" s="239"/>
      <c r="FU537" s="239"/>
      <c r="FV537" s="239"/>
      <c r="FW537" s="239"/>
      <c r="FX537" s="239"/>
      <c r="FY537" s="239"/>
      <c r="FZ537" s="239"/>
      <c r="GA537" s="239"/>
      <c r="GB537" s="239"/>
      <c r="GC537" s="239"/>
      <c r="GD537" s="239"/>
      <c r="GE537" s="239"/>
      <c r="GF537" s="239"/>
      <c r="GG537" s="239"/>
      <c r="GH537" s="239"/>
      <c r="GI537" s="239"/>
      <c r="GJ537" s="239"/>
      <c r="GK537" s="239"/>
      <c r="GL537" s="239"/>
      <c r="GM537" s="239"/>
      <c r="GN537" s="239"/>
      <c r="GO537" s="239"/>
      <c r="GP537" s="239"/>
      <c r="GQ537" s="239"/>
      <c r="GR537" s="239"/>
      <c r="GS537" s="239"/>
      <c r="GT537" s="239"/>
      <c r="GU537" s="239"/>
      <c r="GV537" s="239"/>
      <c r="GW537" s="239"/>
      <c r="GX537" s="239"/>
      <c r="GY537" s="239"/>
      <c r="GZ537" s="239"/>
      <c r="HA537" s="239"/>
      <c r="HB537" s="239"/>
      <c r="HC537" s="239"/>
      <c r="HD537" s="239"/>
      <c r="HE537" s="239"/>
      <c r="HF537" s="239"/>
      <c r="HG537" s="239"/>
      <c r="HH537" s="239"/>
      <c r="HI537" s="239"/>
      <c r="HJ537" s="239"/>
      <c r="HK537" s="239"/>
      <c r="HL537" s="239"/>
      <c r="HM537" s="239"/>
      <c r="HN537" s="239"/>
      <c r="HO537" s="239"/>
      <c r="HP537" s="239"/>
      <c r="HQ537" s="239"/>
      <c r="HR537" s="239"/>
      <c r="HS537" s="239"/>
      <c r="HT537" s="239"/>
      <c r="HU537" s="239"/>
      <c r="HV537" s="239"/>
      <c r="HW537" s="239"/>
      <c r="HX537" s="239"/>
      <c r="HY537" s="239"/>
      <c r="HZ537" s="239"/>
      <c r="IA537" s="239"/>
      <c r="IB537" s="239"/>
      <c r="IC537" s="239"/>
      <c r="ID537" s="239"/>
      <c r="IE537" s="239"/>
      <c r="IF537" s="239"/>
      <c r="IG537" s="239"/>
      <c r="IH537" s="325"/>
      <c r="II537" s="325"/>
      <c r="IJ537" s="325"/>
      <c r="IK537" s="325"/>
      <c r="IL537" s="325"/>
      <c r="IM537" s="325"/>
      <c r="IN537" s="325"/>
      <c r="IO537" s="325"/>
      <c r="IP537" s="325"/>
      <c r="IQ537" s="325"/>
      <c r="IR537" s="325"/>
      <c r="IS537" s="325"/>
      <c r="IT537" s="325"/>
      <c r="IU537" s="325"/>
      <c r="IV537" s="325"/>
    </row>
    <row r="538" spans="1:256" s="321" customFormat="1" ht="30" customHeight="1">
      <c r="A538" s="341" t="s">
        <v>79</v>
      </c>
      <c r="B538" s="344">
        <v>1296.21</v>
      </c>
      <c r="C538" s="338">
        <f t="shared" si="70"/>
        <v>1296.21</v>
      </c>
      <c r="D538" s="345">
        <v>595</v>
      </c>
      <c r="E538" s="353">
        <f t="shared" si="65"/>
        <v>0.4590305583200253</v>
      </c>
      <c r="F538" s="355"/>
      <c r="G538" s="239"/>
      <c r="H538" s="239"/>
      <c r="I538" s="239"/>
      <c r="J538" s="239"/>
      <c r="K538" s="239"/>
      <c r="L538" s="239"/>
      <c r="M538" s="239"/>
      <c r="N538" s="239"/>
      <c r="O538" s="239"/>
      <c r="P538" s="239"/>
      <c r="Q538" s="239"/>
      <c r="R538" s="239"/>
      <c r="S538" s="239"/>
      <c r="T538" s="239"/>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39"/>
      <c r="AY538" s="239"/>
      <c r="AZ538" s="239"/>
      <c r="BA538" s="239"/>
      <c r="BB538" s="239"/>
      <c r="BC538" s="239"/>
      <c r="BD538" s="239"/>
      <c r="BE538" s="239"/>
      <c r="BF538" s="239"/>
      <c r="BG538" s="239"/>
      <c r="BH538" s="239"/>
      <c r="BI538" s="239"/>
      <c r="BJ538" s="239"/>
      <c r="BK538" s="239"/>
      <c r="BL538" s="239"/>
      <c r="BM538" s="239"/>
      <c r="BN538" s="239"/>
      <c r="BO538" s="239"/>
      <c r="BP538" s="239"/>
      <c r="BQ538" s="239"/>
      <c r="BR538" s="239"/>
      <c r="BS538" s="239"/>
      <c r="BT538" s="239"/>
      <c r="BU538" s="239"/>
      <c r="BV538" s="239"/>
      <c r="BW538" s="239"/>
      <c r="BX538" s="239"/>
      <c r="BY538" s="239"/>
      <c r="BZ538" s="239"/>
      <c r="CA538" s="239"/>
      <c r="CB538" s="239"/>
      <c r="CC538" s="239"/>
      <c r="CD538" s="239"/>
      <c r="CE538" s="239"/>
      <c r="CF538" s="239"/>
      <c r="CG538" s="239"/>
      <c r="CH538" s="239"/>
      <c r="CI538" s="239"/>
      <c r="CJ538" s="239"/>
      <c r="CK538" s="239"/>
      <c r="CL538" s="239"/>
      <c r="CM538" s="239"/>
      <c r="CN538" s="239"/>
      <c r="CO538" s="239"/>
      <c r="CP538" s="239"/>
      <c r="CQ538" s="239"/>
      <c r="CR538" s="239"/>
      <c r="CS538" s="239"/>
      <c r="CT538" s="239"/>
      <c r="CU538" s="239"/>
      <c r="CV538" s="239"/>
      <c r="CW538" s="239"/>
      <c r="CX538" s="239"/>
      <c r="CY538" s="239"/>
      <c r="CZ538" s="239"/>
      <c r="DA538" s="239"/>
      <c r="DB538" s="239"/>
      <c r="DC538" s="239"/>
      <c r="DD538" s="239"/>
      <c r="DE538" s="239"/>
      <c r="DF538" s="239"/>
      <c r="DG538" s="239"/>
      <c r="DH538" s="239"/>
      <c r="DI538" s="239"/>
      <c r="DJ538" s="239"/>
      <c r="DK538" s="239"/>
      <c r="DL538" s="239"/>
      <c r="DM538" s="239"/>
      <c r="DN538" s="239"/>
      <c r="DO538" s="239"/>
      <c r="DP538" s="239"/>
      <c r="DQ538" s="239"/>
      <c r="DR538" s="239"/>
      <c r="DS538" s="239"/>
      <c r="DT538" s="239"/>
      <c r="DU538" s="239"/>
      <c r="DV538" s="239"/>
      <c r="DW538" s="239"/>
      <c r="DX538" s="239"/>
      <c r="DY538" s="239"/>
      <c r="DZ538" s="239"/>
      <c r="EA538" s="239"/>
      <c r="EB538" s="239"/>
      <c r="EC538" s="239"/>
      <c r="ED538" s="239"/>
      <c r="EE538" s="239"/>
      <c r="EF538" s="239"/>
      <c r="EG538" s="239"/>
      <c r="EH538" s="239"/>
      <c r="EI538" s="239"/>
      <c r="EJ538" s="239"/>
      <c r="EK538" s="239"/>
      <c r="EL538" s="239"/>
      <c r="EM538" s="239"/>
      <c r="EN538" s="239"/>
      <c r="EO538" s="239"/>
      <c r="EP538" s="239"/>
      <c r="EQ538" s="239"/>
      <c r="ER538" s="239"/>
      <c r="ES538" s="239"/>
      <c r="ET538" s="239"/>
      <c r="EU538" s="239"/>
      <c r="EV538" s="239"/>
      <c r="EW538" s="239"/>
      <c r="EX538" s="239"/>
      <c r="EY538" s="239"/>
      <c r="EZ538" s="239"/>
      <c r="FA538" s="239"/>
      <c r="FB538" s="239"/>
      <c r="FC538" s="239"/>
      <c r="FD538" s="239"/>
      <c r="FE538" s="239"/>
      <c r="FF538" s="239"/>
      <c r="FG538" s="239"/>
      <c r="FH538" s="239"/>
      <c r="FI538" s="239"/>
      <c r="FJ538" s="239"/>
      <c r="FK538" s="239"/>
      <c r="FL538" s="239"/>
      <c r="FM538" s="239"/>
      <c r="FN538" s="239"/>
      <c r="FO538" s="239"/>
      <c r="FP538" s="239"/>
      <c r="FQ538" s="239"/>
      <c r="FR538" s="239"/>
      <c r="FS538" s="239"/>
      <c r="FT538" s="239"/>
      <c r="FU538" s="239"/>
      <c r="FV538" s="239"/>
      <c r="FW538" s="239"/>
      <c r="FX538" s="239"/>
      <c r="FY538" s="239"/>
      <c r="FZ538" s="239"/>
      <c r="GA538" s="239"/>
      <c r="GB538" s="239"/>
      <c r="GC538" s="239"/>
      <c r="GD538" s="239"/>
      <c r="GE538" s="239"/>
      <c r="GF538" s="239"/>
      <c r="GG538" s="239"/>
      <c r="GH538" s="239"/>
      <c r="GI538" s="239"/>
      <c r="GJ538" s="239"/>
      <c r="GK538" s="239"/>
      <c r="GL538" s="239"/>
      <c r="GM538" s="239"/>
      <c r="GN538" s="239"/>
      <c r="GO538" s="239"/>
      <c r="GP538" s="239"/>
      <c r="GQ538" s="239"/>
      <c r="GR538" s="239"/>
      <c r="GS538" s="239"/>
      <c r="GT538" s="239"/>
      <c r="GU538" s="239"/>
      <c r="GV538" s="239"/>
      <c r="GW538" s="239"/>
      <c r="GX538" s="239"/>
      <c r="GY538" s="239"/>
      <c r="GZ538" s="239"/>
      <c r="HA538" s="239"/>
      <c r="HB538" s="239"/>
      <c r="HC538" s="239"/>
      <c r="HD538" s="239"/>
      <c r="HE538" s="239"/>
      <c r="HF538" s="239"/>
      <c r="HG538" s="239"/>
      <c r="HH538" s="239"/>
      <c r="HI538" s="239"/>
      <c r="HJ538" s="239"/>
      <c r="HK538" s="239"/>
      <c r="HL538" s="239"/>
      <c r="HM538" s="239"/>
      <c r="HN538" s="239"/>
      <c r="HO538" s="239"/>
      <c r="HP538" s="239"/>
      <c r="HQ538" s="239"/>
      <c r="HR538" s="239"/>
      <c r="HS538" s="239"/>
      <c r="HT538" s="239"/>
      <c r="HU538" s="239"/>
      <c r="HV538" s="239"/>
      <c r="HW538" s="239"/>
      <c r="HX538" s="239"/>
      <c r="HY538" s="239"/>
      <c r="HZ538" s="239"/>
      <c r="IA538" s="239"/>
      <c r="IB538" s="239"/>
      <c r="IC538" s="239"/>
      <c r="ID538" s="239"/>
      <c r="IE538" s="239"/>
      <c r="IF538" s="239"/>
      <c r="IG538" s="239"/>
      <c r="IH538" s="325"/>
      <c r="II538" s="325"/>
      <c r="IJ538" s="325"/>
      <c r="IK538" s="325"/>
      <c r="IL538" s="325"/>
      <c r="IM538" s="325"/>
      <c r="IN538" s="325"/>
      <c r="IO538" s="325"/>
      <c r="IP538" s="325"/>
      <c r="IQ538" s="325"/>
      <c r="IR538" s="325"/>
      <c r="IS538" s="325"/>
      <c r="IT538" s="325"/>
      <c r="IU538" s="325"/>
      <c r="IV538" s="325"/>
    </row>
    <row r="539" spans="1:6" s="321" customFormat="1" ht="30" customHeight="1">
      <c r="A539" s="341" t="s">
        <v>80</v>
      </c>
      <c r="B539" s="344">
        <v>0</v>
      </c>
      <c r="C539" s="338">
        <f t="shared" si="70"/>
        <v>0</v>
      </c>
      <c r="D539" s="345"/>
      <c r="E539" s="353" t="str">
        <f t="shared" si="65"/>
        <v>-</v>
      </c>
      <c r="F539" s="354"/>
    </row>
    <row r="540" spans="1:6" s="321" customFormat="1" ht="30" customHeight="1">
      <c r="A540" s="341" t="s">
        <v>455</v>
      </c>
      <c r="B540" s="344">
        <v>0</v>
      </c>
      <c r="C540" s="338">
        <f t="shared" si="70"/>
        <v>0</v>
      </c>
      <c r="D540" s="345"/>
      <c r="E540" s="353" t="str">
        <f t="shared" si="65"/>
        <v>-</v>
      </c>
      <c r="F540" s="354"/>
    </row>
    <row r="541" spans="1:6" s="321" customFormat="1" ht="30" customHeight="1">
      <c r="A541" s="341" t="s">
        <v>456</v>
      </c>
      <c r="B541" s="344">
        <v>0</v>
      </c>
      <c r="C541" s="338">
        <f t="shared" si="70"/>
        <v>0</v>
      </c>
      <c r="D541" s="345"/>
      <c r="E541" s="353" t="str">
        <f t="shared" si="65"/>
        <v>-</v>
      </c>
      <c r="F541" s="354"/>
    </row>
    <row r="542" spans="1:6" s="321" customFormat="1" ht="30" customHeight="1">
      <c r="A542" s="341" t="s">
        <v>457</v>
      </c>
      <c r="B542" s="344">
        <v>0</v>
      </c>
      <c r="C542" s="338">
        <f t="shared" si="70"/>
        <v>0</v>
      </c>
      <c r="D542" s="345"/>
      <c r="E542" s="353" t="str">
        <f t="shared" si="65"/>
        <v>-</v>
      </c>
      <c r="F542" s="354"/>
    </row>
    <row r="543" spans="1:6" s="321" customFormat="1" ht="30" customHeight="1">
      <c r="A543" s="341" t="s">
        <v>458</v>
      </c>
      <c r="B543" s="344">
        <v>0</v>
      </c>
      <c r="C543" s="338">
        <f t="shared" si="70"/>
        <v>0</v>
      </c>
      <c r="D543" s="345"/>
      <c r="E543" s="353" t="str">
        <f t="shared" si="65"/>
        <v>-</v>
      </c>
      <c r="F543" s="354"/>
    </row>
    <row r="544" spans="1:6" s="321" customFormat="1" ht="30" customHeight="1">
      <c r="A544" s="341" t="s">
        <v>121</v>
      </c>
      <c r="B544" s="344">
        <v>0</v>
      </c>
      <c r="C544" s="338">
        <f t="shared" si="70"/>
        <v>0</v>
      </c>
      <c r="D544" s="345"/>
      <c r="E544" s="353" t="str">
        <f t="shared" si="65"/>
        <v>-</v>
      </c>
      <c r="F544" s="354"/>
    </row>
    <row r="545" spans="1:256" s="321" customFormat="1" ht="30" customHeight="1">
      <c r="A545" s="341" t="s">
        <v>459</v>
      </c>
      <c r="B545" s="344">
        <v>204.68</v>
      </c>
      <c r="C545" s="338">
        <f t="shared" si="70"/>
        <v>204.68</v>
      </c>
      <c r="D545" s="362">
        <v>205</v>
      </c>
      <c r="E545" s="353">
        <f t="shared" si="65"/>
        <v>1.0015634160641</v>
      </c>
      <c r="F545" s="354"/>
      <c r="G545" s="239"/>
      <c r="H545" s="239"/>
      <c r="I545" s="239"/>
      <c r="J545" s="239"/>
      <c r="K545" s="239"/>
      <c r="L545" s="239"/>
      <c r="M545" s="239"/>
      <c r="N545" s="239"/>
      <c r="O545" s="239"/>
      <c r="P545" s="239"/>
      <c r="Q545" s="239"/>
      <c r="R545" s="239"/>
      <c r="S545" s="239"/>
      <c r="T545" s="239"/>
      <c r="U545" s="239"/>
      <c r="V545" s="239"/>
      <c r="W545" s="239"/>
      <c r="X545" s="239"/>
      <c r="Y545" s="239"/>
      <c r="Z545" s="239"/>
      <c r="AA545" s="239"/>
      <c r="AB545" s="239"/>
      <c r="AC545" s="239"/>
      <c r="AD545" s="239"/>
      <c r="AE545" s="239"/>
      <c r="AF545" s="239"/>
      <c r="AG545" s="239"/>
      <c r="AH545" s="239"/>
      <c r="AI545" s="239"/>
      <c r="AJ545" s="239"/>
      <c r="AK545" s="239"/>
      <c r="AL545" s="239"/>
      <c r="AM545" s="239"/>
      <c r="AN545" s="239"/>
      <c r="AO545" s="239"/>
      <c r="AP545" s="239"/>
      <c r="AQ545" s="239"/>
      <c r="AR545" s="239"/>
      <c r="AS545" s="239"/>
      <c r="AT545" s="239"/>
      <c r="AU545" s="239"/>
      <c r="AV545" s="239"/>
      <c r="AW545" s="239"/>
      <c r="AX545" s="239"/>
      <c r="AY545" s="239"/>
      <c r="AZ545" s="239"/>
      <c r="BA545" s="239"/>
      <c r="BB545" s="239"/>
      <c r="BC545" s="239"/>
      <c r="BD545" s="239"/>
      <c r="BE545" s="239"/>
      <c r="BF545" s="239"/>
      <c r="BG545" s="239"/>
      <c r="BH545" s="239"/>
      <c r="BI545" s="239"/>
      <c r="BJ545" s="239"/>
      <c r="BK545" s="239"/>
      <c r="BL545" s="239"/>
      <c r="BM545" s="239"/>
      <c r="BN545" s="239"/>
      <c r="BO545" s="239"/>
      <c r="BP545" s="239"/>
      <c r="BQ545" s="239"/>
      <c r="BR545" s="239"/>
      <c r="BS545" s="239"/>
      <c r="BT545" s="239"/>
      <c r="BU545" s="239"/>
      <c r="BV545" s="239"/>
      <c r="BW545" s="239"/>
      <c r="BX545" s="239"/>
      <c r="BY545" s="239"/>
      <c r="BZ545" s="239"/>
      <c r="CA545" s="239"/>
      <c r="CB545" s="239"/>
      <c r="CC545" s="239"/>
      <c r="CD545" s="239"/>
      <c r="CE545" s="239"/>
      <c r="CF545" s="239"/>
      <c r="CG545" s="239"/>
      <c r="CH545" s="239"/>
      <c r="CI545" s="239"/>
      <c r="CJ545" s="239"/>
      <c r="CK545" s="239"/>
      <c r="CL545" s="239"/>
      <c r="CM545" s="239"/>
      <c r="CN545" s="239"/>
      <c r="CO545" s="239"/>
      <c r="CP545" s="239"/>
      <c r="CQ545" s="239"/>
      <c r="CR545" s="239"/>
      <c r="CS545" s="239"/>
      <c r="CT545" s="239"/>
      <c r="CU545" s="239"/>
      <c r="CV545" s="239"/>
      <c r="CW545" s="239"/>
      <c r="CX545" s="239"/>
      <c r="CY545" s="239"/>
      <c r="CZ545" s="239"/>
      <c r="DA545" s="239"/>
      <c r="DB545" s="239"/>
      <c r="DC545" s="239"/>
      <c r="DD545" s="239"/>
      <c r="DE545" s="239"/>
      <c r="DF545" s="239"/>
      <c r="DG545" s="239"/>
      <c r="DH545" s="239"/>
      <c r="DI545" s="239"/>
      <c r="DJ545" s="239"/>
      <c r="DK545" s="239"/>
      <c r="DL545" s="239"/>
      <c r="DM545" s="239"/>
      <c r="DN545" s="239"/>
      <c r="DO545" s="239"/>
      <c r="DP545" s="239"/>
      <c r="DQ545" s="239"/>
      <c r="DR545" s="239"/>
      <c r="DS545" s="239"/>
      <c r="DT545" s="239"/>
      <c r="DU545" s="239"/>
      <c r="DV545" s="239"/>
      <c r="DW545" s="239"/>
      <c r="DX545" s="239"/>
      <c r="DY545" s="239"/>
      <c r="DZ545" s="239"/>
      <c r="EA545" s="239"/>
      <c r="EB545" s="239"/>
      <c r="EC545" s="239"/>
      <c r="ED545" s="239"/>
      <c r="EE545" s="239"/>
      <c r="EF545" s="239"/>
      <c r="EG545" s="239"/>
      <c r="EH545" s="239"/>
      <c r="EI545" s="239"/>
      <c r="EJ545" s="239"/>
      <c r="EK545" s="239"/>
      <c r="EL545" s="239"/>
      <c r="EM545" s="239"/>
      <c r="EN545" s="239"/>
      <c r="EO545" s="239"/>
      <c r="EP545" s="239"/>
      <c r="EQ545" s="239"/>
      <c r="ER545" s="239"/>
      <c r="ES545" s="239"/>
      <c r="ET545" s="239"/>
      <c r="EU545" s="239"/>
      <c r="EV545" s="239"/>
      <c r="EW545" s="239"/>
      <c r="EX545" s="239"/>
      <c r="EY545" s="239"/>
      <c r="EZ545" s="239"/>
      <c r="FA545" s="239"/>
      <c r="FB545" s="239"/>
      <c r="FC545" s="239"/>
      <c r="FD545" s="239"/>
      <c r="FE545" s="239"/>
      <c r="FF545" s="239"/>
      <c r="FG545" s="239"/>
      <c r="FH545" s="239"/>
      <c r="FI545" s="239"/>
      <c r="FJ545" s="239"/>
      <c r="FK545" s="239"/>
      <c r="FL545" s="239"/>
      <c r="FM545" s="239"/>
      <c r="FN545" s="239"/>
      <c r="FO545" s="239"/>
      <c r="FP545" s="239"/>
      <c r="FQ545" s="239"/>
      <c r="FR545" s="239"/>
      <c r="FS545" s="239"/>
      <c r="FT545" s="239"/>
      <c r="FU545" s="239"/>
      <c r="FV545" s="239"/>
      <c r="FW545" s="239"/>
      <c r="FX545" s="239"/>
      <c r="FY545" s="239"/>
      <c r="FZ545" s="239"/>
      <c r="GA545" s="239"/>
      <c r="GB545" s="239"/>
      <c r="GC545" s="239"/>
      <c r="GD545" s="239"/>
      <c r="GE545" s="239"/>
      <c r="GF545" s="239"/>
      <c r="GG545" s="239"/>
      <c r="GH545" s="239"/>
      <c r="GI545" s="239"/>
      <c r="GJ545" s="239"/>
      <c r="GK545" s="239"/>
      <c r="GL545" s="239"/>
      <c r="GM545" s="239"/>
      <c r="GN545" s="239"/>
      <c r="GO545" s="239"/>
      <c r="GP545" s="239"/>
      <c r="GQ545" s="239"/>
      <c r="GR545" s="239"/>
      <c r="GS545" s="239"/>
      <c r="GT545" s="239"/>
      <c r="GU545" s="239"/>
      <c r="GV545" s="239"/>
      <c r="GW545" s="239"/>
      <c r="GX545" s="239"/>
      <c r="GY545" s="239"/>
      <c r="GZ545" s="239"/>
      <c r="HA545" s="239"/>
      <c r="HB545" s="239"/>
      <c r="HC545" s="239"/>
      <c r="HD545" s="239"/>
      <c r="HE545" s="239"/>
      <c r="HF545" s="239"/>
      <c r="HG545" s="239"/>
      <c r="HH545" s="239"/>
      <c r="HI545" s="239"/>
      <c r="HJ545" s="239"/>
      <c r="HK545" s="239"/>
      <c r="HL545" s="239"/>
      <c r="HM545" s="239"/>
      <c r="HN545" s="239"/>
      <c r="HO545" s="239"/>
      <c r="HP545" s="239"/>
      <c r="HQ545" s="239"/>
      <c r="HR545" s="239"/>
      <c r="HS545" s="239"/>
      <c r="HT545" s="239"/>
      <c r="HU545" s="239"/>
      <c r="HV545" s="239"/>
      <c r="HW545" s="239"/>
      <c r="HX545" s="239"/>
      <c r="HY545" s="239"/>
      <c r="HZ545" s="239"/>
      <c r="IA545" s="239"/>
      <c r="IB545" s="239"/>
      <c r="IC545" s="239"/>
      <c r="ID545" s="239"/>
      <c r="IE545" s="239"/>
      <c r="IF545" s="239"/>
      <c r="IG545" s="239"/>
      <c r="IH545" s="325"/>
      <c r="II545" s="325"/>
      <c r="IJ545" s="325"/>
      <c r="IK545" s="325"/>
      <c r="IL545" s="325"/>
      <c r="IM545" s="325"/>
      <c r="IN545" s="325"/>
      <c r="IO545" s="325"/>
      <c r="IP545" s="325"/>
      <c r="IQ545" s="325"/>
      <c r="IR545" s="325"/>
      <c r="IS545" s="325"/>
      <c r="IT545" s="325"/>
      <c r="IU545" s="325"/>
      <c r="IV545" s="325"/>
    </row>
    <row r="546" spans="1:6" s="321" customFormat="1" ht="30" customHeight="1">
      <c r="A546" s="341" t="s">
        <v>460</v>
      </c>
      <c r="B546" s="344">
        <v>0</v>
      </c>
      <c r="C546" s="338">
        <f t="shared" si="70"/>
        <v>0</v>
      </c>
      <c r="D546" s="345"/>
      <c r="E546" s="353" t="str">
        <f t="shared" si="65"/>
        <v>-</v>
      </c>
      <c r="F546" s="354"/>
    </row>
    <row r="547" spans="1:6" s="321" customFormat="1" ht="30" customHeight="1">
      <c r="A547" s="341" t="s">
        <v>461</v>
      </c>
      <c r="B547" s="344">
        <v>0</v>
      </c>
      <c r="C547" s="338">
        <f t="shared" si="70"/>
        <v>0</v>
      </c>
      <c r="D547" s="345"/>
      <c r="E547" s="353" t="str">
        <f t="shared" si="65"/>
        <v>-</v>
      </c>
      <c r="F547" s="354"/>
    </row>
    <row r="548" spans="1:6" s="321" customFormat="1" ht="30" customHeight="1">
      <c r="A548" s="341" t="s">
        <v>462</v>
      </c>
      <c r="B548" s="344">
        <v>0</v>
      </c>
      <c r="C548" s="338">
        <f t="shared" si="70"/>
        <v>0</v>
      </c>
      <c r="D548" s="345"/>
      <c r="E548" s="353" t="str">
        <f t="shared" si="65"/>
        <v>-</v>
      </c>
      <c r="F548" s="354"/>
    </row>
    <row r="549" spans="1:256" s="321" customFormat="1" ht="30" customHeight="1">
      <c r="A549" s="341" t="s">
        <v>463</v>
      </c>
      <c r="B549" s="344">
        <v>9262.9</v>
      </c>
      <c r="C549" s="338">
        <f t="shared" si="70"/>
        <v>9262.9</v>
      </c>
      <c r="D549" s="345">
        <v>7454</v>
      </c>
      <c r="E549" s="353">
        <f t="shared" si="65"/>
        <v>0.804715585831651</v>
      </c>
      <c r="F549" s="354"/>
      <c r="G549" s="239"/>
      <c r="H549" s="239"/>
      <c r="I549" s="239"/>
      <c r="J549" s="239"/>
      <c r="K549" s="239"/>
      <c r="L549" s="239"/>
      <c r="M549" s="239"/>
      <c r="N549" s="239"/>
      <c r="O549" s="239"/>
      <c r="P549" s="239"/>
      <c r="Q549" s="239"/>
      <c r="R549" s="239"/>
      <c r="S549" s="239"/>
      <c r="T549" s="239"/>
      <c r="U549" s="239"/>
      <c r="V549" s="239"/>
      <c r="W549" s="239"/>
      <c r="X549" s="239"/>
      <c r="Y549" s="239"/>
      <c r="Z549" s="239"/>
      <c r="AA549" s="239"/>
      <c r="AB549" s="239"/>
      <c r="AC549" s="239"/>
      <c r="AD549" s="239"/>
      <c r="AE549" s="239"/>
      <c r="AF549" s="239"/>
      <c r="AG549" s="239"/>
      <c r="AH549" s="239"/>
      <c r="AI549" s="239"/>
      <c r="AJ549" s="239"/>
      <c r="AK549" s="239"/>
      <c r="AL549" s="239"/>
      <c r="AM549" s="239"/>
      <c r="AN549" s="239"/>
      <c r="AO549" s="239"/>
      <c r="AP549" s="239"/>
      <c r="AQ549" s="239"/>
      <c r="AR549" s="239"/>
      <c r="AS549" s="239"/>
      <c r="AT549" s="239"/>
      <c r="AU549" s="239"/>
      <c r="AV549" s="239"/>
      <c r="AW549" s="239"/>
      <c r="AX549" s="239"/>
      <c r="AY549" s="239"/>
      <c r="AZ549" s="239"/>
      <c r="BA549" s="239"/>
      <c r="BB549" s="239"/>
      <c r="BC549" s="239"/>
      <c r="BD549" s="239"/>
      <c r="BE549" s="239"/>
      <c r="BF549" s="239"/>
      <c r="BG549" s="239"/>
      <c r="BH549" s="239"/>
      <c r="BI549" s="239"/>
      <c r="BJ549" s="239"/>
      <c r="BK549" s="239"/>
      <c r="BL549" s="239"/>
      <c r="BM549" s="239"/>
      <c r="BN549" s="239"/>
      <c r="BO549" s="239"/>
      <c r="BP549" s="239"/>
      <c r="BQ549" s="239"/>
      <c r="BR549" s="239"/>
      <c r="BS549" s="239"/>
      <c r="BT549" s="239"/>
      <c r="BU549" s="239"/>
      <c r="BV549" s="239"/>
      <c r="BW549" s="239"/>
      <c r="BX549" s="239"/>
      <c r="BY549" s="239"/>
      <c r="BZ549" s="239"/>
      <c r="CA549" s="239"/>
      <c r="CB549" s="239"/>
      <c r="CC549" s="239"/>
      <c r="CD549" s="239"/>
      <c r="CE549" s="239"/>
      <c r="CF549" s="239"/>
      <c r="CG549" s="239"/>
      <c r="CH549" s="239"/>
      <c r="CI549" s="239"/>
      <c r="CJ549" s="239"/>
      <c r="CK549" s="239"/>
      <c r="CL549" s="239"/>
      <c r="CM549" s="239"/>
      <c r="CN549" s="239"/>
      <c r="CO549" s="239"/>
      <c r="CP549" s="239"/>
      <c r="CQ549" s="239"/>
      <c r="CR549" s="239"/>
      <c r="CS549" s="239"/>
      <c r="CT549" s="239"/>
      <c r="CU549" s="239"/>
      <c r="CV549" s="239"/>
      <c r="CW549" s="239"/>
      <c r="CX549" s="239"/>
      <c r="CY549" s="239"/>
      <c r="CZ549" s="239"/>
      <c r="DA549" s="239"/>
      <c r="DB549" s="239"/>
      <c r="DC549" s="239"/>
      <c r="DD549" s="239"/>
      <c r="DE549" s="239"/>
      <c r="DF549" s="239"/>
      <c r="DG549" s="239"/>
      <c r="DH549" s="239"/>
      <c r="DI549" s="239"/>
      <c r="DJ549" s="239"/>
      <c r="DK549" s="239"/>
      <c r="DL549" s="239"/>
      <c r="DM549" s="239"/>
      <c r="DN549" s="239"/>
      <c r="DO549" s="239"/>
      <c r="DP549" s="239"/>
      <c r="DQ549" s="239"/>
      <c r="DR549" s="239"/>
      <c r="DS549" s="239"/>
      <c r="DT549" s="239"/>
      <c r="DU549" s="239"/>
      <c r="DV549" s="239"/>
      <c r="DW549" s="239"/>
      <c r="DX549" s="239"/>
      <c r="DY549" s="239"/>
      <c r="DZ549" s="239"/>
      <c r="EA549" s="239"/>
      <c r="EB549" s="239"/>
      <c r="EC549" s="239"/>
      <c r="ED549" s="239"/>
      <c r="EE549" s="239"/>
      <c r="EF549" s="239"/>
      <c r="EG549" s="239"/>
      <c r="EH549" s="239"/>
      <c r="EI549" s="239"/>
      <c r="EJ549" s="239"/>
      <c r="EK549" s="239"/>
      <c r="EL549" s="239"/>
      <c r="EM549" s="239"/>
      <c r="EN549" s="239"/>
      <c r="EO549" s="239"/>
      <c r="EP549" s="239"/>
      <c r="EQ549" s="239"/>
      <c r="ER549" s="239"/>
      <c r="ES549" s="239"/>
      <c r="ET549" s="239"/>
      <c r="EU549" s="239"/>
      <c r="EV549" s="239"/>
      <c r="EW549" s="239"/>
      <c r="EX549" s="239"/>
      <c r="EY549" s="239"/>
      <c r="EZ549" s="239"/>
      <c r="FA549" s="239"/>
      <c r="FB549" s="239"/>
      <c r="FC549" s="239"/>
      <c r="FD549" s="239"/>
      <c r="FE549" s="239"/>
      <c r="FF549" s="239"/>
      <c r="FG549" s="239"/>
      <c r="FH549" s="239"/>
      <c r="FI549" s="239"/>
      <c r="FJ549" s="239"/>
      <c r="FK549" s="239"/>
      <c r="FL549" s="239"/>
      <c r="FM549" s="239"/>
      <c r="FN549" s="239"/>
      <c r="FO549" s="239"/>
      <c r="FP549" s="239"/>
      <c r="FQ549" s="239"/>
      <c r="FR549" s="239"/>
      <c r="FS549" s="239"/>
      <c r="FT549" s="239"/>
      <c r="FU549" s="239"/>
      <c r="FV549" s="239"/>
      <c r="FW549" s="239"/>
      <c r="FX549" s="239"/>
      <c r="FY549" s="239"/>
      <c r="FZ549" s="239"/>
      <c r="GA549" s="239"/>
      <c r="GB549" s="239"/>
      <c r="GC549" s="239"/>
      <c r="GD549" s="239"/>
      <c r="GE549" s="239"/>
      <c r="GF549" s="239"/>
      <c r="GG549" s="239"/>
      <c r="GH549" s="239"/>
      <c r="GI549" s="239"/>
      <c r="GJ549" s="239"/>
      <c r="GK549" s="239"/>
      <c r="GL549" s="239"/>
      <c r="GM549" s="239"/>
      <c r="GN549" s="239"/>
      <c r="GO549" s="239"/>
      <c r="GP549" s="239"/>
      <c r="GQ549" s="239"/>
      <c r="GR549" s="239"/>
      <c r="GS549" s="239"/>
      <c r="GT549" s="239"/>
      <c r="GU549" s="239"/>
      <c r="GV549" s="239"/>
      <c r="GW549" s="239"/>
      <c r="GX549" s="239"/>
      <c r="GY549" s="239"/>
      <c r="GZ549" s="239"/>
      <c r="HA549" s="239"/>
      <c r="HB549" s="239"/>
      <c r="HC549" s="239"/>
      <c r="HD549" s="239"/>
      <c r="HE549" s="239"/>
      <c r="HF549" s="239"/>
      <c r="HG549" s="239"/>
      <c r="HH549" s="239"/>
      <c r="HI549" s="239"/>
      <c r="HJ549" s="239"/>
      <c r="HK549" s="239"/>
      <c r="HL549" s="239"/>
      <c r="HM549" s="239"/>
      <c r="HN549" s="239"/>
      <c r="HO549" s="239"/>
      <c r="HP549" s="239"/>
      <c r="HQ549" s="239"/>
      <c r="HR549" s="239"/>
      <c r="HS549" s="239"/>
      <c r="HT549" s="239"/>
      <c r="HU549" s="239"/>
      <c r="HV549" s="239"/>
      <c r="HW549" s="239"/>
      <c r="HX549" s="239"/>
      <c r="HY549" s="239"/>
      <c r="HZ549" s="239"/>
      <c r="IA549" s="239"/>
      <c r="IB549" s="239"/>
      <c r="IC549" s="239"/>
      <c r="ID549" s="239"/>
      <c r="IE549" s="239"/>
      <c r="IF549" s="239"/>
      <c r="IG549" s="239"/>
      <c r="IH549" s="325"/>
      <c r="II549" s="325"/>
      <c r="IJ549" s="325"/>
      <c r="IK549" s="325"/>
      <c r="IL549" s="325"/>
      <c r="IM549" s="325"/>
      <c r="IN549" s="325"/>
      <c r="IO549" s="325"/>
      <c r="IP549" s="325"/>
      <c r="IQ549" s="325"/>
      <c r="IR549" s="325"/>
      <c r="IS549" s="325"/>
      <c r="IT549" s="325"/>
      <c r="IU549" s="325"/>
      <c r="IV549" s="325"/>
    </row>
    <row r="550" spans="1:256" s="321" customFormat="1" ht="30" customHeight="1">
      <c r="A550" s="341" t="s">
        <v>464</v>
      </c>
      <c r="B550" s="344">
        <v>529.65</v>
      </c>
      <c r="C550" s="338">
        <f t="shared" si="70"/>
        <v>529.65</v>
      </c>
      <c r="D550" s="345">
        <v>826</v>
      </c>
      <c r="E550" s="353">
        <f aca="true" t="shared" si="71" ref="E550:E586">_xlfn.IFERROR(D550/B550,"-")</f>
        <v>1.559520438025111</v>
      </c>
      <c r="F550" s="354"/>
      <c r="G550" s="239"/>
      <c r="H550" s="239"/>
      <c r="I550" s="239"/>
      <c r="J550" s="239"/>
      <c r="K550" s="239"/>
      <c r="L550" s="239"/>
      <c r="M550" s="239"/>
      <c r="N550" s="239"/>
      <c r="O550" s="239"/>
      <c r="P550" s="239"/>
      <c r="Q550" s="239"/>
      <c r="R550" s="239"/>
      <c r="S550" s="239"/>
      <c r="T550" s="239"/>
      <c r="U550" s="239"/>
      <c r="V550" s="239"/>
      <c r="W550" s="239"/>
      <c r="X550" s="239"/>
      <c r="Y550" s="239"/>
      <c r="Z550" s="239"/>
      <c r="AA550" s="239"/>
      <c r="AB550" s="239"/>
      <c r="AC550" s="239"/>
      <c r="AD550" s="239"/>
      <c r="AE550" s="239"/>
      <c r="AF550" s="239"/>
      <c r="AG550" s="239"/>
      <c r="AH550" s="239"/>
      <c r="AI550" s="239"/>
      <c r="AJ550" s="239"/>
      <c r="AK550" s="239"/>
      <c r="AL550" s="239"/>
      <c r="AM550" s="239"/>
      <c r="AN550" s="239"/>
      <c r="AO550" s="239"/>
      <c r="AP550" s="239"/>
      <c r="AQ550" s="239"/>
      <c r="AR550" s="239"/>
      <c r="AS550" s="239"/>
      <c r="AT550" s="239"/>
      <c r="AU550" s="239"/>
      <c r="AV550" s="239"/>
      <c r="AW550" s="239"/>
      <c r="AX550" s="239"/>
      <c r="AY550" s="239"/>
      <c r="AZ550" s="239"/>
      <c r="BA550" s="239"/>
      <c r="BB550" s="239"/>
      <c r="BC550" s="239"/>
      <c r="BD550" s="239"/>
      <c r="BE550" s="239"/>
      <c r="BF550" s="239"/>
      <c r="BG550" s="239"/>
      <c r="BH550" s="239"/>
      <c r="BI550" s="239"/>
      <c r="BJ550" s="239"/>
      <c r="BK550" s="239"/>
      <c r="BL550" s="239"/>
      <c r="BM550" s="239"/>
      <c r="BN550" s="239"/>
      <c r="BO550" s="239"/>
      <c r="BP550" s="239"/>
      <c r="BQ550" s="239"/>
      <c r="BR550" s="239"/>
      <c r="BS550" s="239"/>
      <c r="BT550" s="239"/>
      <c r="BU550" s="239"/>
      <c r="BV550" s="239"/>
      <c r="BW550" s="239"/>
      <c r="BX550" s="239"/>
      <c r="BY550" s="239"/>
      <c r="BZ550" s="239"/>
      <c r="CA550" s="239"/>
      <c r="CB550" s="239"/>
      <c r="CC550" s="239"/>
      <c r="CD550" s="239"/>
      <c r="CE550" s="239"/>
      <c r="CF550" s="239"/>
      <c r="CG550" s="239"/>
      <c r="CH550" s="239"/>
      <c r="CI550" s="239"/>
      <c r="CJ550" s="239"/>
      <c r="CK550" s="239"/>
      <c r="CL550" s="239"/>
      <c r="CM550" s="239"/>
      <c r="CN550" s="239"/>
      <c r="CO550" s="239"/>
      <c r="CP550" s="239"/>
      <c r="CQ550" s="239"/>
      <c r="CR550" s="239"/>
      <c r="CS550" s="239"/>
      <c r="CT550" s="239"/>
      <c r="CU550" s="239"/>
      <c r="CV550" s="239"/>
      <c r="CW550" s="239"/>
      <c r="CX550" s="239"/>
      <c r="CY550" s="239"/>
      <c r="CZ550" s="239"/>
      <c r="DA550" s="239"/>
      <c r="DB550" s="239"/>
      <c r="DC550" s="239"/>
      <c r="DD550" s="239"/>
      <c r="DE550" s="239"/>
      <c r="DF550" s="239"/>
      <c r="DG550" s="239"/>
      <c r="DH550" s="239"/>
      <c r="DI550" s="239"/>
      <c r="DJ550" s="239"/>
      <c r="DK550" s="239"/>
      <c r="DL550" s="239"/>
      <c r="DM550" s="239"/>
      <c r="DN550" s="239"/>
      <c r="DO550" s="239"/>
      <c r="DP550" s="239"/>
      <c r="DQ550" s="239"/>
      <c r="DR550" s="239"/>
      <c r="DS550" s="239"/>
      <c r="DT550" s="239"/>
      <c r="DU550" s="239"/>
      <c r="DV550" s="239"/>
      <c r="DW550" s="239"/>
      <c r="DX550" s="239"/>
      <c r="DY550" s="239"/>
      <c r="DZ550" s="239"/>
      <c r="EA550" s="239"/>
      <c r="EB550" s="239"/>
      <c r="EC550" s="239"/>
      <c r="ED550" s="239"/>
      <c r="EE550" s="239"/>
      <c r="EF550" s="239"/>
      <c r="EG550" s="239"/>
      <c r="EH550" s="239"/>
      <c r="EI550" s="239"/>
      <c r="EJ550" s="239"/>
      <c r="EK550" s="239"/>
      <c r="EL550" s="239"/>
      <c r="EM550" s="239"/>
      <c r="EN550" s="239"/>
      <c r="EO550" s="239"/>
      <c r="EP550" s="239"/>
      <c r="EQ550" s="239"/>
      <c r="ER550" s="239"/>
      <c r="ES550" s="239"/>
      <c r="ET550" s="239"/>
      <c r="EU550" s="239"/>
      <c r="EV550" s="239"/>
      <c r="EW550" s="239"/>
      <c r="EX550" s="239"/>
      <c r="EY550" s="239"/>
      <c r="EZ550" s="239"/>
      <c r="FA550" s="239"/>
      <c r="FB550" s="239"/>
      <c r="FC550" s="239"/>
      <c r="FD550" s="239"/>
      <c r="FE550" s="239"/>
      <c r="FF550" s="239"/>
      <c r="FG550" s="239"/>
      <c r="FH550" s="239"/>
      <c r="FI550" s="239"/>
      <c r="FJ550" s="239"/>
      <c r="FK550" s="239"/>
      <c r="FL550" s="239"/>
      <c r="FM550" s="239"/>
      <c r="FN550" s="239"/>
      <c r="FO550" s="239"/>
      <c r="FP550" s="239"/>
      <c r="FQ550" s="239"/>
      <c r="FR550" s="239"/>
      <c r="FS550" s="239"/>
      <c r="FT550" s="239"/>
      <c r="FU550" s="239"/>
      <c r="FV550" s="239"/>
      <c r="FW550" s="239"/>
      <c r="FX550" s="239"/>
      <c r="FY550" s="239"/>
      <c r="FZ550" s="239"/>
      <c r="GA550" s="239"/>
      <c r="GB550" s="239"/>
      <c r="GC550" s="239"/>
      <c r="GD550" s="239"/>
      <c r="GE550" s="239"/>
      <c r="GF550" s="239"/>
      <c r="GG550" s="239"/>
      <c r="GH550" s="239"/>
      <c r="GI550" s="239"/>
      <c r="GJ550" s="239"/>
      <c r="GK550" s="239"/>
      <c r="GL550" s="239"/>
      <c r="GM550" s="239"/>
      <c r="GN550" s="239"/>
      <c r="GO550" s="239"/>
      <c r="GP550" s="239"/>
      <c r="GQ550" s="239"/>
      <c r="GR550" s="239"/>
      <c r="GS550" s="239"/>
      <c r="GT550" s="239"/>
      <c r="GU550" s="239"/>
      <c r="GV550" s="239"/>
      <c r="GW550" s="239"/>
      <c r="GX550" s="239"/>
      <c r="GY550" s="239"/>
      <c r="GZ550" s="239"/>
      <c r="HA550" s="239"/>
      <c r="HB550" s="239"/>
      <c r="HC550" s="239"/>
      <c r="HD550" s="239"/>
      <c r="HE550" s="239"/>
      <c r="HF550" s="239"/>
      <c r="HG550" s="239"/>
      <c r="HH550" s="239"/>
      <c r="HI550" s="239"/>
      <c r="HJ550" s="239"/>
      <c r="HK550" s="239"/>
      <c r="HL550" s="239"/>
      <c r="HM550" s="239"/>
      <c r="HN550" s="239"/>
      <c r="HO550" s="239"/>
      <c r="HP550" s="239"/>
      <c r="HQ550" s="239"/>
      <c r="HR550" s="239"/>
      <c r="HS550" s="239"/>
      <c r="HT550" s="239"/>
      <c r="HU550" s="239"/>
      <c r="HV550" s="239"/>
      <c r="HW550" s="239"/>
      <c r="HX550" s="239"/>
      <c r="HY550" s="239"/>
      <c r="HZ550" s="239"/>
      <c r="IA550" s="239"/>
      <c r="IB550" s="239"/>
      <c r="IC550" s="239"/>
      <c r="ID550" s="239"/>
      <c r="IE550" s="239"/>
      <c r="IF550" s="239"/>
      <c r="IG550" s="239"/>
      <c r="IH550" s="325"/>
      <c r="II550" s="325"/>
      <c r="IJ550" s="325"/>
      <c r="IK550" s="325"/>
      <c r="IL550" s="325"/>
      <c r="IM550" s="325"/>
      <c r="IN550" s="325"/>
      <c r="IO550" s="325"/>
      <c r="IP550" s="325"/>
      <c r="IQ550" s="325"/>
      <c r="IR550" s="325"/>
      <c r="IS550" s="325"/>
      <c r="IT550" s="325"/>
      <c r="IU550" s="325"/>
      <c r="IV550" s="325"/>
    </row>
    <row r="551" spans="1:256" s="321" customFormat="1" ht="30" customHeight="1">
      <c r="A551" s="334" t="s">
        <v>465</v>
      </c>
      <c r="B551" s="342">
        <f>SUM(B552:B558)</f>
        <v>4404.86</v>
      </c>
      <c r="C551" s="342">
        <f>SUM(C552:C558)</f>
        <v>4404.86</v>
      </c>
      <c r="D551" s="343">
        <f>SUM(D552:D558)</f>
        <v>4235</v>
      </c>
      <c r="E551" s="353">
        <f t="shared" si="71"/>
        <v>0.961438047974283</v>
      </c>
      <c r="F551" s="354"/>
      <c r="G551" s="239"/>
      <c r="H551" s="239"/>
      <c r="I551" s="239"/>
      <c r="J551" s="239"/>
      <c r="K551" s="239"/>
      <c r="L551" s="239"/>
      <c r="M551" s="239"/>
      <c r="N551" s="239"/>
      <c r="O551" s="239"/>
      <c r="P551" s="239"/>
      <c r="Q551" s="239"/>
      <c r="R551" s="239"/>
      <c r="S551" s="239"/>
      <c r="T551" s="239"/>
      <c r="U551" s="239"/>
      <c r="V551" s="239"/>
      <c r="W551" s="239"/>
      <c r="X551" s="239"/>
      <c r="Y551" s="239"/>
      <c r="Z551" s="239"/>
      <c r="AA551" s="239"/>
      <c r="AB551" s="239"/>
      <c r="AC551" s="239"/>
      <c r="AD551" s="239"/>
      <c r="AE551" s="239"/>
      <c r="AF551" s="239"/>
      <c r="AG551" s="239"/>
      <c r="AH551" s="239"/>
      <c r="AI551" s="239"/>
      <c r="AJ551" s="239"/>
      <c r="AK551" s="239"/>
      <c r="AL551" s="239"/>
      <c r="AM551" s="239"/>
      <c r="AN551" s="239"/>
      <c r="AO551" s="239"/>
      <c r="AP551" s="239"/>
      <c r="AQ551" s="239"/>
      <c r="AR551" s="239"/>
      <c r="AS551" s="239"/>
      <c r="AT551" s="239"/>
      <c r="AU551" s="239"/>
      <c r="AV551" s="239"/>
      <c r="AW551" s="239"/>
      <c r="AX551" s="239"/>
      <c r="AY551" s="239"/>
      <c r="AZ551" s="239"/>
      <c r="BA551" s="239"/>
      <c r="BB551" s="239"/>
      <c r="BC551" s="239"/>
      <c r="BD551" s="239"/>
      <c r="BE551" s="239"/>
      <c r="BF551" s="239"/>
      <c r="BG551" s="239"/>
      <c r="BH551" s="239"/>
      <c r="BI551" s="239"/>
      <c r="BJ551" s="239"/>
      <c r="BK551" s="239"/>
      <c r="BL551" s="239"/>
      <c r="BM551" s="239"/>
      <c r="BN551" s="239"/>
      <c r="BO551" s="239"/>
      <c r="BP551" s="239"/>
      <c r="BQ551" s="239"/>
      <c r="BR551" s="239"/>
      <c r="BS551" s="239"/>
      <c r="BT551" s="239"/>
      <c r="BU551" s="239"/>
      <c r="BV551" s="239"/>
      <c r="BW551" s="239"/>
      <c r="BX551" s="239"/>
      <c r="BY551" s="239"/>
      <c r="BZ551" s="239"/>
      <c r="CA551" s="239"/>
      <c r="CB551" s="239"/>
      <c r="CC551" s="239"/>
      <c r="CD551" s="239"/>
      <c r="CE551" s="239"/>
      <c r="CF551" s="239"/>
      <c r="CG551" s="239"/>
      <c r="CH551" s="239"/>
      <c r="CI551" s="239"/>
      <c r="CJ551" s="239"/>
      <c r="CK551" s="239"/>
      <c r="CL551" s="239"/>
      <c r="CM551" s="239"/>
      <c r="CN551" s="239"/>
      <c r="CO551" s="239"/>
      <c r="CP551" s="239"/>
      <c r="CQ551" s="239"/>
      <c r="CR551" s="239"/>
      <c r="CS551" s="239"/>
      <c r="CT551" s="239"/>
      <c r="CU551" s="239"/>
      <c r="CV551" s="239"/>
      <c r="CW551" s="239"/>
      <c r="CX551" s="239"/>
      <c r="CY551" s="239"/>
      <c r="CZ551" s="239"/>
      <c r="DA551" s="239"/>
      <c r="DB551" s="239"/>
      <c r="DC551" s="239"/>
      <c r="DD551" s="239"/>
      <c r="DE551" s="239"/>
      <c r="DF551" s="239"/>
      <c r="DG551" s="239"/>
      <c r="DH551" s="239"/>
      <c r="DI551" s="239"/>
      <c r="DJ551" s="239"/>
      <c r="DK551" s="239"/>
      <c r="DL551" s="239"/>
      <c r="DM551" s="239"/>
      <c r="DN551" s="239"/>
      <c r="DO551" s="239"/>
      <c r="DP551" s="239"/>
      <c r="DQ551" s="239"/>
      <c r="DR551" s="239"/>
      <c r="DS551" s="239"/>
      <c r="DT551" s="239"/>
      <c r="DU551" s="239"/>
      <c r="DV551" s="239"/>
      <c r="DW551" s="239"/>
      <c r="DX551" s="239"/>
      <c r="DY551" s="239"/>
      <c r="DZ551" s="239"/>
      <c r="EA551" s="239"/>
      <c r="EB551" s="239"/>
      <c r="EC551" s="239"/>
      <c r="ED551" s="239"/>
      <c r="EE551" s="239"/>
      <c r="EF551" s="239"/>
      <c r="EG551" s="239"/>
      <c r="EH551" s="239"/>
      <c r="EI551" s="239"/>
      <c r="EJ551" s="239"/>
      <c r="EK551" s="239"/>
      <c r="EL551" s="239"/>
      <c r="EM551" s="239"/>
      <c r="EN551" s="239"/>
      <c r="EO551" s="239"/>
      <c r="EP551" s="239"/>
      <c r="EQ551" s="239"/>
      <c r="ER551" s="239"/>
      <c r="ES551" s="239"/>
      <c r="ET551" s="239"/>
      <c r="EU551" s="239"/>
      <c r="EV551" s="239"/>
      <c r="EW551" s="239"/>
      <c r="EX551" s="239"/>
      <c r="EY551" s="239"/>
      <c r="EZ551" s="239"/>
      <c r="FA551" s="239"/>
      <c r="FB551" s="239"/>
      <c r="FC551" s="239"/>
      <c r="FD551" s="239"/>
      <c r="FE551" s="239"/>
      <c r="FF551" s="239"/>
      <c r="FG551" s="239"/>
      <c r="FH551" s="239"/>
      <c r="FI551" s="239"/>
      <c r="FJ551" s="239"/>
      <c r="FK551" s="239"/>
      <c r="FL551" s="239"/>
      <c r="FM551" s="239"/>
      <c r="FN551" s="239"/>
      <c r="FO551" s="239"/>
      <c r="FP551" s="239"/>
      <c r="FQ551" s="239"/>
      <c r="FR551" s="239"/>
      <c r="FS551" s="239"/>
      <c r="FT551" s="239"/>
      <c r="FU551" s="239"/>
      <c r="FV551" s="239"/>
      <c r="FW551" s="239"/>
      <c r="FX551" s="239"/>
      <c r="FY551" s="239"/>
      <c r="FZ551" s="239"/>
      <c r="GA551" s="239"/>
      <c r="GB551" s="239"/>
      <c r="GC551" s="239"/>
      <c r="GD551" s="239"/>
      <c r="GE551" s="239"/>
      <c r="GF551" s="239"/>
      <c r="GG551" s="239"/>
      <c r="GH551" s="239"/>
      <c r="GI551" s="239"/>
      <c r="GJ551" s="239"/>
      <c r="GK551" s="239"/>
      <c r="GL551" s="239"/>
      <c r="GM551" s="239"/>
      <c r="GN551" s="239"/>
      <c r="GO551" s="239"/>
      <c r="GP551" s="239"/>
      <c r="GQ551" s="239"/>
      <c r="GR551" s="239"/>
      <c r="GS551" s="239"/>
      <c r="GT551" s="239"/>
      <c r="GU551" s="239"/>
      <c r="GV551" s="239"/>
      <c r="GW551" s="239"/>
      <c r="GX551" s="239"/>
      <c r="GY551" s="239"/>
      <c r="GZ551" s="239"/>
      <c r="HA551" s="239"/>
      <c r="HB551" s="239"/>
      <c r="HC551" s="239"/>
      <c r="HD551" s="239"/>
      <c r="HE551" s="239"/>
      <c r="HF551" s="239"/>
      <c r="HG551" s="239"/>
      <c r="HH551" s="239"/>
      <c r="HI551" s="239"/>
      <c r="HJ551" s="239"/>
      <c r="HK551" s="239"/>
      <c r="HL551" s="239"/>
      <c r="HM551" s="239"/>
      <c r="HN551" s="239"/>
      <c r="HO551" s="239"/>
      <c r="HP551" s="239"/>
      <c r="HQ551" s="239"/>
      <c r="HR551" s="239"/>
      <c r="HS551" s="239"/>
      <c r="HT551" s="239"/>
      <c r="HU551" s="239"/>
      <c r="HV551" s="239"/>
      <c r="HW551" s="239"/>
      <c r="HX551" s="239"/>
      <c r="HY551" s="239"/>
      <c r="HZ551" s="239"/>
      <c r="IA551" s="239"/>
      <c r="IB551" s="239"/>
      <c r="IC551" s="239"/>
      <c r="ID551" s="239"/>
      <c r="IE551" s="239"/>
      <c r="IF551" s="239"/>
      <c r="IG551" s="239"/>
      <c r="IH551" s="325"/>
      <c r="II551" s="325"/>
      <c r="IJ551" s="325"/>
      <c r="IK551" s="325"/>
      <c r="IL551" s="325"/>
      <c r="IM551" s="325"/>
      <c r="IN551" s="325"/>
      <c r="IO551" s="325"/>
      <c r="IP551" s="325"/>
      <c r="IQ551" s="325"/>
      <c r="IR551" s="325"/>
      <c r="IS551" s="325"/>
      <c r="IT551" s="325"/>
      <c r="IU551" s="325"/>
      <c r="IV551" s="325"/>
    </row>
    <row r="552" spans="1:256" s="321" customFormat="1" ht="30" customHeight="1">
      <c r="A552" s="341" t="s">
        <v>78</v>
      </c>
      <c r="B552" s="344">
        <v>804.88</v>
      </c>
      <c r="C552" s="338">
        <f aca="true" t="shared" si="72" ref="C552:C558">B552</f>
        <v>804.88</v>
      </c>
      <c r="D552" s="345">
        <v>885</v>
      </c>
      <c r="E552" s="353">
        <f t="shared" si="71"/>
        <v>1.0995427889871783</v>
      </c>
      <c r="F552" s="355"/>
      <c r="G552" s="239"/>
      <c r="H552" s="239"/>
      <c r="I552" s="239"/>
      <c r="J552" s="239"/>
      <c r="K552" s="239"/>
      <c r="L552" s="239"/>
      <c r="M552" s="239"/>
      <c r="N552" s="239"/>
      <c r="O552" s="239"/>
      <c r="P552" s="239"/>
      <c r="Q552" s="239"/>
      <c r="R552" s="239"/>
      <c r="S552" s="239"/>
      <c r="T552" s="239"/>
      <c r="U552" s="239"/>
      <c r="V552" s="239"/>
      <c r="W552" s="239"/>
      <c r="X552" s="239"/>
      <c r="Y552" s="239"/>
      <c r="Z552" s="239"/>
      <c r="AA552" s="239"/>
      <c r="AB552" s="239"/>
      <c r="AC552" s="239"/>
      <c r="AD552" s="239"/>
      <c r="AE552" s="239"/>
      <c r="AF552" s="239"/>
      <c r="AG552" s="239"/>
      <c r="AH552" s="239"/>
      <c r="AI552" s="239"/>
      <c r="AJ552" s="239"/>
      <c r="AK552" s="239"/>
      <c r="AL552" s="239"/>
      <c r="AM552" s="239"/>
      <c r="AN552" s="239"/>
      <c r="AO552" s="239"/>
      <c r="AP552" s="239"/>
      <c r="AQ552" s="239"/>
      <c r="AR552" s="239"/>
      <c r="AS552" s="239"/>
      <c r="AT552" s="239"/>
      <c r="AU552" s="239"/>
      <c r="AV552" s="239"/>
      <c r="AW552" s="239"/>
      <c r="AX552" s="239"/>
      <c r="AY552" s="239"/>
      <c r="AZ552" s="239"/>
      <c r="BA552" s="239"/>
      <c r="BB552" s="239"/>
      <c r="BC552" s="239"/>
      <c r="BD552" s="239"/>
      <c r="BE552" s="239"/>
      <c r="BF552" s="239"/>
      <c r="BG552" s="239"/>
      <c r="BH552" s="239"/>
      <c r="BI552" s="239"/>
      <c r="BJ552" s="239"/>
      <c r="BK552" s="239"/>
      <c r="BL552" s="239"/>
      <c r="BM552" s="239"/>
      <c r="BN552" s="239"/>
      <c r="BO552" s="239"/>
      <c r="BP552" s="239"/>
      <c r="BQ552" s="239"/>
      <c r="BR552" s="239"/>
      <c r="BS552" s="239"/>
      <c r="BT552" s="239"/>
      <c r="BU552" s="239"/>
      <c r="BV552" s="239"/>
      <c r="BW552" s="239"/>
      <c r="BX552" s="239"/>
      <c r="BY552" s="239"/>
      <c r="BZ552" s="239"/>
      <c r="CA552" s="239"/>
      <c r="CB552" s="239"/>
      <c r="CC552" s="239"/>
      <c r="CD552" s="239"/>
      <c r="CE552" s="239"/>
      <c r="CF552" s="239"/>
      <c r="CG552" s="239"/>
      <c r="CH552" s="239"/>
      <c r="CI552" s="239"/>
      <c r="CJ552" s="239"/>
      <c r="CK552" s="239"/>
      <c r="CL552" s="239"/>
      <c r="CM552" s="239"/>
      <c r="CN552" s="239"/>
      <c r="CO552" s="239"/>
      <c r="CP552" s="239"/>
      <c r="CQ552" s="239"/>
      <c r="CR552" s="239"/>
      <c r="CS552" s="239"/>
      <c r="CT552" s="239"/>
      <c r="CU552" s="239"/>
      <c r="CV552" s="239"/>
      <c r="CW552" s="239"/>
      <c r="CX552" s="239"/>
      <c r="CY552" s="239"/>
      <c r="CZ552" s="239"/>
      <c r="DA552" s="239"/>
      <c r="DB552" s="239"/>
      <c r="DC552" s="239"/>
      <c r="DD552" s="239"/>
      <c r="DE552" s="239"/>
      <c r="DF552" s="239"/>
      <c r="DG552" s="239"/>
      <c r="DH552" s="239"/>
      <c r="DI552" s="239"/>
      <c r="DJ552" s="239"/>
      <c r="DK552" s="239"/>
      <c r="DL552" s="239"/>
      <c r="DM552" s="239"/>
      <c r="DN552" s="239"/>
      <c r="DO552" s="239"/>
      <c r="DP552" s="239"/>
      <c r="DQ552" s="239"/>
      <c r="DR552" s="239"/>
      <c r="DS552" s="239"/>
      <c r="DT552" s="239"/>
      <c r="DU552" s="239"/>
      <c r="DV552" s="239"/>
      <c r="DW552" s="239"/>
      <c r="DX552" s="239"/>
      <c r="DY552" s="239"/>
      <c r="DZ552" s="239"/>
      <c r="EA552" s="239"/>
      <c r="EB552" s="239"/>
      <c r="EC552" s="239"/>
      <c r="ED552" s="239"/>
      <c r="EE552" s="239"/>
      <c r="EF552" s="239"/>
      <c r="EG552" s="239"/>
      <c r="EH552" s="239"/>
      <c r="EI552" s="239"/>
      <c r="EJ552" s="239"/>
      <c r="EK552" s="239"/>
      <c r="EL552" s="239"/>
      <c r="EM552" s="239"/>
      <c r="EN552" s="239"/>
      <c r="EO552" s="239"/>
      <c r="EP552" s="239"/>
      <c r="EQ552" s="239"/>
      <c r="ER552" s="239"/>
      <c r="ES552" s="239"/>
      <c r="ET552" s="239"/>
      <c r="EU552" s="239"/>
      <c r="EV552" s="239"/>
      <c r="EW552" s="239"/>
      <c r="EX552" s="239"/>
      <c r="EY552" s="239"/>
      <c r="EZ552" s="239"/>
      <c r="FA552" s="239"/>
      <c r="FB552" s="239"/>
      <c r="FC552" s="239"/>
      <c r="FD552" s="239"/>
      <c r="FE552" s="239"/>
      <c r="FF552" s="239"/>
      <c r="FG552" s="239"/>
      <c r="FH552" s="239"/>
      <c r="FI552" s="239"/>
      <c r="FJ552" s="239"/>
      <c r="FK552" s="239"/>
      <c r="FL552" s="239"/>
      <c r="FM552" s="239"/>
      <c r="FN552" s="239"/>
      <c r="FO552" s="239"/>
      <c r="FP552" s="239"/>
      <c r="FQ552" s="239"/>
      <c r="FR552" s="239"/>
      <c r="FS552" s="239"/>
      <c r="FT552" s="239"/>
      <c r="FU552" s="239"/>
      <c r="FV552" s="239"/>
      <c r="FW552" s="239"/>
      <c r="FX552" s="239"/>
      <c r="FY552" s="239"/>
      <c r="FZ552" s="239"/>
      <c r="GA552" s="239"/>
      <c r="GB552" s="239"/>
      <c r="GC552" s="239"/>
      <c r="GD552" s="239"/>
      <c r="GE552" s="239"/>
      <c r="GF552" s="239"/>
      <c r="GG552" s="239"/>
      <c r="GH552" s="239"/>
      <c r="GI552" s="239"/>
      <c r="GJ552" s="239"/>
      <c r="GK552" s="239"/>
      <c r="GL552" s="239"/>
      <c r="GM552" s="239"/>
      <c r="GN552" s="239"/>
      <c r="GO552" s="239"/>
      <c r="GP552" s="239"/>
      <c r="GQ552" s="239"/>
      <c r="GR552" s="239"/>
      <c r="GS552" s="239"/>
      <c r="GT552" s="239"/>
      <c r="GU552" s="239"/>
      <c r="GV552" s="239"/>
      <c r="GW552" s="239"/>
      <c r="GX552" s="239"/>
      <c r="GY552" s="239"/>
      <c r="GZ552" s="239"/>
      <c r="HA552" s="239"/>
      <c r="HB552" s="239"/>
      <c r="HC552" s="239"/>
      <c r="HD552" s="239"/>
      <c r="HE552" s="239"/>
      <c r="HF552" s="239"/>
      <c r="HG552" s="239"/>
      <c r="HH552" s="239"/>
      <c r="HI552" s="239"/>
      <c r="HJ552" s="239"/>
      <c r="HK552" s="239"/>
      <c r="HL552" s="239"/>
      <c r="HM552" s="239"/>
      <c r="HN552" s="239"/>
      <c r="HO552" s="239"/>
      <c r="HP552" s="239"/>
      <c r="HQ552" s="239"/>
      <c r="HR552" s="239"/>
      <c r="HS552" s="239"/>
      <c r="HT552" s="239"/>
      <c r="HU552" s="239"/>
      <c r="HV552" s="239"/>
      <c r="HW552" s="239"/>
      <c r="HX552" s="239"/>
      <c r="HY552" s="239"/>
      <c r="HZ552" s="239"/>
      <c r="IA552" s="239"/>
      <c r="IB552" s="239"/>
      <c r="IC552" s="239"/>
      <c r="ID552" s="239"/>
      <c r="IE552" s="239"/>
      <c r="IF552" s="239"/>
      <c r="IG552" s="239"/>
      <c r="IH552" s="325"/>
      <c r="II552" s="325"/>
      <c r="IJ552" s="325"/>
      <c r="IK552" s="325"/>
      <c r="IL552" s="325"/>
      <c r="IM552" s="325"/>
      <c r="IN552" s="325"/>
      <c r="IO552" s="325"/>
      <c r="IP552" s="325"/>
      <c r="IQ552" s="325"/>
      <c r="IR552" s="325"/>
      <c r="IS552" s="325"/>
      <c r="IT552" s="325"/>
      <c r="IU552" s="325"/>
      <c r="IV552" s="325"/>
    </row>
    <row r="553" spans="1:6" s="321" customFormat="1" ht="30" customHeight="1">
      <c r="A553" s="341" t="s">
        <v>79</v>
      </c>
      <c r="B553" s="344">
        <v>0</v>
      </c>
      <c r="C553" s="338">
        <f t="shared" si="72"/>
        <v>0</v>
      </c>
      <c r="D553" s="345"/>
      <c r="E553" s="353" t="str">
        <f t="shared" si="71"/>
        <v>-</v>
      </c>
      <c r="F553" s="354"/>
    </row>
    <row r="554" spans="1:6" s="321" customFormat="1" ht="30" customHeight="1">
      <c r="A554" s="341" t="s">
        <v>80</v>
      </c>
      <c r="B554" s="344">
        <v>0</v>
      </c>
      <c r="C554" s="338">
        <f t="shared" si="72"/>
        <v>0</v>
      </c>
      <c r="D554" s="345"/>
      <c r="E554" s="353" t="str">
        <f t="shared" si="71"/>
        <v>-</v>
      </c>
      <c r="F554" s="354"/>
    </row>
    <row r="555" spans="1:6" s="321" customFormat="1" ht="30" customHeight="1">
      <c r="A555" s="341" t="s">
        <v>466</v>
      </c>
      <c r="B555" s="344">
        <v>0</v>
      </c>
      <c r="C555" s="338">
        <f t="shared" si="72"/>
        <v>0</v>
      </c>
      <c r="D555" s="345"/>
      <c r="E555" s="353" t="str">
        <f t="shared" si="71"/>
        <v>-</v>
      </c>
      <c r="F555" s="354"/>
    </row>
    <row r="556" spans="1:6" s="321" customFormat="1" ht="30" customHeight="1">
      <c r="A556" s="341" t="s">
        <v>467</v>
      </c>
      <c r="B556" s="344">
        <v>0</v>
      </c>
      <c r="C556" s="338">
        <f t="shared" si="72"/>
        <v>0</v>
      </c>
      <c r="D556" s="345"/>
      <c r="E556" s="353" t="str">
        <f t="shared" si="71"/>
        <v>-</v>
      </c>
      <c r="F556" s="354"/>
    </row>
    <row r="557" spans="1:6" s="321" customFormat="1" ht="30" customHeight="1">
      <c r="A557" s="341" t="s">
        <v>468</v>
      </c>
      <c r="B557" s="344">
        <v>0</v>
      </c>
      <c r="C557" s="338">
        <f t="shared" si="72"/>
        <v>0</v>
      </c>
      <c r="D557" s="345"/>
      <c r="E557" s="353" t="str">
        <f t="shared" si="71"/>
        <v>-</v>
      </c>
      <c r="F557" s="354"/>
    </row>
    <row r="558" spans="1:256" s="321" customFormat="1" ht="30" customHeight="1">
      <c r="A558" s="341" t="s">
        <v>469</v>
      </c>
      <c r="B558" s="344">
        <v>3599.98</v>
      </c>
      <c r="C558" s="338">
        <f t="shared" si="72"/>
        <v>3599.98</v>
      </c>
      <c r="D558" s="345">
        <v>3350</v>
      </c>
      <c r="E558" s="353">
        <f t="shared" si="71"/>
        <v>0.930560725337363</v>
      </c>
      <c r="F558" s="354"/>
      <c r="G558" s="239"/>
      <c r="H558" s="239"/>
      <c r="I558" s="239"/>
      <c r="J558" s="239"/>
      <c r="K558" s="239"/>
      <c r="L558" s="239"/>
      <c r="M558" s="239"/>
      <c r="N558" s="239"/>
      <c r="O558" s="239"/>
      <c r="P558" s="239"/>
      <c r="Q558" s="239"/>
      <c r="R558" s="239"/>
      <c r="S558" s="239"/>
      <c r="T558" s="239"/>
      <c r="U558" s="239"/>
      <c r="V558" s="239"/>
      <c r="W558" s="239"/>
      <c r="X558" s="239"/>
      <c r="Y558" s="239"/>
      <c r="Z558" s="239"/>
      <c r="AA558" s="239"/>
      <c r="AB558" s="239"/>
      <c r="AC558" s="239"/>
      <c r="AD558" s="239"/>
      <c r="AE558" s="239"/>
      <c r="AF558" s="239"/>
      <c r="AG558" s="239"/>
      <c r="AH558" s="239"/>
      <c r="AI558" s="239"/>
      <c r="AJ558" s="239"/>
      <c r="AK558" s="239"/>
      <c r="AL558" s="239"/>
      <c r="AM558" s="239"/>
      <c r="AN558" s="239"/>
      <c r="AO558" s="239"/>
      <c r="AP558" s="239"/>
      <c r="AQ558" s="239"/>
      <c r="AR558" s="239"/>
      <c r="AS558" s="239"/>
      <c r="AT558" s="239"/>
      <c r="AU558" s="239"/>
      <c r="AV558" s="239"/>
      <c r="AW558" s="239"/>
      <c r="AX558" s="239"/>
      <c r="AY558" s="239"/>
      <c r="AZ558" s="239"/>
      <c r="BA558" s="239"/>
      <c r="BB558" s="239"/>
      <c r="BC558" s="239"/>
      <c r="BD558" s="239"/>
      <c r="BE558" s="239"/>
      <c r="BF558" s="239"/>
      <c r="BG558" s="239"/>
      <c r="BH558" s="239"/>
      <c r="BI558" s="239"/>
      <c r="BJ558" s="239"/>
      <c r="BK558" s="239"/>
      <c r="BL558" s="239"/>
      <c r="BM558" s="239"/>
      <c r="BN558" s="239"/>
      <c r="BO558" s="239"/>
      <c r="BP558" s="239"/>
      <c r="BQ558" s="239"/>
      <c r="BR558" s="239"/>
      <c r="BS558" s="239"/>
      <c r="BT558" s="239"/>
      <c r="BU558" s="239"/>
      <c r="BV558" s="239"/>
      <c r="BW558" s="239"/>
      <c r="BX558" s="239"/>
      <c r="BY558" s="239"/>
      <c r="BZ558" s="239"/>
      <c r="CA558" s="239"/>
      <c r="CB558" s="239"/>
      <c r="CC558" s="239"/>
      <c r="CD558" s="239"/>
      <c r="CE558" s="239"/>
      <c r="CF558" s="239"/>
      <c r="CG558" s="239"/>
      <c r="CH558" s="239"/>
      <c r="CI558" s="239"/>
      <c r="CJ558" s="239"/>
      <c r="CK558" s="239"/>
      <c r="CL558" s="239"/>
      <c r="CM558" s="239"/>
      <c r="CN558" s="239"/>
      <c r="CO558" s="239"/>
      <c r="CP558" s="239"/>
      <c r="CQ558" s="239"/>
      <c r="CR558" s="239"/>
      <c r="CS558" s="239"/>
      <c r="CT558" s="239"/>
      <c r="CU558" s="239"/>
      <c r="CV558" s="239"/>
      <c r="CW558" s="239"/>
      <c r="CX558" s="239"/>
      <c r="CY558" s="239"/>
      <c r="CZ558" s="239"/>
      <c r="DA558" s="239"/>
      <c r="DB558" s="239"/>
      <c r="DC558" s="239"/>
      <c r="DD558" s="239"/>
      <c r="DE558" s="239"/>
      <c r="DF558" s="239"/>
      <c r="DG558" s="239"/>
      <c r="DH558" s="239"/>
      <c r="DI558" s="239"/>
      <c r="DJ558" s="239"/>
      <c r="DK558" s="239"/>
      <c r="DL558" s="239"/>
      <c r="DM558" s="239"/>
      <c r="DN558" s="239"/>
      <c r="DO558" s="239"/>
      <c r="DP558" s="239"/>
      <c r="DQ558" s="239"/>
      <c r="DR558" s="239"/>
      <c r="DS558" s="239"/>
      <c r="DT558" s="239"/>
      <c r="DU558" s="239"/>
      <c r="DV558" s="239"/>
      <c r="DW558" s="239"/>
      <c r="DX558" s="239"/>
      <c r="DY558" s="239"/>
      <c r="DZ558" s="239"/>
      <c r="EA558" s="239"/>
      <c r="EB558" s="239"/>
      <c r="EC558" s="239"/>
      <c r="ED558" s="239"/>
      <c r="EE558" s="239"/>
      <c r="EF558" s="239"/>
      <c r="EG558" s="239"/>
      <c r="EH558" s="239"/>
      <c r="EI558" s="239"/>
      <c r="EJ558" s="239"/>
      <c r="EK558" s="239"/>
      <c r="EL558" s="239"/>
      <c r="EM558" s="239"/>
      <c r="EN558" s="239"/>
      <c r="EO558" s="239"/>
      <c r="EP558" s="239"/>
      <c r="EQ558" s="239"/>
      <c r="ER558" s="239"/>
      <c r="ES558" s="239"/>
      <c r="ET558" s="239"/>
      <c r="EU558" s="239"/>
      <c r="EV558" s="239"/>
      <c r="EW558" s="239"/>
      <c r="EX558" s="239"/>
      <c r="EY558" s="239"/>
      <c r="EZ558" s="239"/>
      <c r="FA558" s="239"/>
      <c r="FB558" s="239"/>
      <c r="FC558" s="239"/>
      <c r="FD558" s="239"/>
      <c r="FE558" s="239"/>
      <c r="FF558" s="239"/>
      <c r="FG558" s="239"/>
      <c r="FH558" s="239"/>
      <c r="FI558" s="239"/>
      <c r="FJ558" s="239"/>
      <c r="FK558" s="239"/>
      <c r="FL558" s="239"/>
      <c r="FM558" s="239"/>
      <c r="FN558" s="239"/>
      <c r="FO558" s="239"/>
      <c r="FP558" s="239"/>
      <c r="FQ558" s="239"/>
      <c r="FR558" s="239"/>
      <c r="FS558" s="239"/>
      <c r="FT558" s="239"/>
      <c r="FU558" s="239"/>
      <c r="FV558" s="239"/>
      <c r="FW558" s="239"/>
      <c r="FX558" s="239"/>
      <c r="FY558" s="239"/>
      <c r="FZ558" s="239"/>
      <c r="GA558" s="239"/>
      <c r="GB558" s="239"/>
      <c r="GC558" s="239"/>
      <c r="GD558" s="239"/>
      <c r="GE558" s="239"/>
      <c r="GF558" s="239"/>
      <c r="GG558" s="239"/>
      <c r="GH558" s="239"/>
      <c r="GI558" s="239"/>
      <c r="GJ558" s="239"/>
      <c r="GK558" s="239"/>
      <c r="GL558" s="239"/>
      <c r="GM558" s="239"/>
      <c r="GN558" s="239"/>
      <c r="GO558" s="239"/>
      <c r="GP558" s="239"/>
      <c r="GQ558" s="239"/>
      <c r="GR558" s="239"/>
      <c r="GS558" s="239"/>
      <c r="GT558" s="239"/>
      <c r="GU558" s="239"/>
      <c r="GV558" s="239"/>
      <c r="GW558" s="239"/>
      <c r="GX558" s="239"/>
      <c r="GY558" s="239"/>
      <c r="GZ558" s="239"/>
      <c r="HA558" s="239"/>
      <c r="HB558" s="239"/>
      <c r="HC558" s="239"/>
      <c r="HD558" s="239"/>
      <c r="HE558" s="239"/>
      <c r="HF558" s="239"/>
      <c r="HG558" s="239"/>
      <c r="HH558" s="239"/>
      <c r="HI558" s="239"/>
      <c r="HJ558" s="239"/>
      <c r="HK558" s="239"/>
      <c r="HL558" s="239"/>
      <c r="HM558" s="239"/>
      <c r="HN558" s="239"/>
      <c r="HO558" s="239"/>
      <c r="HP558" s="239"/>
      <c r="HQ558" s="239"/>
      <c r="HR558" s="239"/>
      <c r="HS558" s="239"/>
      <c r="HT558" s="239"/>
      <c r="HU558" s="239"/>
      <c r="HV558" s="239"/>
      <c r="HW558" s="239"/>
      <c r="HX558" s="239"/>
      <c r="HY558" s="239"/>
      <c r="HZ558" s="239"/>
      <c r="IA558" s="239"/>
      <c r="IB558" s="239"/>
      <c r="IC558" s="239"/>
      <c r="ID558" s="239"/>
      <c r="IE558" s="239"/>
      <c r="IF558" s="239"/>
      <c r="IG558" s="239"/>
      <c r="IH558" s="325"/>
      <c r="II558" s="325"/>
      <c r="IJ558" s="325"/>
      <c r="IK558" s="325"/>
      <c r="IL558" s="325"/>
      <c r="IM558" s="325"/>
      <c r="IN558" s="325"/>
      <c r="IO558" s="325"/>
      <c r="IP558" s="325"/>
      <c r="IQ558" s="325"/>
      <c r="IR558" s="325"/>
      <c r="IS558" s="325"/>
      <c r="IT558" s="325"/>
      <c r="IU558" s="325"/>
      <c r="IV558" s="325"/>
    </row>
    <row r="559" spans="1:6" s="321" customFormat="1" ht="30" customHeight="1">
      <c r="A559" s="334" t="s">
        <v>470</v>
      </c>
      <c r="B559" s="342">
        <f>B560</f>
        <v>0</v>
      </c>
      <c r="C559" s="342">
        <f>C560</f>
        <v>0</v>
      </c>
      <c r="D559" s="343">
        <f>D560</f>
        <v>0</v>
      </c>
      <c r="E559" s="353" t="str">
        <f t="shared" si="71"/>
        <v>-</v>
      </c>
      <c r="F559" s="354"/>
    </row>
    <row r="560" spans="1:6" s="321" customFormat="1" ht="30" customHeight="1">
      <c r="A560" s="341" t="s">
        <v>471</v>
      </c>
      <c r="B560" s="344">
        <v>0</v>
      </c>
      <c r="C560" s="338">
        <f>B560</f>
        <v>0</v>
      </c>
      <c r="D560" s="345"/>
      <c r="E560" s="353" t="str">
        <f t="shared" si="71"/>
        <v>-</v>
      </c>
      <c r="F560" s="354"/>
    </row>
    <row r="561" spans="1:256" s="321" customFormat="1" ht="30" customHeight="1">
      <c r="A561" s="334" t="s">
        <v>472</v>
      </c>
      <c r="B561" s="342">
        <f>SUM(B562:B568)</f>
        <v>12975.264451</v>
      </c>
      <c r="C561" s="342">
        <f>SUM(C562:C568)</f>
        <v>12975.264451</v>
      </c>
      <c r="D561" s="343">
        <f>SUM(D562:D568)</f>
        <v>14427</v>
      </c>
      <c r="E561" s="353">
        <f t="shared" si="71"/>
        <v>1.1118848524808385</v>
      </c>
      <c r="F561" s="356"/>
      <c r="G561" s="239"/>
      <c r="H561" s="239"/>
      <c r="I561" s="239"/>
      <c r="J561" s="239"/>
      <c r="K561" s="239"/>
      <c r="L561" s="239"/>
      <c r="M561" s="239"/>
      <c r="N561" s="239"/>
      <c r="O561" s="239"/>
      <c r="P561" s="239"/>
      <c r="Q561" s="239"/>
      <c r="R561" s="239"/>
      <c r="S561" s="239"/>
      <c r="T561" s="239"/>
      <c r="U561" s="239"/>
      <c r="V561" s="239"/>
      <c r="W561" s="239"/>
      <c r="X561" s="239"/>
      <c r="Y561" s="239"/>
      <c r="Z561" s="239"/>
      <c r="AA561" s="239"/>
      <c r="AB561" s="239"/>
      <c r="AC561" s="239"/>
      <c r="AD561" s="239"/>
      <c r="AE561" s="239"/>
      <c r="AF561" s="239"/>
      <c r="AG561" s="239"/>
      <c r="AH561" s="239"/>
      <c r="AI561" s="239"/>
      <c r="AJ561" s="239"/>
      <c r="AK561" s="239"/>
      <c r="AL561" s="239"/>
      <c r="AM561" s="239"/>
      <c r="AN561" s="239"/>
      <c r="AO561" s="239"/>
      <c r="AP561" s="239"/>
      <c r="AQ561" s="239"/>
      <c r="AR561" s="239"/>
      <c r="AS561" s="239"/>
      <c r="AT561" s="239"/>
      <c r="AU561" s="239"/>
      <c r="AV561" s="239"/>
      <c r="AW561" s="239"/>
      <c r="AX561" s="239"/>
      <c r="AY561" s="239"/>
      <c r="AZ561" s="239"/>
      <c r="BA561" s="239"/>
      <c r="BB561" s="239"/>
      <c r="BC561" s="239"/>
      <c r="BD561" s="239"/>
      <c r="BE561" s="239"/>
      <c r="BF561" s="239"/>
      <c r="BG561" s="239"/>
      <c r="BH561" s="239"/>
      <c r="BI561" s="239"/>
      <c r="BJ561" s="239"/>
      <c r="BK561" s="239"/>
      <c r="BL561" s="239"/>
      <c r="BM561" s="239"/>
      <c r="BN561" s="239"/>
      <c r="BO561" s="239"/>
      <c r="BP561" s="239"/>
      <c r="BQ561" s="239"/>
      <c r="BR561" s="239"/>
      <c r="BS561" s="239"/>
      <c r="BT561" s="239"/>
      <c r="BU561" s="239"/>
      <c r="BV561" s="239"/>
      <c r="BW561" s="239"/>
      <c r="BX561" s="239"/>
      <c r="BY561" s="239"/>
      <c r="BZ561" s="239"/>
      <c r="CA561" s="239"/>
      <c r="CB561" s="239"/>
      <c r="CC561" s="239"/>
      <c r="CD561" s="239"/>
      <c r="CE561" s="239"/>
      <c r="CF561" s="239"/>
      <c r="CG561" s="239"/>
      <c r="CH561" s="239"/>
      <c r="CI561" s="239"/>
      <c r="CJ561" s="239"/>
      <c r="CK561" s="239"/>
      <c r="CL561" s="239"/>
      <c r="CM561" s="239"/>
      <c r="CN561" s="239"/>
      <c r="CO561" s="239"/>
      <c r="CP561" s="239"/>
      <c r="CQ561" s="239"/>
      <c r="CR561" s="239"/>
      <c r="CS561" s="239"/>
      <c r="CT561" s="239"/>
      <c r="CU561" s="239"/>
      <c r="CV561" s="239"/>
      <c r="CW561" s="239"/>
      <c r="CX561" s="239"/>
      <c r="CY561" s="239"/>
      <c r="CZ561" s="239"/>
      <c r="DA561" s="239"/>
      <c r="DB561" s="239"/>
      <c r="DC561" s="239"/>
      <c r="DD561" s="239"/>
      <c r="DE561" s="239"/>
      <c r="DF561" s="239"/>
      <c r="DG561" s="239"/>
      <c r="DH561" s="239"/>
      <c r="DI561" s="239"/>
      <c r="DJ561" s="239"/>
      <c r="DK561" s="239"/>
      <c r="DL561" s="239"/>
      <c r="DM561" s="239"/>
      <c r="DN561" s="239"/>
      <c r="DO561" s="239"/>
      <c r="DP561" s="239"/>
      <c r="DQ561" s="239"/>
      <c r="DR561" s="239"/>
      <c r="DS561" s="239"/>
      <c r="DT561" s="239"/>
      <c r="DU561" s="239"/>
      <c r="DV561" s="239"/>
      <c r="DW561" s="239"/>
      <c r="DX561" s="239"/>
      <c r="DY561" s="239"/>
      <c r="DZ561" s="239"/>
      <c r="EA561" s="239"/>
      <c r="EB561" s="239"/>
      <c r="EC561" s="239"/>
      <c r="ED561" s="239"/>
      <c r="EE561" s="239"/>
      <c r="EF561" s="239"/>
      <c r="EG561" s="239"/>
      <c r="EH561" s="239"/>
      <c r="EI561" s="239"/>
      <c r="EJ561" s="239"/>
      <c r="EK561" s="239"/>
      <c r="EL561" s="239"/>
      <c r="EM561" s="239"/>
      <c r="EN561" s="239"/>
      <c r="EO561" s="239"/>
      <c r="EP561" s="239"/>
      <c r="EQ561" s="239"/>
      <c r="ER561" s="239"/>
      <c r="ES561" s="239"/>
      <c r="ET561" s="239"/>
      <c r="EU561" s="239"/>
      <c r="EV561" s="239"/>
      <c r="EW561" s="239"/>
      <c r="EX561" s="239"/>
      <c r="EY561" s="239"/>
      <c r="EZ561" s="239"/>
      <c r="FA561" s="239"/>
      <c r="FB561" s="239"/>
      <c r="FC561" s="239"/>
      <c r="FD561" s="239"/>
      <c r="FE561" s="239"/>
      <c r="FF561" s="239"/>
      <c r="FG561" s="239"/>
      <c r="FH561" s="239"/>
      <c r="FI561" s="239"/>
      <c r="FJ561" s="239"/>
      <c r="FK561" s="239"/>
      <c r="FL561" s="239"/>
      <c r="FM561" s="239"/>
      <c r="FN561" s="239"/>
      <c r="FO561" s="239"/>
      <c r="FP561" s="239"/>
      <c r="FQ561" s="239"/>
      <c r="FR561" s="239"/>
      <c r="FS561" s="239"/>
      <c r="FT561" s="239"/>
      <c r="FU561" s="239"/>
      <c r="FV561" s="239"/>
      <c r="FW561" s="239"/>
      <c r="FX561" s="239"/>
      <c r="FY561" s="239"/>
      <c r="FZ561" s="239"/>
      <c r="GA561" s="239"/>
      <c r="GB561" s="239"/>
      <c r="GC561" s="239"/>
      <c r="GD561" s="239"/>
      <c r="GE561" s="239"/>
      <c r="GF561" s="239"/>
      <c r="GG561" s="239"/>
      <c r="GH561" s="239"/>
      <c r="GI561" s="239"/>
      <c r="GJ561" s="239"/>
      <c r="GK561" s="239"/>
      <c r="GL561" s="239"/>
      <c r="GM561" s="239"/>
      <c r="GN561" s="239"/>
      <c r="GO561" s="239"/>
      <c r="GP561" s="239"/>
      <c r="GQ561" s="239"/>
      <c r="GR561" s="239"/>
      <c r="GS561" s="239"/>
      <c r="GT561" s="239"/>
      <c r="GU561" s="239"/>
      <c r="GV561" s="239"/>
      <c r="GW561" s="239"/>
      <c r="GX561" s="239"/>
      <c r="GY561" s="239"/>
      <c r="GZ561" s="239"/>
      <c r="HA561" s="239"/>
      <c r="HB561" s="239"/>
      <c r="HC561" s="239"/>
      <c r="HD561" s="239"/>
      <c r="HE561" s="239"/>
      <c r="HF561" s="239"/>
      <c r="HG561" s="239"/>
      <c r="HH561" s="239"/>
      <c r="HI561" s="239"/>
      <c r="HJ561" s="239"/>
      <c r="HK561" s="239"/>
      <c r="HL561" s="239"/>
      <c r="HM561" s="239"/>
      <c r="HN561" s="239"/>
      <c r="HO561" s="239"/>
      <c r="HP561" s="239"/>
      <c r="HQ561" s="239"/>
      <c r="HR561" s="239"/>
      <c r="HS561" s="239"/>
      <c r="HT561" s="239"/>
      <c r="HU561" s="239"/>
      <c r="HV561" s="239"/>
      <c r="HW561" s="239"/>
      <c r="HX561" s="239"/>
      <c r="HY561" s="239"/>
      <c r="HZ561" s="239"/>
      <c r="IA561" s="239"/>
      <c r="IB561" s="239"/>
      <c r="IC561" s="239"/>
      <c r="ID561" s="239"/>
      <c r="IE561" s="239"/>
      <c r="IF561" s="239"/>
      <c r="IG561" s="239"/>
      <c r="IH561" s="325"/>
      <c r="II561" s="325"/>
      <c r="IJ561" s="325"/>
      <c r="IK561" s="325"/>
      <c r="IL561" s="325"/>
      <c r="IM561" s="325"/>
      <c r="IN561" s="325"/>
      <c r="IO561" s="325"/>
      <c r="IP561" s="325"/>
      <c r="IQ561" s="325"/>
      <c r="IR561" s="325"/>
      <c r="IS561" s="325"/>
      <c r="IT561" s="325"/>
      <c r="IU561" s="325"/>
      <c r="IV561" s="325"/>
    </row>
    <row r="562" spans="1:256" s="321" customFormat="1" ht="30" customHeight="1">
      <c r="A562" s="341" t="s">
        <v>473</v>
      </c>
      <c r="B562" s="344">
        <v>1069.5</v>
      </c>
      <c r="C562" s="338">
        <f aca="true" t="shared" si="73" ref="C562:C568">B562</f>
        <v>1069.5</v>
      </c>
      <c r="D562" s="345">
        <v>1315</v>
      </c>
      <c r="E562" s="353">
        <f t="shared" si="71"/>
        <v>1.2295465170640487</v>
      </c>
      <c r="F562" s="354"/>
      <c r="G562" s="239"/>
      <c r="H562" s="239"/>
      <c r="I562" s="239"/>
      <c r="J562" s="239"/>
      <c r="K562" s="239"/>
      <c r="L562" s="239"/>
      <c r="M562" s="239"/>
      <c r="N562" s="239"/>
      <c r="O562" s="239"/>
      <c r="P562" s="239"/>
      <c r="Q562" s="239"/>
      <c r="R562" s="239"/>
      <c r="S562" s="239"/>
      <c r="T562" s="239"/>
      <c r="U562" s="239"/>
      <c r="V562" s="239"/>
      <c r="W562" s="239"/>
      <c r="X562" s="239"/>
      <c r="Y562" s="239"/>
      <c r="Z562" s="239"/>
      <c r="AA562" s="239"/>
      <c r="AB562" s="239"/>
      <c r="AC562" s="239"/>
      <c r="AD562" s="239"/>
      <c r="AE562" s="239"/>
      <c r="AF562" s="239"/>
      <c r="AG562" s="239"/>
      <c r="AH562" s="239"/>
      <c r="AI562" s="239"/>
      <c r="AJ562" s="239"/>
      <c r="AK562" s="239"/>
      <c r="AL562" s="239"/>
      <c r="AM562" s="239"/>
      <c r="AN562" s="239"/>
      <c r="AO562" s="239"/>
      <c r="AP562" s="239"/>
      <c r="AQ562" s="239"/>
      <c r="AR562" s="239"/>
      <c r="AS562" s="239"/>
      <c r="AT562" s="239"/>
      <c r="AU562" s="239"/>
      <c r="AV562" s="239"/>
      <c r="AW562" s="239"/>
      <c r="AX562" s="239"/>
      <c r="AY562" s="239"/>
      <c r="AZ562" s="239"/>
      <c r="BA562" s="239"/>
      <c r="BB562" s="239"/>
      <c r="BC562" s="239"/>
      <c r="BD562" s="239"/>
      <c r="BE562" s="239"/>
      <c r="BF562" s="239"/>
      <c r="BG562" s="239"/>
      <c r="BH562" s="239"/>
      <c r="BI562" s="239"/>
      <c r="BJ562" s="239"/>
      <c r="BK562" s="239"/>
      <c r="BL562" s="239"/>
      <c r="BM562" s="239"/>
      <c r="BN562" s="239"/>
      <c r="BO562" s="239"/>
      <c r="BP562" s="239"/>
      <c r="BQ562" s="239"/>
      <c r="BR562" s="239"/>
      <c r="BS562" s="239"/>
      <c r="BT562" s="239"/>
      <c r="BU562" s="239"/>
      <c r="BV562" s="239"/>
      <c r="BW562" s="239"/>
      <c r="BX562" s="239"/>
      <c r="BY562" s="239"/>
      <c r="BZ562" s="239"/>
      <c r="CA562" s="239"/>
      <c r="CB562" s="239"/>
      <c r="CC562" s="239"/>
      <c r="CD562" s="239"/>
      <c r="CE562" s="239"/>
      <c r="CF562" s="239"/>
      <c r="CG562" s="239"/>
      <c r="CH562" s="239"/>
      <c r="CI562" s="239"/>
      <c r="CJ562" s="239"/>
      <c r="CK562" s="239"/>
      <c r="CL562" s="239"/>
      <c r="CM562" s="239"/>
      <c r="CN562" s="239"/>
      <c r="CO562" s="239"/>
      <c r="CP562" s="239"/>
      <c r="CQ562" s="239"/>
      <c r="CR562" s="239"/>
      <c r="CS562" s="239"/>
      <c r="CT562" s="239"/>
      <c r="CU562" s="239"/>
      <c r="CV562" s="239"/>
      <c r="CW562" s="239"/>
      <c r="CX562" s="239"/>
      <c r="CY562" s="239"/>
      <c r="CZ562" s="239"/>
      <c r="DA562" s="239"/>
      <c r="DB562" s="239"/>
      <c r="DC562" s="239"/>
      <c r="DD562" s="239"/>
      <c r="DE562" s="239"/>
      <c r="DF562" s="239"/>
      <c r="DG562" s="239"/>
      <c r="DH562" s="239"/>
      <c r="DI562" s="239"/>
      <c r="DJ562" s="239"/>
      <c r="DK562" s="239"/>
      <c r="DL562" s="239"/>
      <c r="DM562" s="239"/>
      <c r="DN562" s="239"/>
      <c r="DO562" s="239"/>
      <c r="DP562" s="239"/>
      <c r="DQ562" s="239"/>
      <c r="DR562" s="239"/>
      <c r="DS562" s="239"/>
      <c r="DT562" s="239"/>
      <c r="DU562" s="239"/>
      <c r="DV562" s="239"/>
      <c r="DW562" s="239"/>
      <c r="DX562" s="239"/>
      <c r="DY562" s="239"/>
      <c r="DZ562" s="239"/>
      <c r="EA562" s="239"/>
      <c r="EB562" s="239"/>
      <c r="EC562" s="239"/>
      <c r="ED562" s="239"/>
      <c r="EE562" s="239"/>
      <c r="EF562" s="239"/>
      <c r="EG562" s="239"/>
      <c r="EH562" s="239"/>
      <c r="EI562" s="239"/>
      <c r="EJ562" s="239"/>
      <c r="EK562" s="239"/>
      <c r="EL562" s="239"/>
      <c r="EM562" s="239"/>
      <c r="EN562" s="239"/>
      <c r="EO562" s="239"/>
      <c r="EP562" s="239"/>
      <c r="EQ562" s="239"/>
      <c r="ER562" s="239"/>
      <c r="ES562" s="239"/>
      <c r="ET562" s="239"/>
      <c r="EU562" s="239"/>
      <c r="EV562" s="239"/>
      <c r="EW562" s="239"/>
      <c r="EX562" s="239"/>
      <c r="EY562" s="239"/>
      <c r="EZ562" s="239"/>
      <c r="FA562" s="239"/>
      <c r="FB562" s="239"/>
      <c r="FC562" s="239"/>
      <c r="FD562" s="239"/>
      <c r="FE562" s="239"/>
      <c r="FF562" s="239"/>
      <c r="FG562" s="239"/>
      <c r="FH562" s="239"/>
      <c r="FI562" s="239"/>
      <c r="FJ562" s="239"/>
      <c r="FK562" s="239"/>
      <c r="FL562" s="239"/>
      <c r="FM562" s="239"/>
      <c r="FN562" s="239"/>
      <c r="FO562" s="239"/>
      <c r="FP562" s="239"/>
      <c r="FQ562" s="239"/>
      <c r="FR562" s="239"/>
      <c r="FS562" s="239"/>
      <c r="FT562" s="239"/>
      <c r="FU562" s="239"/>
      <c r="FV562" s="239"/>
      <c r="FW562" s="239"/>
      <c r="FX562" s="239"/>
      <c r="FY562" s="239"/>
      <c r="FZ562" s="239"/>
      <c r="GA562" s="239"/>
      <c r="GB562" s="239"/>
      <c r="GC562" s="239"/>
      <c r="GD562" s="239"/>
      <c r="GE562" s="239"/>
      <c r="GF562" s="239"/>
      <c r="GG562" s="239"/>
      <c r="GH562" s="239"/>
      <c r="GI562" s="239"/>
      <c r="GJ562" s="239"/>
      <c r="GK562" s="239"/>
      <c r="GL562" s="239"/>
      <c r="GM562" s="239"/>
      <c r="GN562" s="239"/>
      <c r="GO562" s="239"/>
      <c r="GP562" s="239"/>
      <c r="GQ562" s="239"/>
      <c r="GR562" s="239"/>
      <c r="GS562" s="239"/>
      <c r="GT562" s="239"/>
      <c r="GU562" s="239"/>
      <c r="GV562" s="239"/>
      <c r="GW562" s="239"/>
      <c r="GX562" s="239"/>
      <c r="GY562" s="239"/>
      <c r="GZ562" s="239"/>
      <c r="HA562" s="239"/>
      <c r="HB562" s="239"/>
      <c r="HC562" s="239"/>
      <c r="HD562" s="239"/>
      <c r="HE562" s="239"/>
      <c r="HF562" s="239"/>
      <c r="HG562" s="239"/>
      <c r="HH562" s="239"/>
      <c r="HI562" s="239"/>
      <c r="HJ562" s="239"/>
      <c r="HK562" s="239"/>
      <c r="HL562" s="239"/>
      <c r="HM562" s="239"/>
      <c r="HN562" s="239"/>
      <c r="HO562" s="239"/>
      <c r="HP562" s="239"/>
      <c r="HQ562" s="239"/>
      <c r="HR562" s="239"/>
      <c r="HS562" s="239"/>
      <c r="HT562" s="239"/>
      <c r="HU562" s="239"/>
      <c r="HV562" s="239"/>
      <c r="HW562" s="239"/>
      <c r="HX562" s="239"/>
      <c r="HY562" s="239"/>
      <c r="HZ562" s="239"/>
      <c r="IA562" s="239"/>
      <c r="IB562" s="239"/>
      <c r="IC562" s="239"/>
      <c r="ID562" s="239"/>
      <c r="IE562" s="239"/>
      <c r="IF562" s="239"/>
      <c r="IG562" s="239"/>
      <c r="IH562" s="325"/>
      <c r="II562" s="325"/>
      <c r="IJ562" s="325"/>
      <c r="IK562" s="325"/>
      <c r="IL562" s="325"/>
      <c r="IM562" s="325"/>
      <c r="IN562" s="325"/>
      <c r="IO562" s="325"/>
      <c r="IP562" s="325"/>
      <c r="IQ562" s="325"/>
      <c r="IR562" s="325"/>
      <c r="IS562" s="325"/>
      <c r="IT562" s="325"/>
      <c r="IU562" s="325"/>
      <c r="IV562" s="325"/>
    </row>
    <row r="563" spans="1:256" s="321" customFormat="1" ht="30" customHeight="1">
      <c r="A563" s="341" t="s">
        <v>474</v>
      </c>
      <c r="B563" s="344">
        <v>445.89</v>
      </c>
      <c r="C563" s="338">
        <f t="shared" si="73"/>
        <v>445.89</v>
      </c>
      <c r="D563" s="345">
        <v>833</v>
      </c>
      <c r="E563" s="353">
        <f t="shared" si="71"/>
        <v>1.8681737648298908</v>
      </c>
      <c r="F563" s="355"/>
      <c r="G563" s="239"/>
      <c r="H563" s="239"/>
      <c r="I563" s="239"/>
      <c r="J563" s="239"/>
      <c r="K563" s="239"/>
      <c r="L563" s="239"/>
      <c r="M563" s="239"/>
      <c r="N563" s="239"/>
      <c r="O563" s="239"/>
      <c r="P563" s="239"/>
      <c r="Q563" s="239"/>
      <c r="R563" s="239"/>
      <c r="S563" s="239"/>
      <c r="T563" s="239"/>
      <c r="U563" s="239"/>
      <c r="V563" s="239"/>
      <c r="W563" s="239"/>
      <c r="X563" s="239"/>
      <c r="Y563" s="239"/>
      <c r="Z563" s="239"/>
      <c r="AA563" s="239"/>
      <c r="AB563" s="239"/>
      <c r="AC563" s="239"/>
      <c r="AD563" s="239"/>
      <c r="AE563" s="239"/>
      <c r="AF563" s="239"/>
      <c r="AG563" s="239"/>
      <c r="AH563" s="239"/>
      <c r="AI563" s="239"/>
      <c r="AJ563" s="239"/>
      <c r="AK563" s="239"/>
      <c r="AL563" s="239"/>
      <c r="AM563" s="239"/>
      <c r="AN563" s="239"/>
      <c r="AO563" s="239"/>
      <c r="AP563" s="239"/>
      <c r="AQ563" s="239"/>
      <c r="AR563" s="239"/>
      <c r="AS563" s="239"/>
      <c r="AT563" s="239"/>
      <c r="AU563" s="239"/>
      <c r="AV563" s="239"/>
      <c r="AW563" s="239"/>
      <c r="AX563" s="239"/>
      <c r="AY563" s="239"/>
      <c r="AZ563" s="239"/>
      <c r="BA563" s="239"/>
      <c r="BB563" s="239"/>
      <c r="BC563" s="239"/>
      <c r="BD563" s="239"/>
      <c r="BE563" s="239"/>
      <c r="BF563" s="239"/>
      <c r="BG563" s="239"/>
      <c r="BH563" s="239"/>
      <c r="BI563" s="239"/>
      <c r="BJ563" s="239"/>
      <c r="BK563" s="239"/>
      <c r="BL563" s="239"/>
      <c r="BM563" s="239"/>
      <c r="BN563" s="239"/>
      <c r="BO563" s="239"/>
      <c r="BP563" s="239"/>
      <c r="BQ563" s="239"/>
      <c r="BR563" s="239"/>
      <c r="BS563" s="239"/>
      <c r="BT563" s="239"/>
      <c r="BU563" s="239"/>
      <c r="BV563" s="239"/>
      <c r="BW563" s="239"/>
      <c r="BX563" s="239"/>
      <c r="BY563" s="239"/>
      <c r="BZ563" s="239"/>
      <c r="CA563" s="239"/>
      <c r="CB563" s="239"/>
      <c r="CC563" s="239"/>
      <c r="CD563" s="239"/>
      <c r="CE563" s="239"/>
      <c r="CF563" s="239"/>
      <c r="CG563" s="239"/>
      <c r="CH563" s="239"/>
      <c r="CI563" s="239"/>
      <c r="CJ563" s="239"/>
      <c r="CK563" s="239"/>
      <c r="CL563" s="239"/>
      <c r="CM563" s="239"/>
      <c r="CN563" s="239"/>
      <c r="CO563" s="239"/>
      <c r="CP563" s="239"/>
      <c r="CQ563" s="239"/>
      <c r="CR563" s="239"/>
      <c r="CS563" s="239"/>
      <c r="CT563" s="239"/>
      <c r="CU563" s="239"/>
      <c r="CV563" s="239"/>
      <c r="CW563" s="239"/>
      <c r="CX563" s="239"/>
      <c r="CY563" s="239"/>
      <c r="CZ563" s="239"/>
      <c r="DA563" s="239"/>
      <c r="DB563" s="239"/>
      <c r="DC563" s="239"/>
      <c r="DD563" s="239"/>
      <c r="DE563" s="239"/>
      <c r="DF563" s="239"/>
      <c r="DG563" s="239"/>
      <c r="DH563" s="239"/>
      <c r="DI563" s="239"/>
      <c r="DJ563" s="239"/>
      <c r="DK563" s="239"/>
      <c r="DL563" s="239"/>
      <c r="DM563" s="239"/>
      <c r="DN563" s="239"/>
      <c r="DO563" s="239"/>
      <c r="DP563" s="239"/>
      <c r="DQ563" s="239"/>
      <c r="DR563" s="239"/>
      <c r="DS563" s="239"/>
      <c r="DT563" s="239"/>
      <c r="DU563" s="239"/>
      <c r="DV563" s="239"/>
      <c r="DW563" s="239"/>
      <c r="DX563" s="239"/>
      <c r="DY563" s="239"/>
      <c r="DZ563" s="239"/>
      <c r="EA563" s="239"/>
      <c r="EB563" s="239"/>
      <c r="EC563" s="239"/>
      <c r="ED563" s="239"/>
      <c r="EE563" s="239"/>
      <c r="EF563" s="239"/>
      <c r="EG563" s="239"/>
      <c r="EH563" s="239"/>
      <c r="EI563" s="239"/>
      <c r="EJ563" s="239"/>
      <c r="EK563" s="239"/>
      <c r="EL563" s="239"/>
      <c r="EM563" s="239"/>
      <c r="EN563" s="239"/>
      <c r="EO563" s="239"/>
      <c r="EP563" s="239"/>
      <c r="EQ563" s="239"/>
      <c r="ER563" s="239"/>
      <c r="ES563" s="239"/>
      <c r="ET563" s="239"/>
      <c r="EU563" s="239"/>
      <c r="EV563" s="239"/>
      <c r="EW563" s="239"/>
      <c r="EX563" s="239"/>
      <c r="EY563" s="239"/>
      <c r="EZ563" s="239"/>
      <c r="FA563" s="239"/>
      <c r="FB563" s="239"/>
      <c r="FC563" s="239"/>
      <c r="FD563" s="239"/>
      <c r="FE563" s="239"/>
      <c r="FF563" s="239"/>
      <c r="FG563" s="239"/>
      <c r="FH563" s="239"/>
      <c r="FI563" s="239"/>
      <c r="FJ563" s="239"/>
      <c r="FK563" s="239"/>
      <c r="FL563" s="239"/>
      <c r="FM563" s="239"/>
      <c r="FN563" s="239"/>
      <c r="FO563" s="239"/>
      <c r="FP563" s="239"/>
      <c r="FQ563" s="239"/>
      <c r="FR563" s="239"/>
      <c r="FS563" s="239"/>
      <c r="FT563" s="239"/>
      <c r="FU563" s="239"/>
      <c r="FV563" s="239"/>
      <c r="FW563" s="239"/>
      <c r="FX563" s="239"/>
      <c r="FY563" s="239"/>
      <c r="FZ563" s="239"/>
      <c r="GA563" s="239"/>
      <c r="GB563" s="239"/>
      <c r="GC563" s="239"/>
      <c r="GD563" s="239"/>
      <c r="GE563" s="239"/>
      <c r="GF563" s="239"/>
      <c r="GG563" s="239"/>
      <c r="GH563" s="239"/>
      <c r="GI563" s="239"/>
      <c r="GJ563" s="239"/>
      <c r="GK563" s="239"/>
      <c r="GL563" s="239"/>
      <c r="GM563" s="239"/>
      <c r="GN563" s="239"/>
      <c r="GO563" s="239"/>
      <c r="GP563" s="239"/>
      <c r="GQ563" s="239"/>
      <c r="GR563" s="239"/>
      <c r="GS563" s="239"/>
      <c r="GT563" s="239"/>
      <c r="GU563" s="239"/>
      <c r="GV563" s="239"/>
      <c r="GW563" s="239"/>
      <c r="GX563" s="239"/>
      <c r="GY563" s="239"/>
      <c r="GZ563" s="239"/>
      <c r="HA563" s="239"/>
      <c r="HB563" s="239"/>
      <c r="HC563" s="239"/>
      <c r="HD563" s="239"/>
      <c r="HE563" s="239"/>
      <c r="HF563" s="239"/>
      <c r="HG563" s="239"/>
      <c r="HH563" s="239"/>
      <c r="HI563" s="239"/>
      <c r="HJ563" s="239"/>
      <c r="HK563" s="239"/>
      <c r="HL563" s="239"/>
      <c r="HM563" s="239"/>
      <c r="HN563" s="239"/>
      <c r="HO563" s="239"/>
      <c r="HP563" s="239"/>
      <c r="HQ563" s="239"/>
      <c r="HR563" s="239"/>
      <c r="HS563" s="239"/>
      <c r="HT563" s="239"/>
      <c r="HU563" s="239"/>
      <c r="HV563" s="239"/>
      <c r="HW563" s="239"/>
      <c r="HX563" s="239"/>
      <c r="HY563" s="239"/>
      <c r="HZ563" s="239"/>
      <c r="IA563" s="239"/>
      <c r="IB563" s="239"/>
      <c r="IC563" s="239"/>
      <c r="ID563" s="239"/>
      <c r="IE563" s="239"/>
      <c r="IF563" s="239"/>
      <c r="IG563" s="239"/>
      <c r="IH563" s="325"/>
      <c r="II563" s="325"/>
      <c r="IJ563" s="325"/>
      <c r="IK563" s="325"/>
      <c r="IL563" s="325"/>
      <c r="IM563" s="325"/>
      <c r="IN563" s="325"/>
      <c r="IO563" s="325"/>
      <c r="IP563" s="325"/>
      <c r="IQ563" s="325"/>
      <c r="IR563" s="325"/>
      <c r="IS563" s="325"/>
      <c r="IT563" s="325"/>
      <c r="IU563" s="325"/>
      <c r="IV563" s="325"/>
    </row>
    <row r="564" spans="1:6" s="321" customFormat="1" ht="30" customHeight="1">
      <c r="A564" s="341" t="s">
        <v>475</v>
      </c>
      <c r="B564" s="344">
        <v>0</v>
      </c>
      <c r="C564" s="338">
        <f t="shared" si="73"/>
        <v>0</v>
      </c>
      <c r="D564" s="345"/>
      <c r="E564" s="353" t="str">
        <f t="shared" si="71"/>
        <v>-</v>
      </c>
      <c r="F564" s="354"/>
    </row>
    <row r="565" spans="1:256" s="321" customFormat="1" ht="30" customHeight="1">
      <c r="A565" s="341" t="s">
        <v>476</v>
      </c>
      <c r="B565" s="344">
        <v>7812.311405</v>
      </c>
      <c r="C565" s="338">
        <f t="shared" si="73"/>
        <v>7812.311405</v>
      </c>
      <c r="D565" s="345">
        <v>8221</v>
      </c>
      <c r="E565" s="353">
        <f t="shared" si="71"/>
        <v>1.052313403013919</v>
      </c>
      <c r="F565" s="354"/>
      <c r="G565" s="239"/>
      <c r="H565" s="239"/>
      <c r="I565" s="239"/>
      <c r="J565" s="239"/>
      <c r="K565" s="239"/>
      <c r="L565" s="239"/>
      <c r="M565" s="239"/>
      <c r="N565" s="239"/>
      <c r="O565" s="239"/>
      <c r="P565" s="239"/>
      <c r="Q565" s="239"/>
      <c r="R565" s="239"/>
      <c r="S565" s="239"/>
      <c r="T565" s="239"/>
      <c r="U565" s="239"/>
      <c r="V565" s="239"/>
      <c r="W565" s="239"/>
      <c r="X565" s="239"/>
      <c r="Y565" s="239"/>
      <c r="Z565" s="239"/>
      <c r="AA565" s="239"/>
      <c r="AB565" s="239"/>
      <c r="AC565" s="239"/>
      <c r="AD565" s="239"/>
      <c r="AE565" s="239"/>
      <c r="AF565" s="239"/>
      <c r="AG565" s="239"/>
      <c r="AH565" s="239"/>
      <c r="AI565" s="239"/>
      <c r="AJ565" s="239"/>
      <c r="AK565" s="239"/>
      <c r="AL565" s="239"/>
      <c r="AM565" s="239"/>
      <c r="AN565" s="239"/>
      <c r="AO565" s="239"/>
      <c r="AP565" s="239"/>
      <c r="AQ565" s="239"/>
      <c r="AR565" s="239"/>
      <c r="AS565" s="239"/>
      <c r="AT565" s="239"/>
      <c r="AU565" s="239"/>
      <c r="AV565" s="239"/>
      <c r="AW565" s="239"/>
      <c r="AX565" s="239"/>
      <c r="AY565" s="239"/>
      <c r="AZ565" s="239"/>
      <c r="BA565" s="239"/>
      <c r="BB565" s="239"/>
      <c r="BC565" s="239"/>
      <c r="BD565" s="239"/>
      <c r="BE565" s="239"/>
      <c r="BF565" s="239"/>
      <c r="BG565" s="239"/>
      <c r="BH565" s="239"/>
      <c r="BI565" s="239"/>
      <c r="BJ565" s="239"/>
      <c r="BK565" s="239"/>
      <c r="BL565" s="239"/>
      <c r="BM565" s="239"/>
      <c r="BN565" s="239"/>
      <c r="BO565" s="239"/>
      <c r="BP565" s="239"/>
      <c r="BQ565" s="239"/>
      <c r="BR565" s="239"/>
      <c r="BS565" s="239"/>
      <c r="BT565" s="239"/>
      <c r="BU565" s="239"/>
      <c r="BV565" s="239"/>
      <c r="BW565" s="239"/>
      <c r="BX565" s="239"/>
      <c r="BY565" s="239"/>
      <c r="BZ565" s="239"/>
      <c r="CA565" s="239"/>
      <c r="CB565" s="239"/>
      <c r="CC565" s="239"/>
      <c r="CD565" s="239"/>
      <c r="CE565" s="239"/>
      <c r="CF565" s="239"/>
      <c r="CG565" s="239"/>
      <c r="CH565" s="239"/>
      <c r="CI565" s="239"/>
      <c r="CJ565" s="239"/>
      <c r="CK565" s="239"/>
      <c r="CL565" s="239"/>
      <c r="CM565" s="239"/>
      <c r="CN565" s="239"/>
      <c r="CO565" s="239"/>
      <c r="CP565" s="239"/>
      <c r="CQ565" s="239"/>
      <c r="CR565" s="239"/>
      <c r="CS565" s="239"/>
      <c r="CT565" s="239"/>
      <c r="CU565" s="239"/>
      <c r="CV565" s="239"/>
      <c r="CW565" s="239"/>
      <c r="CX565" s="239"/>
      <c r="CY565" s="239"/>
      <c r="CZ565" s="239"/>
      <c r="DA565" s="239"/>
      <c r="DB565" s="239"/>
      <c r="DC565" s="239"/>
      <c r="DD565" s="239"/>
      <c r="DE565" s="239"/>
      <c r="DF565" s="239"/>
      <c r="DG565" s="239"/>
      <c r="DH565" s="239"/>
      <c r="DI565" s="239"/>
      <c r="DJ565" s="239"/>
      <c r="DK565" s="239"/>
      <c r="DL565" s="239"/>
      <c r="DM565" s="239"/>
      <c r="DN565" s="239"/>
      <c r="DO565" s="239"/>
      <c r="DP565" s="239"/>
      <c r="DQ565" s="239"/>
      <c r="DR565" s="239"/>
      <c r="DS565" s="239"/>
      <c r="DT565" s="239"/>
      <c r="DU565" s="239"/>
      <c r="DV565" s="239"/>
      <c r="DW565" s="239"/>
      <c r="DX565" s="239"/>
      <c r="DY565" s="239"/>
      <c r="DZ565" s="239"/>
      <c r="EA565" s="239"/>
      <c r="EB565" s="239"/>
      <c r="EC565" s="239"/>
      <c r="ED565" s="239"/>
      <c r="EE565" s="239"/>
      <c r="EF565" s="239"/>
      <c r="EG565" s="239"/>
      <c r="EH565" s="239"/>
      <c r="EI565" s="239"/>
      <c r="EJ565" s="239"/>
      <c r="EK565" s="239"/>
      <c r="EL565" s="239"/>
      <c r="EM565" s="239"/>
      <c r="EN565" s="239"/>
      <c r="EO565" s="239"/>
      <c r="EP565" s="239"/>
      <c r="EQ565" s="239"/>
      <c r="ER565" s="239"/>
      <c r="ES565" s="239"/>
      <c r="ET565" s="239"/>
      <c r="EU565" s="239"/>
      <c r="EV565" s="239"/>
      <c r="EW565" s="239"/>
      <c r="EX565" s="239"/>
      <c r="EY565" s="239"/>
      <c r="EZ565" s="239"/>
      <c r="FA565" s="239"/>
      <c r="FB565" s="239"/>
      <c r="FC565" s="239"/>
      <c r="FD565" s="239"/>
      <c r="FE565" s="239"/>
      <c r="FF565" s="239"/>
      <c r="FG565" s="239"/>
      <c r="FH565" s="239"/>
      <c r="FI565" s="239"/>
      <c r="FJ565" s="239"/>
      <c r="FK565" s="239"/>
      <c r="FL565" s="239"/>
      <c r="FM565" s="239"/>
      <c r="FN565" s="239"/>
      <c r="FO565" s="239"/>
      <c r="FP565" s="239"/>
      <c r="FQ565" s="239"/>
      <c r="FR565" s="239"/>
      <c r="FS565" s="239"/>
      <c r="FT565" s="239"/>
      <c r="FU565" s="239"/>
      <c r="FV565" s="239"/>
      <c r="FW565" s="239"/>
      <c r="FX565" s="239"/>
      <c r="FY565" s="239"/>
      <c r="FZ565" s="239"/>
      <c r="GA565" s="239"/>
      <c r="GB565" s="239"/>
      <c r="GC565" s="239"/>
      <c r="GD565" s="239"/>
      <c r="GE565" s="239"/>
      <c r="GF565" s="239"/>
      <c r="GG565" s="239"/>
      <c r="GH565" s="239"/>
      <c r="GI565" s="239"/>
      <c r="GJ565" s="239"/>
      <c r="GK565" s="239"/>
      <c r="GL565" s="239"/>
      <c r="GM565" s="239"/>
      <c r="GN565" s="239"/>
      <c r="GO565" s="239"/>
      <c r="GP565" s="239"/>
      <c r="GQ565" s="239"/>
      <c r="GR565" s="239"/>
      <c r="GS565" s="239"/>
      <c r="GT565" s="239"/>
      <c r="GU565" s="239"/>
      <c r="GV565" s="239"/>
      <c r="GW565" s="239"/>
      <c r="GX565" s="239"/>
      <c r="GY565" s="239"/>
      <c r="GZ565" s="239"/>
      <c r="HA565" s="239"/>
      <c r="HB565" s="239"/>
      <c r="HC565" s="239"/>
      <c r="HD565" s="239"/>
      <c r="HE565" s="239"/>
      <c r="HF565" s="239"/>
      <c r="HG565" s="239"/>
      <c r="HH565" s="239"/>
      <c r="HI565" s="239"/>
      <c r="HJ565" s="239"/>
      <c r="HK565" s="239"/>
      <c r="HL565" s="239"/>
      <c r="HM565" s="239"/>
      <c r="HN565" s="239"/>
      <c r="HO565" s="239"/>
      <c r="HP565" s="239"/>
      <c r="HQ565" s="239"/>
      <c r="HR565" s="239"/>
      <c r="HS565" s="239"/>
      <c r="HT565" s="239"/>
      <c r="HU565" s="239"/>
      <c r="HV565" s="239"/>
      <c r="HW565" s="239"/>
      <c r="HX565" s="239"/>
      <c r="HY565" s="239"/>
      <c r="HZ565" s="239"/>
      <c r="IA565" s="239"/>
      <c r="IB565" s="239"/>
      <c r="IC565" s="239"/>
      <c r="ID565" s="239"/>
      <c r="IE565" s="239"/>
      <c r="IF565" s="239"/>
      <c r="IG565" s="239"/>
      <c r="IH565" s="325"/>
      <c r="II565" s="325"/>
      <c r="IJ565" s="325"/>
      <c r="IK565" s="325"/>
      <c r="IL565" s="325"/>
      <c r="IM565" s="325"/>
      <c r="IN565" s="325"/>
      <c r="IO565" s="325"/>
      <c r="IP565" s="325"/>
      <c r="IQ565" s="325"/>
      <c r="IR565" s="325"/>
      <c r="IS565" s="325"/>
      <c r="IT565" s="325"/>
      <c r="IU565" s="325"/>
      <c r="IV565" s="325"/>
    </row>
    <row r="566" spans="1:256" s="321" customFormat="1" ht="30" customHeight="1">
      <c r="A566" s="341" t="s">
        <v>477</v>
      </c>
      <c r="B566" s="344">
        <v>3647.563046</v>
      </c>
      <c r="C566" s="338">
        <f t="shared" si="73"/>
        <v>3647.563046</v>
      </c>
      <c r="D566" s="345">
        <v>4058</v>
      </c>
      <c r="E566" s="353">
        <f t="shared" si="71"/>
        <v>1.1125236079058576</v>
      </c>
      <c r="F566" s="354"/>
      <c r="G566" s="239"/>
      <c r="H566" s="239"/>
      <c r="I566" s="239"/>
      <c r="J566" s="239"/>
      <c r="K566" s="239"/>
      <c r="L566" s="239"/>
      <c r="M566" s="239"/>
      <c r="N566" s="239"/>
      <c r="O566" s="239"/>
      <c r="P566" s="239"/>
      <c r="Q566" s="239"/>
      <c r="R566" s="239"/>
      <c r="S566" s="239"/>
      <c r="T566" s="239"/>
      <c r="U566" s="239"/>
      <c r="V566" s="239"/>
      <c r="W566" s="239"/>
      <c r="X566" s="239"/>
      <c r="Y566" s="239"/>
      <c r="Z566" s="239"/>
      <c r="AA566" s="239"/>
      <c r="AB566" s="239"/>
      <c r="AC566" s="239"/>
      <c r="AD566" s="239"/>
      <c r="AE566" s="239"/>
      <c r="AF566" s="239"/>
      <c r="AG566" s="239"/>
      <c r="AH566" s="239"/>
      <c r="AI566" s="239"/>
      <c r="AJ566" s="239"/>
      <c r="AK566" s="239"/>
      <c r="AL566" s="239"/>
      <c r="AM566" s="239"/>
      <c r="AN566" s="239"/>
      <c r="AO566" s="239"/>
      <c r="AP566" s="239"/>
      <c r="AQ566" s="239"/>
      <c r="AR566" s="239"/>
      <c r="AS566" s="239"/>
      <c r="AT566" s="239"/>
      <c r="AU566" s="239"/>
      <c r="AV566" s="239"/>
      <c r="AW566" s="239"/>
      <c r="AX566" s="239"/>
      <c r="AY566" s="239"/>
      <c r="AZ566" s="239"/>
      <c r="BA566" s="239"/>
      <c r="BB566" s="239"/>
      <c r="BC566" s="239"/>
      <c r="BD566" s="239"/>
      <c r="BE566" s="239"/>
      <c r="BF566" s="239"/>
      <c r="BG566" s="239"/>
      <c r="BH566" s="239"/>
      <c r="BI566" s="239"/>
      <c r="BJ566" s="239"/>
      <c r="BK566" s="239"/>
      <c r="BL566" s="239"/>
      <c r="BM566" s="239"/>
      <c r="BN566" s="239"/>
      <c r="BO566" s="239"/>
      <c r="BP566" s="239"/>
      <c r="BQ566" s="239"/>
      <c r="BR566" s="239"/>
      <c r="BS566" s="239"/>
      <c r="BT566" s="239"/>
      <c r="BU566" s="239"/>
      <c r="BV566" s="239"/>
      <c r="BW566" s="239"/>
      <c r="BX566" s="239"/>
      <c r="BY566" s="239"/>
      <c r="BZ566" s="239"/>
      <c r="CA566" s="239"/>
      <c r="CB566" s="239"/>
      <c r="CC566" s="239"/>
      <c r="CD566" s="239"/>
      <c r="CE566" s="239"/>
      <c r="CF566" s="239"/>
      <c r="CG566" s="239"/>
      <c r="CH566" s="239"/>
      <c r="CI566" s="239"/>
      <c r="CJ566" s="239"/>
      <c r="CK566" s="239"/>
      <c r="CL566" s="239"/>
      <c r="CM566" s="239"/>
      <c r="CN566" s="239"/>
      <c r="CO566" s="239"/>
      <c r="CP566" s="239"/>
      <c r="CQ566" s="239"/>
      <c r="CR566" s="239"/>
      <c r="CS566" s="239"/>
      <c r="CT566" s="239"/>
      <c r="CU566" s="239"/>
      <c r="CV566" s="239"/>
      <c r="CW566" s="239"/>
      <c r="CX566" s="239"/>
      <c r="CY566" s="239"/>
      <c r="CZ566" s="239"/>
      <c r="DA566" s="239"/>
      <c r="DB566" s="239"/>
      <c r="DC566" s="239"/>
      <c r="DD566" s="239"/>
      <c r="DE566" s="239"/>
      <c r="DF566" s="239"/>
      <c r="DG566" s="239"/>
      <c r="DH566" s="239"/>
      <c r="DI566" s="239"/>
      <c r="DJ566" s="239"/>
      <c r="DK566" s="239"/>
      <c r="DL566" s="239"/>
      <c r="DM566" s="239"/>
      <c r="DN566" s="239"/>
      <c r="DO566" s="239"/>
      <c r="DP566" s="239"/>
      <c r="DQ566" s="239"/>
      <c r="DR566" s="239"/>
      <c r="DS566" s="239"/>
      <c r="DT566" s="239"/>
      <c r="DU566" s="239"/>
      <c r="DV566" s="239"/>
      <c r="DW566" s="239"/>
      <c r="DX566" s="239"/>
      <c r="DY566" s="239"/>
      <c r="DZ566" s="239"/>
      <c r="EA566" s="239"/>
      <c r="EB566" s="239"/>
      <c r="EC566" s="239"/>
      <c r="ED566" s="239"/>
      <c r="EE566" s="239"/>
      <c r="EF566" s="239"/>
      <c r="EG566" s="239"/>
      <c r="EH566" s="239"/>
      <c r="EI566" s="239"/>
      <c r="EJ566" s="239"/>
      <c r="EK566" s="239"/>
      <c r="EL566" s="239"/>
      <c r="EM566" s="239"/>
      <c r="EN566" s="239"/>
      <c r="EO566" s="239"/>
      <c r="EP566" s="239"/>
      <c r="EQ566" s="239"/>
      <c r="ER566" s="239"/>
      <c r="ES566" s="239"/>
      <c r="ET566" s="239"/>
      <c r="EU566" s="239"/>
      <c r="EV566" s="239"/>
      <c r="EW566" s="239"/>
      <c r="EX566" s="239"/>
      <c r="EY566" s="239"/>
      <c r="EZ566" s="239"/>
      <c r="FA566" s="239"/>
      <c r="FB566" s="239"/>
      <c r="FC566" s="239"/>
      <c r="FD566" s="239"/>
      <c r="FE566" s="239"/>
      <c r="FF566" s="239"/>
      <c r="FG566" s="239"/>
      <c r="FH566" s="239"/>
      <c r="FI566" s="239"/>
      <c r="FJ566" s="239"/>
      <c r="FK566" s="239"/>
      <c r="FL566" s="239"/>
      <c r="FM566" s="239"/>
      <c r="FN566" s="239"/>
      <c r="FO566" s="239"/>
      <c r="FP566" s="239"/>
      <c r="FQ566" s="239"/>
      <c r="FR566" s="239"/>
      <c r="FS566" s="239"/>
      <c r="FT566" s="239"/>
      <c r="FU566" s="239"/>
      <c r="FV566" s="239"/>
      <c r="FW566" s="239"/>
      <c r="FX566" s="239"/>
      <c r="FY566" s="239"/>
      <c r="FZ566" s="239"/>
      <c r="GA566" s="239"/>
      <c r="GB566" s="239"/>
      <c r="GC566" s="239"/>
      <c r="GD566" s="239"/>
      <c r="GE566" s="239"/>
      <c r="GF566" s="239"/>
      <c r="GG566" s="239"/>
      <c r="GH566" s="239"/>
      <c r="GI566" s="239"/>
      <c r="GJ566" s="239"/>
      <c r="GK566" s="239"/>
      <c r="GL566" s="239"/>
      <c r="GM566" s="239"/>
      <c r="GN566" s="239"/>
      <c r="GO566" s="239"/>
      <c r="GP566" s="239"/>
      <c r="GQ566" s="239"/>
      <c r="GR566" s="239"/>
      <c r="GS566" s="239"/>
      <c r="GT566" s="239"/>
      <c r="GU566" s="239"/>
      <c r="GV566" s="239"/>
      <c r="GW566" s="239"/>
      <c r="GX566" s="239"/>
      <c r="GY566" s="239"/>
      <c r="GZ566" s="239"/>
      <c r="HA566" s="239"/>
      <c r="HB566" s="239"/>
      <c r="HC566" s="239"/>
      <c r="HD566" s="239"/>
      <c r="HE566" s="239"/>
      <c r="HF566" s="239"/>
      <c r="HG566" s="239"/>
      <c r="HH566" s="239"/>
      <c r="HI566" s="239"/>
      <c r="HJ566" s="239"/>
      <c r="HK566" s="239"/>
      <c r="HL566" s="239"/>
      <c r="HM566" s="239"/>
      <c r="HN566" s="239"/>
      <c r="HO566" s="239"/>
      <c r="HP566" s="239"/>
      <c r="HQ566" s="239"/>
      <c r="HR566" s="239"/>
      <c r="HS566" s="239"/>
      <c r="HT566" s="239"/>
      <c r="HU566" s="239"/>
      <c r="HV566" s="239"/>
      <c r="HW566" s="239"/>
      <c r="HX566" s="239"/>
      <c r="HY566" s="239"/>
      <c r="HZ566" s="239"/>
      <c r="IA566" s="239"/>
      <c r="IB566" s="239"/>
      <c r="IC566" s="239"/>
      <c r="ID566" s="239"/>
      <c r="IE566" s="239"/>
      <c r="IF566" s="239"/>
      <c r="IG566" s="239"/>
      <c r="IH566" s="325"/>
      <c r="II566" s="325"/>
      <c r="IJ566" s="325"/>
      <c r="IK566" s="325"/>
      <c r="IL566" s="325"/>
      <c r="IM566" s="325"/>
      <c r="IN566" s="325"/>
      <c r="IO566" s="325"/>
      <c r="IP566" s="325"/>
      <c r="IQ566" s="325"/>
      <c r="IR566" s="325"/>
      <c r="IS566" s="325"/>
      <c r="IT566" s="325"/>
      <c r="IU566" s="325"/>
      <c r="IV566" s="325"/>
    </row>
    <row r="567" spans="1:6" s="321" customFormat="1" ht="30" customHeight="1">
      <c r="A567" s="341" t="s">
        <v>478</v>
      </c>
      <c r="B567" s="344">
        <v>0</v>
      </c>
      <c r="C567" s="338">
        <f t="shared" si="73"/>
        <v>0</v>
      </c>
      <c r="D567" s="345"/>
      <c r="E567" s="353" t="str">
        <f t="shared" si="71"/>
        <v>-</v>
      </c>
      <c r="F567" s="354"/>
    </row>
    <row r="568" spans="1:6" s="321" customFormat="1" ht="30" customHeight="1">
      <c r="A568" s="341" t="s">
        <v>479</v>
      </c>
      <c r="B568" s="344">
        <v>0</v>
      </c>
      <c r="C568" s="338">
        <f t="shared" si="73"/>
        <v>0</v>
      </c>
      <c r="D568" s="345"/>
      <c r="E568" s="353" t="str">
        <f t="shared" si="71"/>
        <v>-</v>
      </c>
      <c r="F568" s="354"/>
    </row>
    <row r="569" spans="1:256" s="321" customFormat="1" ht="30" customHeight="1">
      <c r="A569" s="334" t="s">
        <v>480</v>
      </c>
      <c r="B569" s="342">
        <f>SUM(B570:B572)</f>
        <v>25.6608</v>
      </c>
      <c r="C569" s="342">
        <f>SUM(C570:C572)</f>
        <v>25.6608</v>
      </c>
      <c r="D569" s="343">
        <f>SUM(D570:D572)</f>
        <v>6</v>
      </c>
      <c r="E569" s="349">
        <f t="shared" si="71"/>
        <v>0.23381967826412273</v>
      </c>
      <c r="F569" s="356" t="s">
        <v>481</v>
      </c>
      <c r="G569" s="239"/>
      <c r="H569" s="239"/>
      <c r="I569" s="239"/>
      <c r="J569" s="239"/>
      <c r="K569" s="239"/>
      <c r="L569" s="239"/>
      <c r="M569" s="239"/>
      <c r="N569" s="239"/>
      <c r="O569" s="239"/>
      <c r="P569" s="239"/>
      <c r="Q569" s="239"/>
      <c r="R569" s="239"/>
      <c r="S569" s="239"/>
      <c r="T569" s="239"/>
      <c r="U569" s="239"/>
      <c r="V569" s="239"/>
      <c r="W569" s="239"/>
      <c r="X569" s="239"/>
      <c r="Y569" s="239"/>
      <c r="Z569" s="239"/>
      <c r="AA569" s="239"/>
      <c r="AB569" s="239"/>
      <c r="AC569" s="239"/>
      <c r="AD569" s="239"/>
      <c r="AE569" s="239"/>
      <c r="AF569" s="239"/>
      <c r="AG569" s="239"/>
      <c r="AH569" s="239"/>
      <c r="AI569" s="239"/>
      <c r="AJ569" s="239"/>
      <c r="AK569" s="239"/>
      <c r="AL569" s="239"/>
      <c r="AM569" s="239"/>
      <c r="AN569" s="239"/>
      <c r="AO569" s="239"/>
      <c r="AP569" s="239"/>
      <c r="AQ569" s="239"/>
      <c r="AR569" s="239"/>
      <c r="AS569" s="239"/>
      <c r="AT569" s="239"/>
      <c r="AU569" s="239"/>
      <c r="AV569" s="239"/>
      <c r="AW569" s="239"/>
      <c r="AX569" s="239"/>
      <c r="AY569" s="239"/>
      <c r="AZ569" s="239"/>
      <c r="BA569" s="239"/>
      <c r="BB569" s="239"/>
      <c r="BC569" s="239"/>
      <c r="BD569" s="239"/>
      <c r="BE569" s="239"/>
      <c r="BF569" s="239"/>
      <c r="BG569" s="239"/>
      <c r="BH569" s="239"/>
      <c r="BI569" s="239"/>
      <c r="BJ569" s="239"/>
      <c r="BK569" s="239"/>
      <c r="BL569" s="239"/>
      <c r="BM569" s="239"/>
      <c r="BN569" s="239"/>
      <c r="BO569" s="239"/>
      <c r="BP569" s="239"/>
      <c r="BQ569" s="239"/>
      <c r="BR569" s="239"/>
      <c r="BS569" s="239"/>
      <c r="BT569" s="239"/>
      <c r="BU569" s="239"/>
      <c r="BV569" s="239"/>
      <c r="BW569" s="239"/>
      <c r="BX569" s="239"/>
      <c r="BY569" s="239"/>
      <c r="BZ569" s="239"/>
      <c r="CA569" s="239"/>
      <c r="CB569" s="239"/>
      <c r="CC569" s="239"/>
      <c r="CD569" s="239"/>
      <c r="CE569" s="239"/>
      <c r="CF569" s="239"/>
      <c r="CG569" s="239"/>
      <c r="CH569" s="239"/>
      <c r="CI569" s="239"/>
      <c r="CJ569" s="239"/>
      <c r="CK569" s="239"/>
      <c r="CL569" s="239"/>
      <c r="CM569" s="239"/>
      <c r="CN569" s="239"/>
      <c r="CO569" s="239"/>
      <c r="CP569" s="239"/>
      <c r="CQ569" s="239"/>
      <c r="CR569" s="239"/>
      <c r="CS569" s="239"/>
      <c r="CT569" s="239"/>
      <c r="CU569" s="239"/>
      <c r="CV569" s="239"/>
      <c r="CW569" s="239"/>
      <c r="CX569" s="239"/>
      <c r="CY569" s="239"/>
      <c r="CZ569" s="239"/>
      <c r="DA569" s="239"/>
      <c r="DB569" s="239"/>
      <c r="DC569" s="239"/>
      <c r="DD569" s="239"/>
      <c r="DE569" s="239"/>
      <c r="DF569" s="239"/>
      <c r="DG569" s="239"/>
      <c r="DH569" s="239"/>
      <c r="DI569" s="239"/>
      <c r="DJ569" s="239"/>
      <c r="DK569" s="239"/>
      <c r="DL569" s="239"/>
      <c r="DM569" s="239"/>
      <c r="DN569" s="239"/>
      <c r="DO569" s="239"/>
      <c r="DP569" s="239"/>
      <c r="DQ569" s="239"/>
      <c r="DR569" s="239"/>
      <c r="DS569" s="239"/>
      <c r="DT569" s="239"/>
      <c r="DU569" s="239"/>
      <c r="DV569" s="239"/>
      <c r="DW569" s="239"/>
      <c r="DX569" s="239"/>
      <c r="DY569" s="239"/>
      <c r="DZ569" s="239"/>
      <c r="EA569" s="239"/>
      <c r="EB569" s="239"/>
      <c r="EC569" s="239"/>
      <c r="ED569" s="239"/>
      <c r="EE569" s="239"/>
      <c r="EF569" s="239"/>
      <c r="EG569" s="239"/>
      <c r="EH569" s="239"/>
      <c r="EI569" s="239"/>
      <c r="EJ569" s="239"/>
      <c r="EK569" s="239"/>
      <c r="EL569" s="239"/>
      <c r="EM569" s="239"/>
      <c r="EN569" s="239"/>
      <c r="EO569" s="239"/>
      <c r="EP569" s="239"/>
      <c r="EQ569" s="239"/>
      <c r="ER569" s="239"/>
      <c r="ES569" s="239"/>
      <c r="ET569" s="239"/>
      <c r="EU569" s="239"/>
      <c r="EV569" s="239"/>
      <c r="EW569" s="239"/>
      <c r="EX569" s="239"/>
      <c r="EY569" s="239"/>
      <c r="EZ569" s="239"/>
      <c r="FA569" s="239"/>
      <c r="FB569" s="239"/>
      <c r="FC569" s="239"/>
      <c r="FD569" s="239"/>
      <c r="FE569" s="239"/>
      <c r="FF569" s="239"/>
      <c r="FG569" s="239"/>
      <c r="FH569" s="239"/>
      <c r="FI569" s="239"/>
      <c r="FJ569" s="239"/>
      <c r="FK569" s="239"/>
      <c r="FL569" s="239"/>
      <c r="FM569" s="239"/>
      <c r="FN569" s="239"/>
      <c r="FO569" s="239"/>
      <c r="FP569" s="239"/>
      <c r="FQ569" s="239"/>
      <c r="FR569" s="239"/>
      <c r="FS569" s="239"/>
      <c r="FT569" s="239"/>
      <c r="FU569" s="239"/>
      <c r="FV569" s="239"/>
      <c r="FW569" s="239"/>
      <c r="FX569" s="239"/>
      <c r="FY569" s="239"/>
      <c r="FZ569" s="239"/>
      <c r="GA569" s="239"/>
      <c r="GB569" s="239"/>
      <c r="GC569" s="239"/>
      <c r="GD569" s="239"/>
      <c r="GE569" s="239"/>
      <c r="GF569" s="239"/>
      <c r="GG569" s="239"/>
      <c r="GH569" s="239"/>
      <c r="GI569" s="239"/>
      <c r="GJ569" s="239"/>
      <c r="GK569" s="239"/>
      <c r="GL569" s="239"/>
      <c r="GM569" s="239"/>
      <c r="GN569" s="239"/>
      <c r="GO569" s="239"/>
      <c r="GP569" s="239"/>
      <c r="GQ569" s="239"/>
      <c r="GR569" s="239"/>
      <c r="GS569" s="239"/>
      <c r="GT569" s="239"/>
      <c r="GU569" s="239"/>
      <c r="GV569" s="239"/>
      <c r="GW569" s="239"/>
      <c r="GX569" s="239"/>
      <c r="GY569" s="239"/>
      <c r="GZ569" s="239"/>
      <c r="HA569" s="239"/>
      <c r="HB569" s="239"/>
      <c r="HC569" s="239"/>
      <c r="HD569" s="239"/>
      <c r="HE569" s="239"/>
      <c r="HF569" s="239"/>
      <c r="HG569" s="239"/>
      <c r="HH569" s="239"/>
      <c r="HI569" s="239"/>
      <c r="HJ569" s="239"/>
      <c r="HK569" s="239"/>
      <c r="HL569" s="239"/>
      <c r="HM569" s="239"/>
      <c r="HN569" s="239"/>
      <c r="HO569" s="239"/>
      <c r="HP569" s="239"/>
      <c r="HQ569" s="239"/>
      <c r="HR569" s="239"/>
      <c r="HS569" s="239"/>
      <c r="HT569" s="239"/>
      <c r="HU569" s="239"/>
      <c r="HV569" s="239"/>
      <c r="HW569" s="239"/>
      <c r="HX569" s="239"/>
      <c r="HY569" s="239"/>
      <c r="HZ569" s="239"/>
      <c r="IA569" s="239"/>
      <c r="IB569" s="239"/>
      <c r="IC569" s="239"/>
      <c r="ID569" s="239"/>
      <c r="IE569" s="239"/>
      <c r="IF569" s="239"/>
      <c r="IG569" s="239"/>
      <c r="IH569" s="325"/>
      <c r="II569" s="325"/>
      <c r="IJ569" s="325"/>
      <c r="IK569" s="325"/>
      <c r="IL569" s="325"/>
      <c r="IM569" s="325"/>
      <c r="IN569" s="325"/>
      <c r="IO569" s="325"/>
      <c r="IP569" s="325"/>
      <c r="IQ569" s="325"/>
      <c r="IR569" s="325"/>
      <c r="IS569" s="325"/>
      <c r="IT569" s="325"/>
      <c r="IU569" s="325"/>
      <c r="IV569" s="325"/>
    </row>
    <row r="570" spans="1:6" s="321" customFormat="1" ht="30" customHeight="1">
      <c r="A570" s="341" t="s">
        <v>482</v>
      </c>
      <c r="B570" s="344">
        <v>0</v>
      </c>
      <c r="C570" s="338">
        <f aca="true" t="shared" si="74" ref="C570:C572">B570</f>
        <v>0</v>
      </c>
      <c r="D570" s="345"/>
      <c r="E570" s="353" t="str">
        <f t="shared" si="71"/>
        <v>-</v>
      </c>
      <c r="F570" s="354"/>
    </row>
    <row r="571" spans="1:6" s="321" customFormat="1" ht="30" customHeight="1">
      <c r="A571" s="341" t="s">
        <v>483</v>
      </c>
      <c r="B571" s="344">
        <v>0</v>
      </c>
      <c r="C571" s="338">
        <f t="shared" si="74"/>
        <v>0</v>
      </c>
      <c r="D571" s="345"/>
      <c r="E571" s="353" t="str">
        <f t="shared" si="71"/>
        <v>-</v>
      </c>
      <c r="F571" s="354"/>
    </row>
    <row r="572" spans="1:256" s="321" customFormat="1" ht="30" customHeight="1">
      <c r="A572" s="341" t="s">
        <v>484</v>
      </c>
      <c r="B572" s="344">
        <v>25.6608</v>
      </c>
      <c r="C572" s="338">
        <f aca="true" t="shared" si="75" ref="C572:C582">B572</f>
        <v>25.6608</v>
      </c>
      <c r="D572" s="345">
        <v>6</v>
      </c>
      <c r="E572" s="353">
        <f t="shared" si="71"/>
        <v>0.23381967826412273</v>
      </c>
      <c r="F572" s="354"/>
      <c r="G572" s="239"/>
      <c r="H572" s="239"/>
      <c r="I572" s="239"/>
      <c r="J572" s="239"/>
      <c r="K572" s="239"/>
      <c r="L572" s="239"/>
      <c r="M572" s="239"/>
      <c r="N572" s="239"/>
      <c r="O572" s="239"/>
      <c r="P572" s="239"/>
      <c r="Q572" s="239"/>
      <c r="R572" s="239"/>
      <c r="S572" s="239"/>
      <c r="T572" s="239"/>
      <c r="U572" s="239"/>
      <c r="V572" s="239"/>
      <c r="W572" s="239"/>
      <c r="X572" s="239"/>
      <c r="Y572" s="239"/>
      <c r="Z572" s="239"/>
      <c r="AA572" s="239"/>
      <c r="AB572" s="239"/>
      <c r="AC572" s="239"/>
      <c r="AD572" s="239"/>
      <c r="AE572" s="239"/>
      <c r="AF572" s="239"/>
      <c r="AG572" s="239"/>
      <c r="AH572" s="239"/>
      <c r="AI572" s="239"/>
      <c r="AJ572" s="239"/>
      <c r="AK572" s="239"/>
      <c r="AL572" s="239"/>
      <c r="AM572" s="239"/>
      <c r="AN572" s="239"/>
      <c r="AO572" s="239"/>
      <c r="AP572" s="239"/>
      <c r="AQ572" s="239"/>
      <c r="AR572" s="239"/>
      <c r="AS572" s="239"/>
      <c r="AT572" s="239"/>
      <c r="AU572" s="239"/>
      <c r="AV572" s="239"/>
      <c r="AW572" s="239"/>
      <c r="AX572" s="239"/>
      <c r="AY572" s="239"/>
      <c r="AZ572" s="239"/>
      <c r="BA572" s="239"/>
      <c r="BB572" s="239"/>
      <c r="BC572" s="239"/>
      <c r="BD572" s="239"/>
      <c r="BE572" s="239"/>
      <c r="BF572" s="239"/>
      <c r="BG572" s="239"/>
      <c r="BH572" s="239"/>
      <c r="BI572" s="239"/>
      <c r="BJ572" s="239"/>
      <c r="BK572" s="239"/>
      <c r="BL572" s="239"/>
      <c r="BM572" s="239"/>
      <c r="BN572" s="239"/>
      <c r="BO572" s="239"/>
      <c r="BP572" s="239"/>
      <c r="BQ572" s="239"/>
      <c r="BR572" s="239"/>
      <c r="BS572" s="239"/>
      <c r="BT572" s="239"/>
      <c r="BU572" s="239"/>
      <c r="BV572" s="239"/>
      <c r="BW572" s="239"/>
      <c r="BX572" s="239"/>
      <c r="BY572" s="239"/>
      <c r="BZ572" s="239"/>
      <c r="CA572" s="239"/>
      <c r="CB572" s="239"/>
      <c r="CC572" s="239"/>
      <c r="CD572" s="239"/>
      <c r="CE572" s="239"/>
      <c r="CF572" s="239"/>
      <c r="CG572" s="239"/>
      <c r="CH572" s="239"/>
      <c r="CI572" s="239"/>
      <c r="CJ572" s="239"/>
      <c r="CK572" s="239"/>
      <c r="CL572" s="239"/>
      <c r="CM572" s="239"/>
      <c r="CN572" s="239"/>
      <c r="CO572" s="239"/>
      <c r="CP572" s="239"/>
      <c r="CQ572" s="239"/>
      <c r="CR572" s="239"/>
      <c r="CS572" s="239"/>
      <c r="CT572" s="239"/>
      <c r="CU572" s="239"/>
      <c r="CV572" s="239"/>
      <c r="CW572" s="239"/>
      <c r="CX572" s="239"/>
      <c r="CY572" s="239"/>
      <c r="CZ572" s="239"/>
      <c r="DA572" s="239"/>
      <c r="DB572" s="239"/>
      <c r="DC572" s="239"/>
      <c r="DD572" s="239"/>
      <c r="DE572" s="239"/>
      <c r="DF572" s="239"/>
      <c r="DG572" s="239"/>
      <c r="DH572" s="239"/>
      <c r="DI572" s="239"/>
      <c r="DJ572" s="239"/>
      <c r="DK572" s="239"/>
      <c r="DL572" s="239"/>
      <c r="DM572" s="239"/>
      <c r="DN572" s="239"/>
      <c r="DO572" s="239"/>
      <c r="DP572" s="239"/>
      <c r="DQ572" s="239"/>
      <c r="DR572" s="239"/>
      <c r="DS572" s="239"/>
      <c r="DT572" s="239"/>
      <c r="DU572" s="239"/>
      <c r="DV572" s="239"/>
      <c r="DW572" s="239"/>
      <c r="DX572" s="239"/>
      <c r="DY572" s="239"/>
      <c r="DZ572" s="239"/>
      <c r="EA572" s="239"/>
      <c r="EB572" s="239"/>
      <c r="EC572" s="239"/>
      <c r="ED572" s="239"/>
      <c r="EE572" s="239"/>
      <c r="EF572" s="239"/>
      <c r="EG572" s="239"/>
      <c r="EH572" s="239"/>
      <c r="EI572" s="239"/>
      <c r="EJ572" s="239"/>
      <c r="EK572" s="239"/>
      <c r="EL572" s="239"/>
      <c r="EM572" s="239"/>
      <c r="EN572" s="239"/>
      <c r="EO572" s="239"/>
      <c r="EP572" s="239"/>
      <c r="EQ572" s="239"/>
      <c r="ER572" s="239"/>
      <c r="ES572" s="239"/>
      <c r="ET572" s="239"/>
      <c r="EU572" s="239"/>
      <c r="EV572" s="239"/>
      <c r="EW572" s="239"/>
      <c r="EX572" s="239"/>
      <c r="EY572" s="239"/>
      <c r="EZ572" s="239"/>
      <c r="FA572" s="239"/>
      <c r="FB572" s="239"/>
      <c r="FC572" s="239"/>
      <c r="FD572" s="239"/>
      <c r="FE572" s="239"/>
      <c r="FF572" s="239"/>
      <c r="FG572" s="239"/>
      <c r="FH572" s="239"/>
      <c r="FI572" s="239"/>
      <c r="FJ572" s="239"/>
      <c r="FK572" s="239"/>
      <c r="FL572" s="239"/>
      <c r="FM572" s="239"/>
      <c r="FN572" s="239"/>
      <c r="FO572" s="239"/>
      <c r="FP572" s="239"/>
      <c r="FQ572" s="239"/>
      <c r="FR572" s="239"/>
      <c r="FS572" s="239"/>
      <c r="FT572" s="239"/>
      <c r="FU572" s="239"/>
      <c r="FV572" s="239"/>
      <c r="FW572" s="239"/>
      <c r="FX572" s="239"/>
      <c r="FY572" s="239"/>
      <c r="FZ572" s="239"/>
      <c r="GA572" s="239"/>
      <c r="GB572" s="239"/>
      <c r="GC572" s="239"/>
      <c r="GD572" s="239"/>
      <c r="GE572" s="239"/>
      <c r="GF572" s="239"/>
      <c r="GG572" s="239"/>
      <c r="GH572" s="239"/>
      <c r="GI572" s="239"/>
      <c r="GJ572" s="239"/>
      <c r="GK572" s="239"/>
      <c r="GL572" s="239"/>
      <c r="GM572" s="239"/>
      <c r="GN572" s="239"/>
      <c r="GO572" s="239"/>
      <c r="GP572" s="239"/>
      <c r="GQ572" s="239"/>
      <c r="GR572" s="239"/>
      <c r="GS572" s="239"/>
      <c r="GT572" s="239"/>
      <c r="GU572" s="239"/>
      <c r="GV572" s="239"/>
      <c r="GW572" s="239"/>
      <c r="GX572" s="239"/>
      <c r="GY572" s="239"/>
      <c r="GZ572" s="239"/>
      <c r="HA572" s="239"/>
      <c r="HB572" s="239"/>
      <c r="HC572" s="239"/>
      <c r="HD572" s="239"/>
      <c r="HE572" s="239"/>
      <c r="HF572" s="239"/>
      <c r="HG572" s="239"/>
      <c r="HH572" s="239"/>
      <c r="HI572" s="239"/>
      <c r="HJ572" s="239"/>
      <c r="HK572" s="239"/>
      <c r="HL572" s="239"/>
      <c r="HM572" s="239"/>
      <c r="HN572" s="239"/>
      <c r="HO572" s="239"/>
      <c r="HP572" s="239"/>
      <c r="HQ572" s="239"/>
      <c r="HR572" s="239"/>
      <c r="HS572" s="239"/>
      <c r="HT572" s="239"/>
      <c r="HU572" s="239"/>
      <c r="HV572" s="239"/>
      <c r="HW572" s="239"/>
      <c r="HX572" s="239"/>
      <c r="HY572" s="239"/>
      <c r="HZ572" s="239"/>
      <c r="IA572" s="239"/>
      <c r="IB572" s="239"/>
      <c r="IC572" s="239"/>
      <c r="ID572" s="239"/>
      <c r="IE572" s="239"/>
      <c r="IF572" s="239"/>
      <c r="IG572" s="239"/>
      <c r="IH572" s="325"/>
      <c r="II572" s="325"/>
      <c r="IJ572" s="325"/>
      <c r="IK572" s="325"/>
      <c r="IL572" s="325"/>
      <c r="IM572" s="325"/>
      <c r="IN572" s="325"/>
      <c r="IO572" s="325"/>
      <c r="IP572" s="325"/>
      <c r="IQ572" s="325"/>
      <c r="IR572" s="325"/>
      <c r="IS572" s="325"/>
      <c r="IT572" s="325"/>
      <c r="IU572" s="325"/>
      <c r="IV572" s="325"/>
    </row>
    <row r="573" spans="1:256" s="321" customFormat="1" ht="30" customHeight="1">
      <c r="A573" s="334" t="s">
        <v>485</v>
      </c>
      <c r="B573" s="342">
        <f>SUM(B574:B582)</f>
        <v>287.88</v>
      </c>
      <c r="C573" s="342">
        <f>SUM(C574:C582)</f>
        <v>287.88</v>
      </c>
      <c r="D573" s="343">
        <f>SUM(D574:D582)</f>
        <v>477</v>
      </c>
      <c r="E573" s="349">
        <f t="shared" si="71"/>
        <v>1.6569403918299292</v>
      </c>
      <c r="F573" s="356" t="s">
        <v>486</v>
      </c>
      <c r="G573" s="239"/>
      <c r="H573" s="239"/>
      <c r="I573" s="239"/>
      <c r="J573" s="239"/>
      <c r="K573" s="239"/>
      <c r="L573" s="239"/>
      <c r="M573" s="239"/>
      <c r="N573" s="239"/>
      <c r="O573" s="239"/>
      <c r="P573" s="239"/>
      <c r="Q573" s="239"/>
      <c r="R573" s="239"/>
      <c r="S573" s="239"/>
      <c r="T573" s="239"/>
      <c r="U573" s="239"/>
      <c r="V573" s="239"/>
      <c r="W573" s="239"/>
      <c r="X573" s="239"/>
      <c r="Y573" s="239"/>
      <c r="Z573" s="239"/>
      <c r="AA573" s="239"/>
      <c r="AB573" s="239"/>
      <c r="AC573" s="239"/>
      <c r="AD573" s="239"/>
      <c r="AE573" s="239"/>
      <c r="AF573" s="239"/>
      <c r="AG573" s="239"/>
      <c r="AH573" s="239"/>
      <c r="AI573" s="239"/>
      <c r="AJ573" s="239"/>
      <c r="AK573" s="239"/>
      <c r="AL573" s="239"/>
      <c r="AM573" s="239"/>
      <c r="AN573" s="239"/>
      <c r="AO573" s="239"/>
      <c r="AP573" s="239"/>
      <c r="AQ573" s="239"/>
      <c r="AR573" s="239"/>
      <c r="AS573" s="239"/>
      <c r="AT573" s="239"/>
      <c r="AU573" s="239"/>
      <c r="AV573" s="239"/>
      <c r="AW573" s="239"/>
      <c r="AX573" s="239"/>
      <c r="AY573" s="239"/>
      <c r="AZ573" s="239"/>
      <c r="BA573" s="239"/>
      <c r="BB573" s="239"/>
      <c r="BC573" s="239"/>
      <c r="BD573" s="239"/>
      <c r="BE573" s="239"/>
      <c r="BF573" s="239"/>
      <c r="BG573" s="239"/>
      <c r="BH573" s="239"/>
      <c r="BI573" s="239"/>
      <c r="BJ573" s="239"/>
      <c r="BK573" s="239"/>
      <c r="BL573" s="239"/>
      <c r="BM573" s="239"/>
      <c r="BN573" s="239"/>
      <c r="BO573" s="239"/>
      <c r="BP573" s="239"/>
      <c r="BQ573" s="239"/>
      <c r="BR573" s="239"/>
      <c r="BS573" s="239"/>
      <c r="BT573" s="239"/>
      <c r="BU573" s="239"/>
      <c r="BV573" s="239"/>
      <c r="BW573" s="239"/>
      <c r="BX573" s="239"/>
      <c r="BY573" s="239"/>
      <c r="BZ573" s="239"/>
      <c r="CA573" s="239"/>
      <c r="CB573" s="239"/>
      <c r="CC573" s="239"/>
      <c r="CD573" s="239"/>
      <c r="CE573" s="239"/>
      <c r="CF573" s="239"/>
      <c r="CG573" s="239"/>
      <c r="CH573" s="239"/>
      <c r="CI573" s="239"/>
      <c r="CJ573" s="239"/>
      <c r="CK573" s="239"/>
      <c r="CL573" s="239"/>
      <c r="CM573" s="239"/>
      <c r="CN573" s="239"/>
      <c r="CO573" s="239"/>
      <c r="CP573" s="239"/>
      <c r="CQ573" s="239"/>
      <c r="CR573" s="239"/>
      <c r="CS573" s="239"/>
      <c r="CT573" s="239"/>
      <c r="CU573" s="239"/>
      <c r="CV573" s="239"/>
      <c r="CW573" s="239"/>
      <c r="CX573" s="239"/>
      <c r="CY573" s="239"/>
      <c r="CZ573" s="239"/>
      <c r="DA573" s="239"/>
      <c r="DB573" s="239"/>
      <c r="DC573" s="239"/>
      <c r="DD573" s="239"/>
      <c r="DE573" s="239"/>
      <c r="DF573" s="239"/>
      <c r="DG573" s="239"/>
      <c r="DH573" s="239"/>
      <c r="DI573" s="239"/>
      <c r="DJ573" s="239"/>
      <c r="DK573" s="239"/>
      <c r="DL573" s="239"/>
      <c r="DM573" s="239"/>
      <c r="DN573" s="239"/>
      <c r="DO573" s="239"/>
      <c r="DP573" s="239"/>
      <c r="DQ573" s="239"/>
      <c r="DR573" s="239"/>
      <c r="DS573" s="239"/>
      <c r="DT573" s="239"/>
      <c r="DU573" s="239"/>
      <c r="DV573" s="239"/>
      <c r="DW573" s="239"/>
      <c r="DX573" s="239"/>
      <c r="DY573" s="239"/>
      <c r="DZ573" s="239"/>
      <c r="EA573" s="239"/>
      <c r="EB573" s="239"/>
      <c r="EC573" s="239"/>
      <c r="ED573" s="239"/>
      <c r="EE573" s="239"/>
      <c r="EF573" s="239"/>
      <c r="EG573" s="239"/>
      <c r="EH573" s="239"/>
      <c r="EI573" s="239"/>
      <c r="EJ573" s="239"/>
      <c r="EK573" s="239"/>
      <c r="EL573" s="239"/>
      <c r="EM573" s="239"/>
      <c r="EN573" s="239"/>
      <c r="EO573" s="239"/>
      <c r="EP573" s="239"/>
      <c r="EQ573" s="239"/>
      <c r="ER573" s="239"/>
      <c r="ES573" s="239"/>
      <c r="ET573" s="239"/>
      <c r="EU573" s="239"/>
      <c r="EV573" s="239"/>
      <c r="EW573" s="239"/>
      <c r="EX573" s="239"/>
      <c r="EY573" s="239"/>
      <c r="EZ573" s="239"/>
      <c r="FA573" s="239"/>
      <c r="FB573" s="239"/>
      <c r="FC573" s="239"/>
      <c r="FD573" s="239"/>
      <c r="FE573" s="239"/>
      <c r="FF573" s="239"/>
      <c r="FG573" s="239"/>
      <c r="FH573" s="239"/>
      <c r="FI573" s="239"/>
      <c r="FJ573" s="239"/>
      <c r="FK573" s="239"/>
      <c r="FL573" s="239"/>
      <c r="FM573" s="239"/>
      <c r="FN573" s="239"/>
      <c r="FO573" s="239"/>
      <c r="FP573" s="239"/>
      <c r="FQ573" s="239"/>
      <c r="FR573" s="239"/>
      <c r="FS573" s="239"/>
      <c r="FT573" s="239"/>
      <c r="FU573" s="239"/>
      <c r="FV573" s="239"/>
      <c r="FW573" s="239"/>
      <c r="FX573" s="239"/>
      <c r="FY573" s="239"/>
      <c r="FZ573" s="239"/>
      <c r="GA573" s="239"/>
      <c r="GB573" s="239"/>
      <c r="GC573" s="239"/>
      <c r="GD573" s="239"/>
      <c r="GE573" s="239"/>
      <c r="GF573" s="239"/>
      <c r="GG573" s="239"/>
      <c r="GH573" s="239"/>
      <c r="GI573" s="239"/>
      <c r="GJ573" s="239"/>
      <c r="GK573" s="239"/>
      <c r="GL573" s="239"/>
      <c r="GM573" s="239"/>
      <c r="GN573" s="239"/>
      <c r="GO573" s="239"/>
      <c r="GP573" s="239"/>
      <c r="GQ573" s="239"/>
      <c r="GR573" s="239"/>
      <c r="GS573" s="239"/>
      <c r="GT573" s="239"/>
      <c r="GU573" s="239"/>
      <c r="GV573" s="239"/>
      <c r="GW573" s="239"/>
      <c r="GX573" s="239"/>
      <c r="GY573" s="239"/>
      <c r="GZ573" s="239"/>
      <c r="HA573" s="239"/>
      <c r="HB573" s="239"/>
      <c r="HC573" s="239"/>
      <c r="HD573" s="239"/>
      <c r="HE573" s="239"/>
      <c r="HF573" s="239"/>
      <c r="HG573" s="239"/>
      <c r="HH573" s="239"/>
      <c r="HI573" s="239"/>
      <c r="HJ573" s="239"/>
      <c r="HK573" s="239"/>
      <c r="HL573" s="239"/>
      <c r="HM573" s="239"/>
      <c r="HN573" s="239"/>
      <c r="HO573" s="239"/>
      <c r="HP573" s="239"/>
      <c r="HQ573" s="239"/>
      <c r="HR573" s="239"/>
      <c r="HS573" s="239"/>
      <c r="HT573" s="239"/>
      <c r="HU573" s="239"/>
      <c r="HV573" s="239"/>
      <c r="HW573" s="239"/>
      <c r="HX573" s="239"/>
      <c r="HY573" s="239"/>
      <c r="HZ573" s="239"/>
      <c r="IA573" s="239"/>
      <c r="IB573" s="239"/>
      <c r="IC573" s="239"/>
      <c r="ID573" s="239"/>
      <c r="IE573" s="239"/>
      <c r="IF573" s="239"/>
      <c r="IG573" s="239"/>
      <c r="IH573" s="325"/>
      <c r="II573" s="325"/>
      <c r="IJ573" s="325"/>
      <c r="IK573" s="325"/>
      <c r="IL573" s="325"/>
      <c r="IM573" s="325"/>
      <c r="IN573" s="325"/>
      <c r="IO573" s="325"/>
      <c r="IP573" s="325"/>
      <c r="IQ573" s="325"/>
      <c r="IR573" s="325"/>
      <c r="IS573" s="325"/>
      <c r="IT573" s="325"/>
      <c r="IU573" s="325"/>
      <c r="IV573" s="325"/>
    </row>
    <row r="574" spans="1:6" s="321" customFormat="1" ht="30" customHeight="1">
      <c r="A574" s="341" t="s">
        <v>487</v>
      </c>
      <c r="B574" s="344">
        <v>0</v>
      </c>
      <c r="C574" s="338">
        <f t="shared" si="75"/>
        <v>0</v>
      </c>
      <c r="D574" s="345"/>
      <c r="E574" s="353" t="str">
        <f t="shared" si="71"/>
        <v>-</v>
      </c>
      <c r="F574" s="354"/>
    </row>
    <row r="575" spans="1:6" s="321" customFormat="1" ht="30" customHeight="1">
      <c r="A575" s="341" t="s">
        <v>488</v>
      </c>
      <c r="B575" s="344">
        <v>0</v>
      </c>
      <c r="C575" s="338">
        <f t="shared" si="75"/>
        <v>0</v>
      </c>
      <c r="D575" s="345"/>
      <c r="E575" s="353" t="str">
        <f t="shared" si="71"/>
        <v>-</v>
      </c>
      <c r="F575" s="354"/>
    </row>
    <row r="576" spans="1:6" s="321" customFormat="1" ht="30" customHeight="1">
      <c r="A576" s="341" t="s">
        <v>489</v>
      </c>
      <c r="B576" s="344">
        <v>0</v>
      </c>
      <c r="C576" s="338">
        <f t="shared" si="75"/>
        <v>0</v>
      </c>
      <c r="D576" s="345"/>
      <c r="E576" s="353" t="str">
        <f t="shared" si="71"/>
        <v>-</v>
      </c>
      <c r="F576" s="354"/>
    </row>
    <row r="577" spans="1:6" s="321" customFormat="1" ht="30" customHeight="1">
      <c r="A577" s="341" t="s">
        <v>490</v>
      </c>
      <c r="B577" s="344">
        <v>0</v>
      </c>
      <c r="C577" s="338">
        <f t="shared" si="75"/>
        <v>0</v>
      </c>
      <c r="D577" s="345"/>
      <c r="E577" s="353" t="str">
        <f t="shared" si="71"/>
        <v>-</v>
      </c>
      <c r="F577" s="354"/>
    </row>
    <row r="578" spans="1:6" s="321" customFormat="1" ht="30" customHeight="1">
      <c r="A578" s="341" t="s">
        <v>491</v>
      </c>
      <c r="B578" s="344">
        <v>0</v>
      </c>
      <c r="C578" s="338">
        <f t="shared" si="75"/>
        <v>0</v>
      </c>
      <c r="D578" s="345"/>
      <c r="E578" s="353" t="str">
        <f t="shared" si="71"/>
        <v>-</v>
      </c>
      <c r="F578" s="354"/>
    </row>
    <row r="579" spans="1:6" s="321" customFormat="1" ht="30" customHeight="1">
      <c r="A579" s="341" t="s">
        <v>492</v>
      </c>
      <c r="B579" s="344">
        <v>0</v>
      </c>
      <c r="C579" s="338">
        <f t="shared" si="75"/>
        <v>0</v>
      </c>
      <c r="D579" s="345"/>
      <c r="E579" s="353" t="str">
        <f t="shared" si="71"/>
        <v>-</v>
      </c>
      <c r="F579" s="354"/>
    </row>
    <row r="580" spans="1:256" s="321" customFormat="1" ht="30" customHeight="1">
      <c r="A580" s="341" t="s">
        <v>493</v>
      </c>
      <c r="B580" s="344">
        <v>10</v>
      </c>
      <c r="C580" s="338">
        <f t="shared" si="75"/>
        <v>10</v>
      </c>
      <c r="D580" s="345">
        <v>10</v>
      </c>
      <c r="E580" s="353">
        <f t="shared" si="71"/>
        <v>1</v>
      </c>
      <c r="F580" s="354"/>
      <c r="G580" s="239"/>
      <c r="H580" s="239"/>
      <c r="I580" s="239"/>
      <c r="J580" s="239"/>
      <c r="K580" s="239"/>
      <c r="L580" s="239"/>
      <c r="M580" s="239"/>
      <c r="N580" s="239"/>
      <c r="O580" s="239"/>
      <c r="P580" s="239"/>
      <c r="Q580" s="239"/>
      <c r="R580" s="239"/>
      <c r="S580" s="239"/>
      <c r="T580" s="239"/>
      <c r="U580" s="239"/>
      <c r="V580" s="239"/>
      <c r="W580" s="239"/>
      <c r="X580" s="239"/>
      <c r="Y580" s="239"/>
      <c r="Z580" s="239"/>
      <c r="AA580" s="239"/>
      <c r="AB580" s="239"/>
      <c r="AC580" s="239"/>
      <c r="AD580" s="239"/>
      <c r="AE580" s="239"/>
      <c r="AF580" s="239"/>
      <c r="AG580" s="239"/>
      <c r="AH580" s="239"/>
      <c r="AI580" s="239"/>
      <c r="AJ580" s="239"/>
      <c r="AK580" s="239"/>
      <c r="AL580" s="239"/>
      <c r="AM580" s="239"/>
      <c r="AN580" s="239"/>
      <c r="AO580" s="239"/>
      <c r="AP580" s="239"/>
      <c r="AQ580" s="239"/>
      <c r="AR580" s="239"/>
      <c r="AS580" s="239"/>
      <c r="AT580" s="239"/>
      <c r="AU580" s="239"/>
      <c r="AV580" s="239"/>
      <c r="AW580" s="239"/>
      <c r="AX580" s="239"/>
      <c r="AY580" s="239"/>
      <c r="AZ580" s="239"/>
      <c r="BA580" s="239"/>
      <c r="BB580" s="239"/>
      <c r="BC580" s="239"/>
      <c r="BD580" s="239"/>
      <c r="BE580" s="239"/>
      <c r="BF580" s="239"/>
      <c r="BG580" s="239"/>
      <c r="BH580" s="239"/>
      <c r="BI580" s="239"/>
      <c r="BJ580" s="239"/>
      <c r="BK580" s="239"/>
      <c r="BL580" s="239"/>
      <c r="BM580" s="239"/>
      <c r="BN580" s="239"/>
      <c r="BO580" s="239"/>
      <c r="BP580" s="239"/>
      <c r="BQ580" s="239"/>
      <c r="BR580" s="239"/>
      <c r="BS580" s="239"/>
      <c r="BT580" s="239"/>
      <c r="BU580" s="239"/>
      <c r="BV580" s="239"/>
      <c r="BW580" s="239"/>
      <c r="BX580" s="239"/>
      <c r="BY580" s="239"/>
      <c r="BZ580" s="239"/>
      <c r="CA580" s="239"/>
      <c r="CB580" s="239"/>
      <c r="CC580" s="239"/>
      <c r="CD580" s="239"/>
      <c r="CE580" s="239"/>
      <c r="CF580" s="239"/>
      <c r="CG580" s="239"/>
      <c r="CH580" s="239"/>
      <c r="CI580" s="239"/>
      <c r="CJ580" s="239"/>
      <c r="CK580" s="239"/>
      <c r="CL580" s="239"/>
      <c r="CM580" s="239"/>
      <c r="CN580" s="239"/>
      <c r="CO580" s="239"/>
      <c r="CP580" s="239"/>
      <c r="CQ580" s="239"/>
      <c r="CR580" s="239"/>
      <c r="CS580" s="239"/>
      <c r="CT580" s="239"/>
      <c r="CU580" s="239"/>
      <c r="CV580" s="239"/>
      <c r="CW580" s="239"/>
      <c r="CX580" s="239"/>
      <c r="CY580" s="239"/>
      <c r="CZ580" s="239"/>
      <c r="DA580" s="239"/>
      <c r="DB580" s="239"/>
      <c r="DC580" s="239"/>
      <c r="DD580" s="239"/>
      <c r="DE580" s="239"/>
      <c r="DF580" s="239"/>
      <c r="DG580" s="239"/>
      <c r="DH580" s="239"/>
      <c r="DI580" s="239"/>
      <c r="DJ580" s="239"/>
      <c r="DK580" s="239"/>
      <c r="DL580" s="239"/>
      <c r="DM580" s="239"/>
      <c r="DN580" s="239"/>
      <c r="DO580" s="239"/>
      <c r="DP580" s="239"/>
      <c r="DQ580" s="239"/>
      <c r="DR580" s="239"/>
      <c r="DS580" s="239"/>
      <c r="DT580" s="239"/>
      <c r="DU580" s="239"/>
      <c r="DV580" s="239"/>
      <c r="DW580" s="239"/>
      <c r="DX580" s="239"/>
      <c r="DY580" s="239"/>
      <c r="DZ580" s="239"/>
      <c r="EA580" s="239"/>
      <c r="EB580" s="239"/>
      <c r="EC580" s="239"/>
      <c r="ED580" s="239"/>
      <c r="EE580" s="239"/>
      <c r="EF580" s="239"/>
      <c r="EG580" s="239"/>
      <c r="EH580" s="239"/>
      <c r="EI580" s="239"/>
      <c r="EJ580" s="239"/>
      <c r="EK580" s="239"/>
      <c r="EL580" s="239"/>
      <c r="EM580" s="239"/>
      <c r="EN580" s="239"/>
      <c r="EO580" s="239"/>
      <c r="EP580" s="239"/>
      <c r="EQ580" s="239"/>
      <c r="ER580" s="239"/>
      <c r="ES580" s="239"/>
      <c r="ET580" s="239"/>
      <c r="EU580" s="239"/>
      <c r="EV580" s="239"/>
      <c r="EW580" s="239"/>
      <c r="EX580" s="239"/>
      <c r="EY580" s="239"/>
      <c r="EZ580" s="239"/>
      <c r="FA580" s="239"/>
      <c r="FB580" s="239"/>
      <c r="FC580" s="239"/>
      <c r="FD580" s="239"/>
      <c r="FE580" s="239"/>
      <c r="FF580" s="239"/>
      <c r="FG580" s="239"/>
      <c r="FH580" s="239"/>
      <c r="FI580" s="239"/>
      <c r="FJ580" s="239"/>
      <c r="FK580" s="239"/>
      <c r="FL580" s="239"/>
      <c r="FM580" s="239"/>
      <c r="FN580" s="239"/>
      <c r="FO580" s="239"/>
      <c r="FP580" s="239"/>
      <c r="FQ580" s="239"/>
      <c r="FR580" s="239"/>
      <c r="FS580" s="239"/>
      <c r="FT580" s="239"/>
      <c r="FU580" s="239"/>
      <c r="FV580" s="239"/>
      <c r="FW580" s="239"/>
      <c r="FX580" s="239"/>
      <c r="FY580" s="239"/>
      <c r="FZ580" s="239"/>
      <c r="GA580" s="239"/>
      <c r="GB580" s="239"/>
      <c r="GC580" s="239"/>
      <c r="GD580" s="239"/>
      <c r="GE580" s="239"/>
      <c r="GF580" s="239"/>
      <c r="GG580" s="239"/>
      <c r="GH580" s="239"/>
      <c r="GI580" s="239"/>
      <c r="GJ580" s="239"/>
      <c r="GK580" s="239"/>
      <c r="GL580" s="239"/>
      <c r="GM580" s="239"/>
      <c r="GN580" s="239"/>
      <c r="GO580" s="239"/>
      <c r="GP580" s="239"/>
      <c r="GQ580" s="239"/>
      <c r="GR580" s="239"/>
      <c r="GS580" s="239"/>
      <c r="GT580" s="239"/>
      <c r="GU580" s="239"/>
      <c r="GV580" s="239"/>
      <c r="GW580" s="239"/>
      <c r="GX580" s="239"/>
      <c r="GY580" s="239"/>
      <c r="GZ580" s="239"/>
      <c r="HA580" s="239"/>
      <c r="HB580" s="239"/>
      <c r="HC580" s="239"/>
      <c r="HD580" s="239"/>
      <c r="HE580" s="239"/>
      <c r="HF580" s="239"/>
      <c r="HG580" s="239"/>
      <c r="HH580" s="239"/>
      <c r="HI580" s="239"/>
      <c r="HJ580" s="239"/>
      <c r="HK580" s="239"/>
      <c r="HL580" s="239"/>
      <c r="HM580" s="239"/>
      <c r="HN580" s="239"/>
      <c r="HO580" s="239"/>
      <c r="HP580" s="239"/>
      <c r="HQ580" s="239"/>
      <c r="HR580" s="239"/>
      <c r="HS580" s="239"/>
      <c r="HT580" s="239"/>
      <c r="HU580" s="239"/>
      <c r="HV580" s="239"/>
      <c r="HW580" s="239"/>
      <c r="HX580" s="239"/>
      <c r="HY580" s="239"/>
      <c r="HZ580" s="239"/>
      <c r="IA580" s="239"/>
      <c r="IB580" s="239"/>
      <c r="IC580" s="239"/>
      <c r="ID580" s="239"/>
      <c r="IE580" s="239"/>
      <c r="IF580" s="239"/>
      <c r="IG580" s="239"/>
      <c r="IH580" s="325"/>
      <c r="II580" s="325"/>
      <c r="IJ580" s="325"/>
      <c r="IK580" s="325"/>
      <c r="IL580" s="325"/>
      <c r="IM580" s="325"/>
      <c r="IN580" s="325"/>
      <c r="IO580" s="325"/>
      <c r="IP580" s="325"/>
      <c r="IQ580" s="325"/>
      <c r="IR580" s="325"/>
      <c r="IS580" s="325"/>
      <c r="IT580" s="325"/>
      <c r="IU580" s="325"/>
      <c r="IV580" s="325"/>
    </row>
    <row r="581" spans="1:6" s="321" customFormat="1" ht="30" customHeight="1">
      <c r="A581" s="341" t="s">
        <v>494</v>
      </c>
      <c r="B581" s="344">
        <v>0</v>
      </c>
      <c r="C581" s="338">
        <f t="shared" si="75"/>
        <v>0</v>
      </c>
      <c r="D581" s="345"/>
      <c r="E581" s="353" t="str">
        <f t="shared" si="71"/>
        <v>-</v>
      </c>
      <c r="F581" s="354"/>
    </row>
    <row r="582" spans="1:256" s="321" customFormat="1" ht="30" customHeight="1">
      <c r="A582" s="341" t="s">
        <v>495</v>
      </c>
      <c r="B582" s="344">
        <v>277.88</v>
      </c>
      <c r="C582" s="338">
        <f t="shared" si="75"/>
        <v>277.88</v>
      </c>
      <c r="D582" s="345">
        <v>467</v>
      </c>
      <c r="E582" s="353">
        <f t="shared" si="71"/>
        <v>1.6805815459910753</v>
      </c>
      <c r="F582" s="355"/>
      <c r="G582" s="239"/>
      <c r="H582" s="239"/>
      <c r="I582" s="239"/>
      <c r="J582" s="239"/>
      <c r="K582" s="239"/>
      <c r="L582" s="239"/>
      <c r="M582" s="239"/>
      <c r="N582" s="239"/>
      <c r="O582" s="239"/>
      <c r="P582" s="239"/>
      <c r="Q582" s="239"/>
      <c r="R582" s="239"/>
      <c r="S582" s="239"/>
      <c r="T582" s="239"/>
      <c r="U582" s="239"/>
      <c r="V582" s="239"/>
      <c r="W582" s="239"/>
      <c r="X582" s="239"/>
      <c r="Y582" s="239"/>
      <c r="Z582" s="239"/>
      <c r="AA582" s="239"/>
      <c r="AB582" s="239"/>
      <c r="AC582" s="239"/>
      <c r="AD582" s="239"/>
      <c r="AE582" s="239"/>
      <c r="AF582" s="239"/>
      <c r="AG582" s="239"/>
      <c r="AH582" s="239"/>
      <c r="AI582" s="239"/>
      <c r="AJ582" s="239"/>
      <c r="AK582" s="239"/>
      <c r="AL582" s="239"/>
      <c r="AM582" s="239"/>
      <c r="AN582" s="239"/>
      <c r="AO582" s="239"/>
      <c r="AP582" s="239"/>
      <c r="AQ582" s="239"/>
      <c r="AR582" s="239"/>
      <c r="AS582" s="239"/>
      <c r="AT582" s="239"/>
      <c r="AU582" s="239"/>
      <c r="AV582" s="239"/>
      <c r="AW582" s="239"/>
      <c r="AX582" s="239"/>
      <c r="AY582" s="239"/>
      <c r="AZ582" s="239"/>
      <c r="BA582" s="239"/>
      <c r="BB582" s="239"/>
      <c r="BC582" s="239"/>
      <c r="BD582" s="239"/>
      <c r="BE582" s="239"/>
      <c r="BF582" s="239"/>
      <c r="BG582" s="239"/>
      <c r="BH582" s="239"/>
      <c r="BI582" s="239"/>
      <c r="BJ582" s="239"/>
      <c r="BK582" s="239"/>
      <c r="BL582" s="239"/>
      <c r="BM582" s="239"/>
      <c r="BN582" s="239"/>
      <c r="BO582" s="239"/>
      <c r="BP582" s="239"/>
      <c r="BQ582" s="239"/>
      <c r="BR582" s="239"/>
      <c r="BS582" s="239"/>
      <c r="BT582" s="239"/>
      <c r="BU582" s="239"/>
      <c r="BV582" s="239"/>
      <c r="BW582" s="239"/>
      <c r="BX582" s="239"/>
      <c r="BY582" s="239"/>
      <c r="BZ582" s="239"/>
      <c r="CA582" s="239"/>
      <c r="CB582" s="239"/>
      <c r="CC582" s="239"/>
      <c r="CD582" s="239"/>
      <c r="CE582" s="239"/>
      <c r="CF582" s="239"/>
      <c r="CG582" s="239"/>
      <c r="CH582" s="239"/>
      <c r="CI582" s="239"/>
      <c r="CJ582" s="239"/>
      <c r="CK582" s="239"/>
      <c r="CL582" s="239"/>
      <c r="CM582" s="239"/>
      <c r="CN582" s="239"/>
      <c r="CO582" s="239"/>
      <c r="CP582" s="239"/>
      <c r="CQ582" s="239"/>
      <c r="CR582" s="239"/>
      <c r="CS582" s="239"/>
      <c r="CT582" s="239"/>
      <c r="CU582" s="239"/>
      <c r="CV582" s="239"/>
      <c r="CW582" s="239"/>
      <c r="CX582" s="239"/>
      <c r="CY582" s="239"/>
      <c r="CZ582" s="239"/>
      <c r="DA582" s="239"/>
      <c r="DB582" s="239"/>
      <c r="DC582" s="239"/>
      <c r="DD582" s="239"/>
      <c r="DE582" s="239"/>
      <c r="DF582" s="239"/>
      <c r="DG582" s="239"/>
      <c r="DH582" s="239"/>
      <c r="DI582" s="239"/>
      <c r="DJ582" s="239"/>
      <c r="DK582" s="239"/>
      <c r="DL582" s="239"/>
      <c r="DM582" s="239"/>
      <c r="DN582" s="239"/>
      <c r="DO582" s="239"/>
      <c r="DP582" s="239"/>
      <c r="DQ582" s="239"/>
      <c r="DR582" s="239"/>
      <c r="DS582" s="239"/>
      <c r="DT582" s="239"/>
      <c r="DU582" s="239"/>
      <c r="DV582" s="239"/>
      <c r="DW582" s="239"/>
      <c r="DX582" s="239"/>
      <c r="DY582" s="239"/>
      <c r="DZ582" s="239"/>
      <c r="EA582" s="239"/>
      <c r="EB582" s="239"/>
      <c r="EC582" s="239"/>
      <c r="ED582" s="239"/>
      <c r="EE582" s="239"/>
      <c r="EF582" s="239"/>
      <c r="EG582" s="239"/>
      <c r="EH582" s="239"/>
      <c r="EI582" s="239"/>
      <c r="EJ582" s="239"/>
      <c r="EK582" s="239"/>
      <c r="EL582" s="239"/>
      <c r="EM582" s="239"/>
      <c r="EN582" s="239"/>
      <c r="EO582" s="239"/>
      <c r="EP582" s="239"/>
      <c r="EQ582" s="239"/>
      <c r="ER582" s="239"/>
      <c r="ES582" s="239"/>
      <c r="ET582" s="239"/>
      <c r="EU582" s="239"/>
      <c r="EV582" s="239"/>
      <c r="EW582" s="239"/>
      <c r="EX582" s="239"/>
      <c r="EY582" s="239"/>
      <c r="EZ582" s="239"/>
      <c r="FA582" s="239"/>
      <c r="FB582" s="239"/>
      <c r="FC582" s="239"/>
      <c r="FD582" s="239"/>
      <c r="FE582" s="239"/>
      <c r="FF582" s="239"/>
      <c r="FG582" s="239"/>
      <c r="FH582" s="239"/>
      <c r="FI582" s="239"/>
      <c r="FJ582" s="239"/>
      <c r="FK582" s="239"/>
      <c r="FL582" s="239"/>
      <c r="FM582" s="239"/>
      <c r="FN582" s="239"/>
      <c r="FO582" s="239"/>
      <c r="FP582" s="239"/>
      <c r="FQ582" s="239"/>
      <c r="FR582" s="239"/>
      <c r="FS582" s="239"/>
      <c r="FT582" s="239"/>
      <c r="FU582" s="239"/>
      <c r="FV582" s="239"/>
      <c r="FW582" s="239"/>
      <c r="FX582" s="239"/>
      <c r="FY582" s="239"/>
      <c r="FZ582" s="239"/>
      <c r="GA582" s="239"/>
      <c r="GB582" s="239"/>
      <c r="GC582" s="239"/>
      <c r="GD582" s="239"/>
      <c r="GE582" s="239"/>
      <c r="GF582" s="239"/>
      <c r="GG582" s="239"/>
      <c r="GH582" s="239"/>
      <c r="GI582" s="239"/>
      <c r="GJ582" s="239"/>
      <c r="GK582" s="239"/>
      <c r="GL582" s="239"/>
      <c r="GM582" s="239"/>
      <c r="GN582" s="239"/>
      <c r="GO582" s="239"/>
      <c r="GP582" s="239"/>
      <c r="GQ582" s="239"/>
      <c r="GR582" s="239"/>
      <c r="GS582" s="239"/>
      <c r="GT582" s="239"/>
      <c r="GU582" s="239"/>
      <c r="GV582" s="239"/>
      <c r="GW582" s="239"/>
      <c r="GX582" s="239"/>
      <c r="GY582" s="239"/>
      <c r="GZ582" s="239"/>
      <c r="HA582" s="239"/>
      <c r="HB582" s="239"/>
      <c r="HC582" s="239"/>
      <c r="HD582" s="239"/>
      <c r="HE582" s="239"/>
      <c r="HF582" s="239"/>
      <c r="HG582" s="239"/>
      <c r="HH582" s="239"/>
      <c r="HI582" s="239"/>
      <c r="HJ582" s="239"/>
      <c r="HK582" s="239"/>
      <c r="HL582" s="239"/>
      <c r="HM582" s="239"/>
      <c r="HN582" s="239"/>
      <c r="HO582" s="239"/>
      <c r="HP582" s="239"/>
      <c r="HQ582" s="239"/>
      <c r="HR582" s="239"/>
      <c r="HS582" s="239"/>
      <c r="HT582" s="239"/>
      <c r="HU582" s="239"/>
      <c r="HV582" s="239"/>
      <c r="HW582" s="239"/>
      <c r="HX582" s="239"/>
      <c r="HY582" s="239"/>
      <c r="HZ582" s="239"/>
      <c r="IA582" s="239"/>
      <c r="IB582" s="239"/>
      <c r="IC582" s="239"/>
      <c r="ID582" s="239"/>
      <c r="IE582" s="239"/>
      <c r="IF582" s="239"/>
      <c r="IG582" s="239"/>
      <c r="IH582" s="325"/>
      <c r="II582" s="325"/>
      <c r="IJ582" s="325"/>
      <c r="IK582" s="325"/>
      <c r="IL582" s="325"/>
      <c r="IM582" s="325"/>
      <c r="IN582" s="325"/>
      <c r="IO582" s="325"/>
      <c r="IP582" s="325"/>
      <c r="IQ582" s="325"/>
      <c r="IR582" s="325"/>
      <c r="IS582" s="325"/>
      <c r="IT582" s="325"/>
      <c r="IU582" s="325"/>
      <c r="IV582" s="325"/>
    </row>
    <row r="583" spans="1:256" s="321" customFormat="1" ht="30" customHeight="1">
      <c r="A583" s="334" t="s">
        <v>496</v>
      </c>
      <c r="B583" s="342">
        <f>SUM(B584:B589)</f>
        <v>640.53</v>
      </c>
      <c r="C583" s="342">
        <f>SUM(C584:C589)</f>
        <v>640.53</v>
      </c>
      <c r="D583" s="343">
        <f>SUM(D584:D589)</f>
        <v>746</v>
      </c>
      <c r="E583" s="353">
        <f t="shared" si="71"/>
        <v>1.164660515510593</v>
      </c>
      <c r="F583" s="354"/>
      <c r="G583" s="239"/>
      <c r="H583" s="239"/>
      <c r="I583" s="239"/>
      <c r="J583" s="239"/>
      <c r="K583" s="239"/>
      <c r="L583" s="239"/>
      <c r="M583" s="239"/>
      <c r="N583" s="239"/>
      <c r="O583" s="239"/>
      <c r="P583" s="239"/>
      <c r="Q583" s="239"/>
      <c r="R583" s="239"/>
      <c r="S583" s="239"/>
      <c r="T583" s="239"/>
      <c r="U583" s="239"/>
      <c r="V583" s="239"/>
      <c r="W583" s="239"/>
      <c r="X583" s="239"/>
      <c r="Y583" s="239"/>
      <c r="Z583" s="239"/>
      <c r="AA583" s="239"/>
      <c r="AB583" s="239"/>
      <c r="AC583" s="239"/>
      <c r="AD583" s="239"/>
      <c r="AE583" s="239"/>
      <c r="AF583" s="239"/>
      <c r="AG583" s="239"/>
      <c r="AH583" s="239"/>
      <c r="AI583" s="239"/>
      <c r="AJ583" s="239"/>
      <c r="AK583" s="239"/>
      <c r="AL583" s="239"/>
      <c r="AM583" s="239"/>
      <c r="AN583" s="239"/>
      <c r="AO583" s="239"/>
      <c r="AP583" s="239"/>
      <c r="AQ583" s="239"/>
      <c r="AR583" s="239"/>
      <c r="AS583" s="239"/>
      <c r="AT583" s="239"/>
      <c r="AU583" s="239"/>
      <c r="AV583" s="239"/>
      <c r="AW583" s="239"/>
      <c r="AX583" s="239"/>
      <c r="AY583" s="239"/>
      <c r="AZ583" s="239"/>
      <c r="BA583" s="239"/>
      <c r="BB583" s="239"/>
      <c r="BC583" s="239"/>
      <c r="BD583" s="239"/>
      <c r="BE583" s="239"/>
      <c r="BF583" s="239"/>
      <c r="BG583" s="239"/>
      <c r="BH583" s="239"/>
      <c r="BI583" s="239"/>
      <c r="BJ583" s="239"/>
      <c r="BK583" s="239"/>
      <c r="BL583" s="239"/>
      <c r="BM583" s="239"/>
      <c r="BN583" s="239"/>
      <c r="BO583" s="239"/>
      <c r="BP583" s="239"/>
      <c r="BQ583" s="239"/>
      <c r="BR583" s="239"/>
      <c r="BS583" s="239"/>
      <c r="BT583" s="239"/>
      <c r="BU583" s="239"/>
      <c r="BV583" s="239"/>
      <c r="BW583" s="239"/>
      <c r="BX583" s="239"/>
      <c r="BY583" s="239"/>
      <c r="BZ583" s="239"/>
      <c r="CA583" s="239"/>
      <c r="CB583" s="239"/>
      <c r="CC583" s="239"/>
      <c r="CD583" s="239"/>
      <c r="CE583" s="239"/>
      <c r="CF583" s="239"/>
      <c r="CG583" s="239"/>
      <c r="CH583" s="239"/>
      <c r="CI583" s="239"/>
      <c r="CJ583" s="239"/>
      <c r="CK583" s="239"/>
      <c r="CL583" s="239"/>
      <c r="CM583" s="239"/>
      <c r="CN583" s="239"/>
      <c r="CO583" s="239"/>
      <c r="CP583" s="239"/>
      <c r="CQ583" s="239"/>
      <c r="CR583" s="239"/>
      <c r="CS583" s="239"/>
      <c r="CT583" s="239"/>
      <c r="CU583" s="239"/>
      <c r="CV583" s="239"/>
      <c r="CW583" s="239"/>
      <c r="CX583" s="239"/>
      <c r="CY583" s="239"/>
      <c r="CZ583" s="239"/>
      <c r="DA583" s="239"/>
      <c r="DB583" s="239"/>
      <c r="DC583" s="239"/>
      <c r="DD583" s="239"/>
      <c r="DE583" s="239"/>
      <c r="DF583" s="239"/>
      <c r="DG583" s="239"/>
      <c r="DH583" s="239"/>
      <c r="DI583" s="239"/>
      <c r="DJ583" s="239"/>
      <c r="DK583" s="239"/>
      <c r="DL583" s="239"/>
      <c r="DM583" s="239"/>
      <c r="DN583" s="239"/>
      <c r="DO583" s="239"/>
      <c r="DP583" s="239"/>
      <c r="DQ583" s="239"/>
      <c r="DR583" s="239"/>
      <c r="DS583" s="239"/>
      <c r="DT583" s="239"/>
      <c r="DU583" s="239"/>
      <c r="DV583" s="239"/>
      <c r="DW583" s="239"/>
      <c r="DX583" s="239"/>
      <c r="DY583" s="239"/>
      <c r="DZ583" s="239"/>
      <c r="EA583" s="239"/>
      <c r="EB583" s="239"/>
      <c r="EC583" s="239"/>
      <c r="ED583" s="239"/>
      <c r="EE583" s="239"/>
      <c r="EF583" s="239"/>
      <c r="EG583" s="239"/>
      <c r="EH583" s="239"/>
      <c r="EI583" s="239"/>
      <c r="EJ583" s="239"/>
      <c r="EK583" s="239"/>
      <c r="EL583" s="239"/>
      <c r="EM583" s="239"/>
      <c r="EN583" s="239"/>
      <c r="EO583" s="239"/>
      <c r="EP583" s="239"/>
      <c r="EQ583" s="239"/>
      <c r="ER583" s="239"/>
      <c r="ES583" s="239"/>
      <c r="ET583" s="239"/>
      <c r="EU583" s="239"/>
      <c r="EV583" s="239"/>
      <c r="EW583" s="239"/>
      <c r="EX583" s="239"/>
      <c r="EY583" s="239"/>
      <c r="EZ583" s="239"/>
      <c r="FA583" s="239"/>
      <c r="FB583" s="239"/>
      <c r="FC583" s="239"/>
      <c r="FD583" s="239"/>
      <c r="FE583" s="239"/>
      <c r="FF583" s="239"/>
      <c r="FG583" s="239"/>
      <c r="FH583" s="239"/>
      <c r="FI583" s="239"/>
      <c r="FJ583" s="239"/>
      <c r="FK583" s="239"/>
      <c r="FL583" s="239"/>
      <c r="FM583" s="239"/>
      <c r="FN583" s="239"/>
      <c r="FO583" s="239"/>
      <c r="FP583" s="239"/>
      <c r="FQ583" s="239"/>
      <c r="FR583" s="239"/>
      <c r="FS583" s="239"/>
      <c r="FT583" s="239"/>
      <c r="FU583" s="239"/>
      <c r="FV583" s="239"/>
      <c r="FW583" s="239"/>
      <c r="FX583" s="239"/>
      <c r="FY583" s="239"/>
      <c r="FZ583" s="239"/>
      <c r="GA583" s="239"/>
      <c r="GB583" s="239"/>
      <c r="GC583" s="239"/>
      <c r="GD583" s="239"/>
      <c r="GE583" s="239"/>
      <c r="GF583" s="239"/>
      <c r="GG583" s="239"/>
      <c r="GH583" s="239"/>
      <c r="GI583" s="239"/>
      <c r="GJ583" s="239"/>
      <c r="GK583" s="239"/>
      <c r="GL583" s="239"/>
      <c r="GM583" s="239"/>
      <c r="GN583" s="239"/>
      <c r="GO583" s="239"/>
      <c r="GP583" s="239"/>
      <c r="GQ583" s="239"/>
      <c r="GR583" s="239"/>
      <c r="GS583" s="239"/>
      <c r="GT583" s="239"/>
      <c r="GU583" s="239"/>
      <c r="GV583" s="239"/>
      <c r="GW583" s="239"/>
      <c r="GX583" s="239"/>
      <c r="GY583" s="239"/>
      <c r="GZ583" s="239"/>
      <c r="HA583" s="239"/>
      <c r="HB583" s="239"/>
      <c r="HC583" s="239"/>
      <c r="HD583" s="239"/>
      <c r="HE583" s="239"/>
      <c r="HF583" s="239"/>
      <c r="HG583" s="239"/>
      <c r="HH583" s="239"/>
      <c r="HI583" s="239"/>
      <c r="HJ583" s="239"/>
      <c r="HK583" s="239"/>
      <c r="HL583" s="239"/>
      <c r="HM583" s="239"/>
      <c r="HN583" s="239"/>
      <c r="HO583" s="239"/>
      <c r="HP583" s="239"/>
      <c r="HQ583" s="239"/>
      <c r="HR583" s="239"/>
      <c r="HS583" s="239"/>
      <c r="HT583" s="239"/>
      <c r="HU583" s="239"/>
      <c r="HV583" s="239"/>
      <c r="HW583" s="239"/>
      <c r="HX583" s="239"/>
      <c r="HY583" s="239"/>
      <c r="HZ583" s="239"/>
      <c r="IA583" s="239"/>
      <c r="IB583" s="239"/>
      <c r="IC583" s="239"/>
      <c r="ID583" s="239"/>
      <c r="IE583" s="239"/>
      <c r="IF583" s="239"/>
      <c r="IG583" s="239"/>
      <c r="IH583" s="325"/>
      <c r="II583" s="325"/>
      <c r="IJ583" s="325"/>
      <c r="IK583" s="325"/>
      <c r="IL583" s="325"/>
      <c r="IM583" s="325"/>
      <c r="IN583" s="325"/>
      <c r="IO583" s="325"/>
      <c r="IP583" s="325"/>
      <c r="IQ583" s="325"/>
      <c r="IR583" s="325"/>
      <c r="IS583" s="325"/>
      <c r="IT583" s="325"/>
      <c r="IU583" s="325"/>
      <c r="IV583" s="325"/>
    </row>
    <row r="584" spans="1:256" s="321" customFormat="1" ht="30" customHeight="1">
      <c r="A584" s="341" t="s">
        <v>497</v>
      </c>
      <c r="B584" s="344">
        <v>1.52</v>
      </c>
      <c r="C584" s="338">
        <f aca="true" t="shared" si="76" ref="C584:C589">B584</f>
        <v>1.52</v>
      </c>
      <c r="D584" s="345">
        <v>160</v>
      </c>
      <c r="E584" s="353">
        <f t="shared" si="71"/>
        <v>105.26315789473684</v>
      </c>
      <c r="F584" s="355"/>
      <c r="G584" s="239"/>
      <c r="H584" s="239"/>
      <c r="I584" s="239"/>
      <c r="J584" s="239"/>
      <c r="K584" s="239"/>
      <c r="L584" s="239"/>
      <c r="M584" s="239"/>
      <c r="N584" s="239"/>
      <c r="O584" s="239"/>
      <c r="P584" s="239"/>
      <c r="Q584" s="239"/>
      <c r="R584" s="239"/>
      <c r="S584" s="239"/>
      <c r="T584" s="239"/>
      <c r="U584" s="239"/>
      <c r="V584" s="239"/>
      <c r="W584" s="239"/>
      <c r="X584" s="239"/>
      <c r="Y584" s="239"/>
      <c r="Z584" s="239"/>
      <c r="AA584" s="239"/>
      <c r="AB584" s="239"/>
      <c r="AC584" s="239"/>
      <c r="AD584" s="239"/>
      <c r="AE584" s="239"/>
      <c r="AF584" s="239"/>
      <c r="AG584" s="239"/>
      <c r="AH584" s="239"/>
      <c r="AI584" s="239"/>
      <c r="AJ584" s="239"/>
      <c r="AK584" s="239"/>
      <c r="AL584" s="239"/>
      <c r="AM584" s="239"/>
      <c r="AN584" s="239"/>
      <c r="AO584" s="239"/>
      <c r="AP584" s="239"/>
      <c r="AQ584" s="239"/>
      <c r="AR584" s="239"/>
      <c r="AS584" s="239"/>
      <c r="AT584" s="239"/>
      <c r="AU584" s="239"/>
      <c r="AV584" s="239"/>
      <c r="AW584" s="239"/>
      <c r="AX584" s="239"/>
      <c r="AY584" s="239"/>
      <c r="AZ584" s="239"/>
      <c r="BA584" s="239"/>
      <c r="BB584" s="239"/>
      <c r="BC584" s="239"/>
      <c r="BD584" s="239"/>
      <c r="BE584" s="239"/>
      <c r="BF584" s="239"/>
      <c r="BG584" s="239"/>
      <c r="BH584" s="239"/>
      <c r="BI584" s="239"/>
      <c r="BJ584" s="239"/>
      <c r="BK584" s="239"/>
      <c r="BL584" s="239"/>
      <c r="BM584" s="239"/>
      <c r="BN584" s="239"/>
      <c r="BO584" s="239"/>
      <c r="BP584" s="239"/>
      <c r="BQ584" s="239"/>
      <c r="BR584" s="239"/>
      <c r="BS584" s="239"/>
      <c r="BT584" s="239"/>
      <c r="BU584" s="239"/>
      <c r="BV584" s="239"/>
      <c r="BW584" s="239"/>
      <c r="BX584" s="239"/>
      <c r="BY584" s="239"/>
      <c r="BZ584" s="239"/>
      <c r="CA584" s="239"/>
      <c r="CB584" s="239"/>
      <c r="CC584" s="239"/>
      <c r="CD584" s="239"/>
      <c r="CE584" s="239"/>
      <c r="CF584" s="239"/>
      <c r="CG584" s="239"/>
      <c r="CH584" s="239"/>
      <c r="CI584" s="239"/>
      <c r="CJ584" s="239"/>
      <c r="CK584" s="239"/>
      <c r="CL584" s="239"/>
      <c r="CM584" s="239"/>
      <c r="CN584" s="239"/>
      <c r="CO584" s="239"/>
      <c r="CP584" s="239"/>
      <c r="CQ584" s="239"/>
      <c r="CR584" s="239"/>
      <c r="CS584" s="239"/>
      <c r="CT584" s="239"/>
      <c r="CU584" s="239"/>
      <c r="CV584" s="239"/>
      <c r="CW584" s="239"/>
      <c r="CX584" s="239"/>
      <c r="CY584" s="239"/>
      <c r="CZ584" s="239"/>
      <c r="DA584" s="239"/>
      <c r="DB584" s="239"/>
      <c r="DC584" s="239"/>
      <c r="DD584" s="239"/>
      <c r="DE584" s="239"/>
      <c r="DF584" s="239"/>
      <c r="DG584" s="239"/>
      <c r="DH584" s="239"/>
      <c r="DI584" s="239"/>
      <c r="DJ584" s="239"/>
      <c r="DK584" s="239"/>
      <c r="DL584" s="239"/>
      <c r="DM584" s="239"/>
      <c r="DN584" s="239"/>
      <c r="DO584" s="239"/>
      <c r="DP584" s="239"/>
      <c r="DQ584" s="239"/>
      <c r="DR584" s="239"/>
      <c r="DS584" s="239"/>
      <c r="DT584" s="239"/>
      <c r="DU584" s="239"/>
      <c r="DV584" s="239"/>
      <c r="DW584" s="239"/>
      <c r="DX584" s="239"/>
      <c r="DY584" s="239"/>
      <c r="DZ584" s="239"/>
      <c r="EA584" s="239"/>
      <c r="EB584" s="239"/>
      <c r="EC584" s="239"/>
      <c r="ED584" s="239"/>
      <c r="EE584" s="239"/>
      <c r="EF584" s="239"/>
      <c r="EG584" s="239"/>
      <c r="EH584" s="239"/>
      <c r="EI584" s="239"/>
      <c r="EJ584" s="239"/>
      <c r="EK584" s="239"/>
      <c r="EL584" s="239"/>
      <c r="EM584" s="239"/>
      <c r="EN584" s="239"/>
      <c r="EO584" s="239"/>
      <c r="EP584" s="239"/>
      <c r="EQ584" s="239"/>
      <c r="ER584" s="239"/>
      <c r="ES584" s="239"/>
      <c r="ET584" s="239"/>
      <c r="EU584" s="239"/>
      <c r="EV584" s="239"/>
      <c r="EW584" s="239"/>
      <c r="EX584" s="239"/>
      <c r="EY584" s="239"/>
      <c r="EZ584" s="239"/>
      <c r="FA584" s="239"/>
      <c r="FB584" s="239"/>
      <c r="FC584" s="239"/>
      <c r="FD584" s="239"/>
      <c r="FE584" s="239"/>
      <c r="FF584" s="239"/>
      <c r="FG584" s="239"/>
      <c r="FH584" s="239"/>
      <c r="FI584" s="239"/>
      <c r="FJ584" s="239"/>
      <c r="FK584" s="239"/>
      <c r="FL584" s="239"/>
      <c r="FM584" s="239"/>
      <c r="FN584" s="239"/>
      <c r="FO584" s="239"/>
      <c r="FP584" s="239"/>
      <c r="FQ584" s="239"/>
      <c r="FR584" s="239"/>
      <c r="FS584" s="239"/>
      <c r="FT584" s="239"/>
      <c r="FU584" s="239"/>
      <c r="FV584" s="239"/>
      <c r="FW584" s="239"/>
      <c r="FX584" s="239"/>
      <c r="FY584" s="239"/>
      <c r="FZ584" s="239"/>
      <c r="GA584" s="239"/>
      <c r="GB584" s="239"/>
      <c r="GC584" s="239"/>
      <c r="GD584" s="239"/>
      <c r="GE584" s="239"/>
      <c r="GF584" s="239"/>
      <c r="GG584" s="239"/>
      <c r="GH584" s="239"/>
      <c r="GI584" s="239"/>
      <c r="GJ584" s="239"/>
      <c r="GK584" s="239"/>
      <c r="GL584" s="239"/>
      <c r="GM584" s="239"/>
      <c r="GN584" s="239"/>
      <c r="GO584" s="239"/>
      <c r="GP584" s="239"/>
      <c r="GQ584" s="239"/>
      <c r="GR584" s="239"/>
      <c r="GS584" s="239"/>
      <c r="GT584" s="239"/>
      <c r="GU584" s="239"/>
      <c r="GV584" s="239"/>
      <c r="GW584" s="239"/>
      <c r="GX584" s="239"/>
      <c r="GY584" s="239"/>
      <c r="GZ584" s="239"/>
      <c r="HA584" s="239"/>
      <c r="HB584" s="239"/>
      <c r="HC584" s="239"/>
      <c r="HD584" s="239"/>
      <c r="HE584" s="239"/>
      <c r="HF584" s="239"/>
      <c r="HG584" s="239"/>
      <c r="HH584" s="239"/>
      <c r="HI584" s="239"/>
      <c r="HJ584" s="239"/>
      <c r="HK584" s="239"/>
      <c r="HL584" s="239"/>
      <c r="HM584" s="239"/>
      <c r="HN584" s="239"/>
      <c r="HO584" s="239"/>
      <c r="HP584" s="239"/>
      <c r="HQ584" s="239"/>
      <c r="HR584" s="239"/>
      <c r="HS584" s="239"/>
      <c r="HT584" s="239"/>
      <c r="HU584" s="239"/>
      <c r="HV584" s="239"/>
      <c r="HW584" s="239"/>
      <c r="HX584" s="239"/>
      <c r="HY584" s="239"/>
      <c r="HZ584" s="239"/>
      <c r="IA584" s="239"/>
      <c r="IB584" s="239"/>
      <c r="IC584" s="239"/>
      <c r="ID584" s="239"/>
      <c r="IE584" s="239"/>
      <c r="IF584" s="239"/>
      <c r="IG584" s="239"/>
      <c r="IH584" s="325"/>
      <c r="II584" s="325"/>
      <c r="IJ584" s="325"/>
      <c r="IK584" s="325"/>
      <c r="IL584" s="325"/>
      <c r="IM584" s="325"/>
      <c r="IN584" s="325"/>
      <c r="IO584" s="325"/>
      <c r="IP584" s="325"/>
      <c r="IQ584" s="325"/>
      <c r="IR584" s="325"/>
      <c r="IS584" s="325"/>
      <c r="IT584" s="325"/>
      <c r="IU584" s="325"/>
      <c r="IV584" s="325"/>
    </row>
    <row r="585" spans="1:6" s="321" customFormat="1" ht="30" customHeight="1">
      <c r="A585" s="341" t="s">
        <v>498</v>
      </c>
      <c r="B585" s="344">
        <v>0</v>
      </c>
      <c r="C585" s="338">
        <f t="shared" si="76"/>
        <v>0</v>
      </c>
      <c r="D585" s="345"/>
      <c r="E585" s="353" t="str">
        <f t="shared" si="71"/>
        <v>-</v>
      </c>
      <c r="F585" s="354"/>
    </row>
    <row r="586" spans="1:6" s="321" customFormat="1" ht="30" customHeight="1">
      <c r="A586" s="341" t="s">
        <v>499</v>
      </c>
      <c r="B586" s="344">
        <v>0</v>
      </c>
      <c r="C586" s="338">
        <f t="shared" si="76"/>
        <v>0</v>
      </c>
      <c r="D586" s="345"/>
      <c r="E586" s="353" t="str">
        <f t="shared" si="71"/>
        <v>-</v>
      </c>
      <c r="F586" s="354"/>
    </row>
    <row r="587" spans="1:6" s="321" customFormat="1" ht="30" customHeight="1">
      <c r="A587" s="341" t="s">
        <v>500</v>
      </c>
      <c r="B587" s="344">
        <v>0</v>
      </c>
      <c r="C587" s="338">
        <f t="shared" si="76"/>
        <v>0</v>
      </c>
      <c r="D587" s="345"/>
      <c r="E587" s="353" t="str">
        <f aca="true" t="shared" si="77" ref="E587:E639">_xlfn.IFERROR(D587/B587,"-")</f>
        <v>-</v>
      </c>
      <c r="F587" s="354"/>
    </row>
    <row r="588" spans="1:6" s="321" customFormat="1" ht="30" customHeight="1">
      <c r="A588" s="341" t="s">
        <v>501</v>
      </c>
      <c r="B588" s="344">
        <v>0</v>
      </c>
      <c r="C588" s="338">
        <f t="shared" si="76"/>
        <v>0</v>
      </c>
      <c r="D588" s="345"/>
      <c r="E588" s="353" t="str">
        <f t="shared" si="77"/>
        <v>-</v>
      </c>
      <c r="F588" s="354"/>
    </row>
    <row r="589" spans="1:256" s="321" customFormat="1" ht="30" customHeight="1">
      <c r="A589" s="341" t="s">
        <v>502</v>
      </c>
      <c r="B589" s="344">
        <v>639.01</v>
      </c>
      <c r="C589" s="338">
        <f t="shared" si="76"/>
        <v>639.01</v>
      </c>
      <c r="D589" s="345">
        <v>586</v>
      </c>
      <c r="E589" s="353">
        <f t="shared" si="77"/>
        <v>0.9170435517441041</v>
      </c>
      <c r="F589" s="354"/>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239"/>
      <c r="AY589" s="239"/>
      <c r="AZ589" s="239"/>
      <c r="BA589" s="239"/>
      <c r="BB589" s="239"/>
      <c r="BC589" s="239"/>
      <c r="BD589" s="239"/>
      <c r="BE589" s="239"/>
      <c r="BF589" s="239"/>
      <c r="BG589" s="239"/>
      <c r="BH589" s="239"/>
      <c r="BI589" s="239"/>
      <c r="BJ589" s="239"/>
      <c r="BK589" s="239"/>
      <c r="BL589" s="239"/>
      <c r="BM589" s="239"/>
      <c r="BN589" s="239"/>
      <c r="BO589" s="239"/>
      <c r="BP589" s="239"/>
      <c r="BQ589" s="239"/>
      <c r="BR589" s="239"/>
      <c r="BS589" s="239"/>
      <c r="BT589" s="239"/>
      <c r="BU589" s="239"/>
      <c r="BV589" s="239"/>
      <c r="BW589" s="239"/>
      <c r="BX589" s="239"/>
      <c r="BY589" s="239"/>
      <c r="BZ589" s="239"/>
      <c r="CA589" s="239"/>
      <c r="CB589" s="239"/>
      <c r="CC589" s="239"/>
      <c r="CD589" s="239"/>
      <c r="CE589" s="239"/>
      <c r="CF589" s="239"/>
      <c r="CG589" s="239"/>
      <c r="CH589" s="239"/>
      <c r="CI589" s="239"/>
      <c r="CJ589" s="239"/>
      <c r="CK589" s="239"/>
      <c r="CL589" s="239"/>
      <c r="CM589" s="239"/>
      <c r="CN589" s="239"/>
      <c r="CO589" s="239"/>
      <c r="CP589" s="239"/>
      <c r="CQ589" s="239"/>
      <c r="CR589" s="239"/>
      <c r="CS589" s="239"/>
      <c r="CT589" s="239"/>
      <c r="CU589" s="239"/>
      <c r="CV589" s="239"/>
      <c r="CW589" s="239"/>
      <c r="CX589" s="239"/>
      <c r="CY589" s="239"/>
      <c r="CZ589" s="239"/>
      <c r="DA589" s="239"/>
      <c r="DB589" s="239"/>
      <c r="DC589" s="239"/>
      <c r="DD589" s="239"/>
      <c r="DE589" s="239"/>
      <c r="DF589" s="239"/>
      <c r="DG589" s="239"/>
      <c r="DH589" s="239"/>
      <c r="DI589" s="239"/>
      <c r="DJ589" s="239"/>
      <c r="DK589" s="239"/>
      <c r="DL589" s="239"/>
      <c r="DM589" s="239"/>
      <c r="DN589" s="239"/>
      <c r="DO589" s="239"/>
      <c r="DP589" s="239"/>
      <c r="DQ589" s="239"/>
      <c r="DR589" s="239"/>
      <c r="DS589" s="239"/>
      <c r="DT589" s="239"/>
      <c r="DU589" s="239"/>
      <c r="DV589" s="239"/>
      <c r="DW589" s="239"/>
      <c r="DX589" s="239"/>
      <c r="DY589" s="239"/>
      <c r="DZ589" s="239"/>
      <c r="EA589" s="239"/>
      <c r="EB589" s="239"/>
      <c r="EC589" s="239"/>
      <c r="ED589" s="239"/>
      <c r="EE589" s="239"/>
      <c r="EF589" s="239"/>
      <c r="EG589" s="239"/>
      <c r="EH589" s="239"/>
      <c r="EI589" s="239"/>
      <c r="EJ589" s="239"/>
      <c r="EK589" s="239"/>
      <c r="EL589" s="239"/>
      <c r="EM589" s="239"/>
      <c r="EN589" s="239"/>
      <c r="EO589" s="239"/>
      <c r="EP589" s="239"/>
      <c r="EQ589" s="239"/>
      <c r="ER589" s="239"/>
      <c r="ES589" s="239"/>
      <c r="ET589" s="239"/>
      <c r="EU589" s="239"/>
      <c r="EV589" s="239"/>
      <c r="EW589" s="239"/>
      <c r="EX589" s="239"/>
      <c r="EY589" s="239"/>
      <c r="EZ589" s="239"/>
      <c r="FA589" s="239"/>
      <c r="FB589" s="239"/>
      <c r="FC589" s="239"/>
      <c r="FD589" s="239"/>
      <c r="FE589" s="239"/>
      <c r="FF589" s="239"/>
      <c r="FG589" s="239"/>
      <c r="FH589" s="239"/>
      <c r="FI589" s="239"/>
      <c r="FJ589" s="239"/>
      <c r="FK589" s="239"/>
      <c r="FL589" s="239"/>
      <c r="FM589" s="239"/>
      <c r="FN589" s="239"/>
      <c r="FO589" s="239"/>
      <c r="FP589" s="239"/>
      <c r="FQ589" s="239"/>
      <c r="FR589" s="239"/>
      <c r="FS589" s="239"/>
      <c r="FT589" s="239"/>
      <c r="FU589" s="239"/>
      <c r="FV589" s="239"/>
      <c r="FW589" s="239"/>
      <c r="FX589" s="239"/>
      <c r="FY589" s="239"/>
      <c r="FZ589" s="239"/>
      <c r="GA589" s="239"/>
      <c r="GB589" s="239"/>
      <c r="GC589" s="239"/>
      <c r="GD589" s="239"/>
      <c r="GE589" s="239"/>
      <c r="GF589" s="239"/>
      <c r="GG589" s="239"/>
      <c r="GH589" s="239"/>
      <c r="GI589" s="239"/>
      <c r="GJ589" s="239"/>
      <c r="GK589" s="239"/>
      <c r="GL589" s="239"/>
      <c r="GM589" s="239"/>
      <c r="GN589" s="239"/>
      <c r="GO589" s="239"/>
      <c r="GP589" s="239"/>
      <c r="GQ589" s="239"/>
      <c r="GR589" s="239"/>
      <c r="GS589" s="239"/>
      <c r="GT589" s="239"/>
      <c r="GU589" s="239"/>
      <c r="GV589" s="239"/>
      <c r="GW589" s="239"/>
      <c r="GX589" s="239"/>
      <c r="GY589" s="239"/>
      <c r="GZ589" s="239"/>
      <c r="HA589" s="239"/>
      <c r="HB589" s="239"/>
      <c r="HC589" s="239"/>
      <c r="HD589" s="239"/>
      <c r="HE589" s="239"/>
      <c r="HF589" s="239"/>
      <c r="HG589" s="239"/>
      <c r="HH589" s="239"/>
      <c r="HI589" s="239"/>
      <c r="HJ589" s="239"/>
      <c r="HK589" s="239"/>
      <c r="HL589" s="239"/>
      <c r="HM589" s="239"/>
      <c r="HN589" s="239"/>
      <c r="HO589" s="239"/>
      <c r="HP589" s="239"/>
      <c r="HQ589" s="239"/>
      <c r="HR589" s="239"/>
      <c r="HS589" s="239"/>
      <c r="HT589" s="239"/>
      <c r="HU589" s="239"/>
      <c r="HV589" s="239"/>
      <c r="HW589" s="239"/>
      <c r="HX589" s="239"/>
      <c r="HY589" s="239"/>
      <c r="HZ589" s="239"/>
      <c r="IA589" s="239"/>
      <c r="IB589" s="239"/>
      <c r="IC589" s="239"/>
      <c r="ID589" s="239"/>
      <c r="IE589" s="239"/>
      <c r="IF589" s="239"/>
      <c r="IG589" s="239"/>
      <c r="IH589" s="325"/>
      <c r="II589" s="325"/>
      <c r="IJ589" s="325"/>
      <c r="IK589" s="325"/>
      <c r="IL589" s="325"/>
      <c r="IM589" s="325"/>
      <c r="IN589" s="325"/>
      <c r="IO589" s="325"/>
      <c r="IP589" s="325"/>
      <c r="IQ589" s="325"/>
      <c r="IR589" s="325"/>
      <c r="IS589" s="325"/>
      <c r="IT589" s="325"/>
      <c r="IU589" s="325"/>
      <c r="IV589" s="325"/>
    </row>
    <row r="590" spans="1:6" s="321" customFormat="1" ht="30" customHeight="1">
      <c r="A590" s="334" t="s">
        <v>503</v>
      </c>
      <c r="B590" s="342">
        <f>SUM(B591:B596)</f>
        <v>0</v>
      </c>
      <c r="C590" s="342">
        <f>SUM(C591:C596)</f>
        <v>0</v>
      </c>
      <c r="D590" s="343">
        <f>SUM(D591:D596)</f>
        <v>2</v>
      </c>
      <c r="E590" s="353" t="str">
        <f t="shared" si="77"/>
        <v>-</v>
      </c>
      <c r="F590" s="354"/>
    </row>
    <row r="591" spans="1:6" s="321" customFormat="1" ht="30" customHeight="1">
      <c r="A591" s="341" t="s">
        <v>504</v>
      </c>
      <c r="B591" s="344">
        <v>0</v>
      </c>
      <c r="C591" s="338">
        <f aca="true" t="shared" si="78" ref="C591:C596">B591</f>
        <v>0</v>
      </c>
      <c r="D591" s="345"/>
      <c r="E591" s="353" t="str">
        <f t="shared" si="77"/>
        <v>-</v>
      </c>
      <c r="F591" s="354"/>
    </row>
    <row r="592" spans="1:6" s="321" customFormat="1" ht="30" customHeight="1">
      <c r="A592" s="341" t="s">
        <v>505</v>
      </c>
      <c r="B592" s="344">
        <v>0</v>
      </c>
      <c r="C592" s="338">
        <f t="shared" si="78"/>
        <v>0</v>
      </c>
      <c r="D592" s="345"/>
      <c r="E592" s="353" t="str">
        <f t="shared" si="77"/>
        <v>-</v>
      </c>
      <c r="F592" s="354"/>
    </row>
    <row r="593" spans="1:6" s="321" customFormat="1" ht="30" customHeight="1">
      <c r="A593" s="341" t="s">
        <v>506</v>
      </c>
      <c r="B593" s="344">
        <v>0</v>
      </c>
      <c r="C593" s="338">
        <f t="shared" si="78"/>
        <v>0</v>
      </c>
      <c r="D593" s="345"/>
      <c r="E593" s="353" t="str">
        <f t="shared" si="77"/>
        <v>-</v>
      </c>
      <c r="F593" s="354"/>
    </row>
    <row r="594" spans="1:6" s="321" customFormat="1" ht="30" customHeight="1">
      <c r="A594" s="341" t="s">
        <v>507</v>
      </c>
      <c r="B594" s="344">
        <v>0</v>
      </c>
      <c r="C594" s="338">
        <f t="shared" si="78"/>
        <v>0</v>
      </c>
      <c r="D594" s="345">
        <v>2</v>
      </c>
      <c r="E594" s="353" t="str">
        <f t="shared" si="77"/>
        <v>-</v>
      </c>
      <c r="F594" s="354"/>
    </row>
    <row r="595" spans="1:6" s="321" customFormat="1" ht="30" customHeight="1">
      <c r="A595" s="341" t="s">
        <v>508</v>
      </c>
      <c r="B595" s="344">
        <v>0</v>
      </c>
      <c r="C595" s="338">
        <f t="shared" si="78"/>
        <v>0</v>
      </c>
      <c r="D595" s="345"/>
      <c r="E595" s="353" t="str">
        <f t="shared" si="77"/>
        <v>-</v>
      </c>
      <c r="F595" s="354"/>
    </row>
    <row r="596" spans="1:6" s="321" customFormat="1" ht="30" customHeight="1">
      <c r="A596" s="341" t="s">
        <v>509</v>
      </c>
      <c r="B596" s="344">
        <v>0</v>
      </c>
      <c r="C596" s="338">
        <f t="shared" si="78"/>
        <v>0</v>
      </c>
      <c r="D596" s="345"/>
      <c r="E596" s="353" t="str">
        <f t="shared" si="77"/>
        <v>-</v>
      </c>
      <c r="F596" s="354"/>
    </row>
    <row r="597" spans="1:256" s="321" customFormat="1" ht="30" customHeight="1">
      <c r="A597" s="334" t="s">
        <v>510</v>
      </c>
      <c r="B597" s="342">
        <f>SUM(B598:B603)</f>
        <v>45.06</v>
      </c>
      <c r="C597" s="342">
        <f>SUM(C598:C603)</f>
        <v>45.06</v>
      </c>
      <c r="D597" s="343">
        <f>SUM(D598:D603)</f>
        <v>239</v>
      </c>
      <c r="E597" s="349">
        <f t="shared" si="77"/>
        <v>5.304039059032401</v>
      </c>
      <c r="F597" s="356" t="s">
        <v>511</v>
      </c>
      <c r="G597" s="239"/>
      <c r="H597" s="239"/>
      <c r="I597" s="239"/>
      <c r="J597" s="239"/>
      <c r="K597" s="239"/>
      <c r="L597" s="239"/>
      <c r="M597" s="239"/>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239"/>
      <c r="AL597" s="239"/>
      <c r="AM597" s="239"/>
      <c r="AN597" s="239"/>
      <c r="AO597" s="239"/>
      <c r="AP597" s="239"/>
      <c r="AQ597" s="239"/>
      <c r="AR597" s="239"/>
      <c r="AS597" s="239"/>
      <c r="AT597" s="239"/>
      <c r="AU597" s="239"/>
      <c r="AV597" s="239"/>
      <c r="AW597" s="239"/>
      <c r="AX597" s="239"/>
      <c r="AY597" s="239"/>
      <c r="AZ597" s="239"/>
      <c r="BA597" s="239"/>
      <c r="BB597" s="239"/>
      <c r="BC597" s="239"/>
      <c r="BD597" s="239"/>
      <c r="BE597" s="239"/>
      <c r="BF597" s="239"/>
      <c r="BG597" s="239"/>
      <c r="BH597" s="239"/>
      <c r="BI597" s="239"/>
      <c r="BJ597" s="239"/>
      <c r="BK597" s="239"/>
      <c r="BL597" s="239"/>
      <c r="BM597" s="239"/>
      <c r="BN597" s="239"/>
      <c r="BO597" s="239"/>
      <c r="BP597" s="239"/>
      <c r="BQ597" s="239"/>
      <c r="BR597" s="239"/>
      <c r="BS597" s="239"/>
      <c r="BT597" s="239"/>
      <c r="BU597" s="239"/>
      <c r="BV597" s="239"/>
      <c r="BW597" s="239"/>
      <c r="BX597" s="239"/>
      <c r="BY597" s="239"/>
      <c r="BZ597" s="239"/>
      <c r="CA597" s="239"/>
      <c r="CB597" s="239"/>
      <c r="CC597" s="239"/>
      <c r="CD597" s="239"/>
      <c r="CE597" s="239"/>
      <c r="CF597" s="239"/>
      <c r="CG597" s="239"/>
      <c r="CH597" s="239"/>
      <c r="CI597" s="239"/>
      <c r="CJ597" s="239"/>
      <c r="CK597" s="239"/>
      <c r="CL597" s="239"/>
      <c r="CM597" s="239"/>
      <c r="CN597" s="239"/>
      <c r="CO597" s="239"/>
      <c r="CP597" s="239"/>
      <c r="CQ597" s="239"/>
      <c r="CR597" s="239"/>
      <c r="CS597" s="239"/>
      <c r="CT597" s="239"/>
      <c r="CU597" s="239"/>
      <c r="CV597" s="239"/>
      <c r="CW597" s="239"/>
      <c r="CX597" s="239"/>
      <c r="CY597" s="239"/>
      <c r="CZ597" s="239"/>
      <c r="DA597" s="239"/>
      <c r="DB597" s="239"/>
      <c r="DC597" s="239"/>
      <c r="DD597" s="239"/>
      <c r="DE597" s="239"/>
      <c r="DF597" s="239"/>
      <c r="DG597" s="239"/>
      <c r="DH597" s="239"/>
      <c r="DI597" s="239"/>
      <c r="DJ597" s="239"/>
      <c r="DK597" s="239"/>
      <c r="DL597" s="239"/>
      <c r="DM597" s="239"/>
      <c r="DN597" s="239"/>
      <c r="DO597" s="239"/>
      <c r="DP597" s="239"/>
      <c r="DQ597" s="239"/>
      <c r="DR597" s="239"/>
      <c r="DS597" s="239"/>
      <c r="DT597" s="239"/>
      <c r="DU597" s="239"/>
      <c r="DV597" s="239"/>
      <c r="DW597" s="239"/>
      <c r="DX597" s="239"/>
      <c r="DY597" s="239"/>
      <c r="DZ597" s="239"/>
      <c r="EA597" s="239"/>
      <c r="EB597" s="239"/>
      <c r="EC597" s="239"/>
      <c r="ED597" s="239"/>
      <c r="EE597" s="239"/>
      <c r="EF597" s="239"/>
      <c r="EG597" s="239"/>
      <c r="EH597" s="239"/>
      <c r="EI597" s="239"/>
      <c r="EJ597" s="239"/>
      <c r="EK597" s="239"/>
      <c r="EL597" s="239"/>
      <c r="EM597" s="239"/>
      <c r="EN597" s="239"/>
      <c r="EO597" s="239"/>
      <c r="EP597" s="239"/>
      <c r="EQ597" s="239"/>
      <c r="ER597" s="239"/>
      <c r="ES597" s="239"/>
      <c r="ET597" s="239"/>
      <c r="EU597" s="239"/>
      <c r="EV597" s="239"/>
      <c r="EW597" s="239"/>
      <c r="EX597" s="239"/>
      <c r="EY597" s="239"/>
      <c r="EZ597" s="239"/>
      <c r="FA597" s="239"/>
      <c r="FB597" s="239"/>
      <c r="FC597" s="239"/>
      <c r="FD597" s="239"/>
      <c r="FE597" s="239"/>
      <c r="FF597" s="239"/>
      <c r="FG597" s="239"/>
      <c r="FH597" s="239"/>
      <c r="FI597" s="239"/>
      <c r="FJ597" s="239"/>
      <c r="FK597" s="239"/>
      <c r="FL597" s="239"/>
      <c r="FM597" s="239"/>
      <c r="FN597" s="239"/>
      <c r="FO597" s="239"/>
      <c r="FP597" s="239"/>
      <c r="FQ597" s="239"/>
      <c r="FR597" s="239"/>
      <c r="FS597" s="239"/>
      <c r="FT597" s="239"/>
      <c r="FU597" s="239"/>
      <c r="FV597" s="239"/>
      <c r="FW597" s="239"/>
      <c r="FX597" s="239"/>
      <c r="FY597" s="239"/>
      <c r="FZ597" s="239"/>
      <c r="GA597" s="239"/>
      <c r="GB597" s="239"/>
      <c r="GC597" s="239"/>
      <c r="GD597" s="239"/>
      <c r="GE597" s="239"/>
      <c r="GF597" s="239"/>
      <c r="GG597" s="239"/>
      <c r="GH597" s="239"/>
      <c r="GI597" s="239"/>
      <c r="GJ597" s="239"/>
      <c r="GK597" s="239"/>
      <c r="GL597" s="239"/>
      <c r="GM597" s="239"/>
      <c r="GN597" s="239"/>
      <c r="GO597" s="239"/>
      <c r="GP597" s="239"/>
      <c r="GQ597" s="239"/>
      <c r="GR597" s="239"/>
      <c r="GS597" s="239"/>
      <c r="GT597" s="239"/>
      <c r="GU597" s="239"/>
      <c r="GV597" s="239"/>
      <c r="GW597" s="239"/>
      <c r="GX597" s="239"/>
      <c r="GY597" s="239"/>
      <c r="GZ597" s="239"/>
      <c r="HA597" s="239"/>
      <c r="HB597" s="239"/>
      <c r="HC597" s="239"/>
      <c r="HD597" s="239"/>
      <c r="HE597" s="239"/>
      <c r="HF597" s="239"/>
      <c r="HG597" s="239"/>
      <c r="HH597" s="239"/>
      <c r="HI597" s="239"/>
      <c r="HJ597" s="239"/>
      <c r="HK597" s="239"/>
      <c r="HL597" s="239"/>
      <c r="HM597" s="239"/>
      <c r="HN597" s="239"/>
      <c r="HO597" s="239"/>
      <c r="HP597" s="239"/>
      <c r="HQ597" s="239"/>
      <c r="HR597" s="239"/>
      <c r="HS597" s="239"/>
      <c r="HT597" s="239"/>
      <c r="HU597" s="239"/>
      <c r="HV597" s="239"/>
      <c r="HW597" s="239"/>
      <c r="HX597" s="239"/>
      <c r="HY597" s="239"/>
      <c r="HZ597" s="239"/>
      <c r="IA597" s="239"/>
      <c r="IB597" s="239"/>
      <c r="IC597" s="239"/>
      <c r="ID597" s="239"/>
      <c r="IE597" s="239"/>
      <c r="IF597" s="239"/>
      <c r="IG597" s="239"/>
      <c r="IH597" s="325"/>
      <c r="II597" s="325"/>
      <c r="IJ597" s="325"/>
      <c r="IK597" s="325"/>
      <c r="IL597" s="325"/>
      <c r="IM597" s="325"/>
      <c r="IN597" s="325"/>
      <c r="IO597" s="325"/>
      <c r="IP597" s="325"/>
      <c r="IQ597" s="325"/>
      <c r="IR597" s="325"/>
      <c r="IS597" s="325"/>
      <c r="IT597" s="325"/>
      <c r="IU597" s="325"/>
      <c r="IV597" s="325"/>
    </row>
    <row r="598" spans="1:6" s="321" customFormat="1" ht="30" customHeight="1">
      <c r="A598" s="341" t="s">
        <v>512</v>
      </c>
      <c r="B598" s="344">
        <v>0</v>
      </c>
      <c r="C598" s="338">
        <f aca="true" t="shared" si="79" ref="C598:C603">B598</f>
        <v>0</v>
      </c>
      <c r="D598" s="345"/>
      <c r="E598" s="353" t="str">
        <f t="shared" si="77"/>
        <v>-</v>
      </c>
      <c r="F598" s="354"/>
    </row>
    <row r="599" spans="1:6" s="321" customFormat="1" ht="30" customHeight="1">
      <c r="A599" s="341" t="s">
        <v>513</v>
      </c>
      <c r="B599" s="344">
        <v>0</v>
      </c>
      <c r="C599" s="338">
        <f t="shared" si="79"/>
        <v>0</v>
      </c>
      <c r="D599" s="345"/>
      <c r="E599" s="353" t="str">
        <f t="shared" si="77"/>
        <v>-</v>
      </c>
      <c r="F599" s="354"/>
    </row>
    <row r="600" spans="1:256" s="321" customFormat="1" ht="30" customHeight="1">
      <c r="A600" s="341" t="s">
        <v>514</v>
      </c>
      <c r="B600" s="338">
        <v>45.06</v>
      </c>
      <c r="C600" s="338">
        <f t="shared" si="79"/>
        <v>45.06</v>
      </c>
      <c r="D600" s="339">
        <v>57</v>
      </c>
      <c r="E600" s="353">
        <f t="shared" si="77"/>
        <v>1.2649800266311584</v>
      </c>
      <c r="F600" s="354"/>
      <c r="G600" s="239"/>
      <c r="H600" s="239"/>
      <c r="I600" s="239"/>
      <c r="J600" s="239"/>
      <c r="K600" s="239"/>
      <c r="L600" s="239"/>
      <c r="M600" s="239"/>
      <c r="N600" s="239"/>
      <c r="O600" s="239"/>
      <c r="P600" s="239"/>
      <c r="Q600" s="239"/>
      <c r="R600" s="239"/>
      <c r="S600" s="239"/>
      <c r="T600" s="239"/>
      <c r="U600" s="239"/>
      <c r="V600" s="239"/>
      <c r="W600" s="239"/>
      <c r="X600" s="239"/>
      <c r="Y600" s="239"/>
      <c r="Z600" s="239"/>
      <c r="AA600" s="239"/>
      <c r="AB600" s="239"/>
      <c r="AC600" s="239"/>
      <c r="AD600" s="239"/>
      <c r="AE600" s="239"/>
      <c r="AF600" s="239"/>
      <c r="AG600" s="239"/>
      <c r="AH600" s="239"/>
      <c r="AI600" s="239"/>
      <c r="AJ600" s="239"/>
      <c r="AK600" s="239"/>
      <c r="AL600" s="239"/>
      <c r="AM600" s="239"/>
      <c r="AN600" s="239"/>
      <c r="AO600" s="239"/>
      <c r="AP600" s="239"/>
      <c r="AQ600" s="239"/>
      <c r="AR600" s="239"/>
      <c r="AS600" s="239"/>
      <c r="AT600" s="239"/>
      <c r="AU600" s="239"/>
      <c r="AV600" s="239"/>
      <c r="AW600" s="239"/>
      <c r="AX600" s="239"/>
      <c r="AY600" s="239"/>
      <c r="AZ600" s="239"/>
      <c r="BA600" s="239"/>
      <c r="BB600" s="239"/>
      <c r="BC600" s="239"/>
      <c r="BD600" s="239"/>
      <c r="BE600" s="239"/>
      <c r="BF600" s="239"/>
      <c r="BG600" s="239"/>
      <c r="BH600" s="239"/>
      <c r="BI600" s="239"/>
      <c r="BJ600" s="239"/>
      <c r="BK600" s="239"/>
      <c r="BL600" s="239"/>
      <c r="BM600" s="239"/>
      <c r="BN600" s="239"/>
      <c r="BO600" s="239"/>
      <c r="BP600" s="239"/>
      <c r="BQ600" s="239"/>
      <c r="BR600" s="239"/>
      <c r="BS600" s="239"/>
      <c r="BT600" s="239"/>
      <c r="BU600" s="239"/>
      <c r="BV600" s="239"/>
      <c r="BW600" s="239"/>
      <c r="BX600" s="239"/>
      <c r="BY600" s="239"/>
      <c r="BZ600" s="239"/>
      <c r="CA600" s="239"/>
      <c r="CB600" s="239"/>
      <c r="CC600" s="239"/>
      <c r="CD600" s="239"/>
      <c r="CE600" s="239"/>
      <c r="CF600" s="239"/>
      <c r="CG600" s="239"/>
      <c r="CH600" s="239"/>
      <c r="CI600" s="239"/>
      <c r="CJ600" s="239"/>
      <c r="CK600" s="239"/>
      <c r="CL600" s="239"/>
      <c r="CM600" s="239"/>
      <c r="CN600" s="239"/>
      <c r="CO600" s="239"/>
      <c r="CP600" s="239"/>
      <c r="CQ600" s="239"/>
      <c r="CR600" s="239"/>
      <c r="CS600" s="239"/>
      <c r="CT600" s="239"/>
      <c r="CU600" s="239"/>
      <c r="CV600" s="239"/>
      <c r="CW600" s="239"/>
      <c r="CX600" s="239"/>
      <c r="CY600" s="239"/>
      <c r="CZ600" s="239"/>
      <c r="DA600" s="239"/>
      <c r="DB600" s="239"/>
      <c r="DC600" s="239"/>
      <c r="DD600" s="239"/>
      <c r="DE600" s="239"/>
      <c r="DF600" s="239"/>
      <c r="DG600" s="239"/>
      <c r="DH600" s="239"/>
      <c r="DI600" s="239"/>
      <c r="DJ600" s="239"/>
      <c r="DK600" s="239"/>
      <c r="DL600" s="239"/>
      <c r="DM600" s="239"/>
      <c r="DN600" s="239"/>
      <c r="DO600" s="239"/>
      <c r="DP600" s="239"/>
      <c r="DQ600" s="239"/>
      <c r="DR600" s="239"/>
      <c r="DS600" s="239"/>
      <c r="DT600" s="239"/>
      <c r="DU600" s="239"/>
      <c r="DV600" s="239"/>
      <c r="DW600" s="239"/>
      <c r="DX600" s="239"/>
      <c r="DY600" s="239"/>
      <c r="DZ600" s="239"/>
      <c r="EA600" s="239"/>
      <c r="EB600" s="239"/>
      <c r="EC600" s="239"/>
      <c r="ED600" s="239"/>
      <c r="EE600" s="239"/>
      <c r="EF600" s="239"/>
      <c r="EG600" s="239"/>
      <c r="EH600" s="239"/>
      <c r="EI600" s="239"/>
      <c r="EJ600" s="239"/>
      <c r="EK600" s="239"/>
      <c r="EL600" s="239"/>
      <c r="EM600" s="239"/>
      <c r="EN600" s="239"/>
      <c r="EO600" s="239"/>
      <c r="EP600" s="239"/>
      <c r="EQ600" s="239"/>
      <c r="ER600" s="239"/>
      <c r="ES600" s="239"/>
      <c r="ET600" s="239"/>
      <c r="EU600" s="239"/>
      <c r="EV600" s="239"/>
      <c r="EW600" s="239"/>
      <c r="EX600" s="239"/>
      <c r="EY600" s="239"/>
      <c r="EZ600" s="239"/>
      <c r="FA600" s="239"/>
      <c r="FB600" s="239"/>
      <c r="FC600" s="239"/>
      <c r="FD600" s="239"/>
      <c r="FE600" s="239"/>
      <c r="FF600" s="239"/>
      <c r="FG600" s="239"/>
      <c r="FH600" s="239"/>
      <c r="FI600" s="239"/>
      <c r="FJ600" s="239"/>
      <c r="FK600" s="239"/>
      <c r="FL600" s="239"/>
      <c r="FM600" s="239"/>
      <c r="FN600" s="239"/>
      <c r="FO600" s="239"/>
      <c r="FP600" s="239"/>
      <c r="FQ600" s="239"/>
      <c r="FR600" s="239"/>
      <c r="FS600" s="239"/>
      <c r="FT600" s="239"/>
      <c r="FU600" s="239"/>
      <c r="FV600" s="239"/>
      <c r="FW600" s="239"/>
      <c r="FX600" s="239"/>
      <c r="FY600" s="239"/>
      <c r="FZ600" s="239"/>
      <c r="GA600" s="239"/>
      <c r="GB600" s="239"/>
      <c r="GC600" s="239"/>
      <c r="GD600" s="239"/>
      <c r="GE600" s="239"/>
      <c r="GF600" s="239"/>
      <c r="GG600" s="239"/>
      <c r="GH600" s="239"/>
      <c r="GI600" s="239"/>
      <c r="GJ600" s="239"/>
      <c r="GK600" s="239"/>
      <c r="GL600" s="239"/>
      <c r="GM600" s="239"/>
      <c r="GN600" s="239"/>
      <c r="GO600" s="239"/>
      <c r="GP600" s="239"/>
      <c r="GQ600" s="239"/>
      <c r="GR600" s="239"/>
      <c r="GS600" s="239"/>
      <c r="GT600" s="239"/>
      <c r="GU600" s="239"/>
      <c r="GV600" s="239"/>
      <c r="GW600" s="239"/>
      <c r="GX600" s="239"/>
      <c r="GY600" s="239"/>
      <c r="GZ600" s="239"/>
      <c r="HA600" s="239"/>
      <c r="HB600" s="239"/>
      <c r="HC600" s="239"/>
      <c r="HD600" s="239"/>
      <c r="HE600" s="239"/>
      <c r="HF600" s="239"/>
      <c r="HG600" s="239"/>
      <c r="HH600" s="239"/>
      <c r="HI600" s="239"/>
      <c r="HJ600" s="239"/>
      <c r="HK600" s="239"/>
      <c r="HL600" s="239"/>
      <c r="HM600" s="239"/>
      <c r="HN600" s="239"/>
      <c r="HO600" s="239"/>
      <c r="HP600" s="239"/>
      <c r="HQ600" s="239"/>
      <c r="HR600" s="239"/>
      <c r="HS600" s="239"/>
      <c r="HT600" s="239"/>
      <c r="HU600" s="239"/>
      <c r="HV600" s="239"/>
      <c r="HW600" s="239"/>
      <c r="HX600" s="239"/>
      <c r="HY600" s="239"/>
      <c r="HZ600" s="239"/>
      <c r="IA600" s="239"/>
      <c r="IB600" s="239"/>
      <c r="IC600" s="239"/>
      <c r="ID600" s="239"/>
      <c r="IE600" s="239"/>
      <c r="IF600" s="239"/>
      <c r="IG600" s="239"/>
      <c r="IH600" s="325"/>
      <c r="II600" s="325"/>
      <c r="IJ600" s="325"/>
      <c r="IK600" s="325"/>
      <c r="IL600" s="325"/>
      <c r="IM600" s="325"/>
      <c r="IN600" s="325"/>
      <c r="IO600" s="325"/>
      <c r="IP600" s="325"/>
      <c r="IQ600" s="325"/>
      <c r="IR600" s="325"/>
      <c r="IS600" s="325"/>
      <c r="IT600" s="325"/>
      <c r="IU600" s="325"/>
      <c r="IV600" s="325"/>
    </row>
    <row r="601" spans="1:6" s="321" customFormat="1" ht="30" customHeight="1">
      <c r="A601" s="341" t="s">
        <v>515</v>
      </c>
      <c r="B601" s="344">
        <v>0</v>
      </c>
      <c r="C601" s="338">
        <f t="shared" si="79"/>
        <v>0</v>
      </c>
      <c r="D601" s="345"/>
      <c r="E601" s="353" t="str">
        <f t="shared" si="77"/>
        <v>-</v>
      </c>
      <c r="F601" s="354"/>
    </row>
    <row r="602" spans="1:6" s="321" customFormat="1" ht="30" customHeight="1">
      <c r="A602" s="341" t="s">
        <v>516</v>
      </c>
      <c r="B602" s="344">
        <v>0</v>
      </c>
      <c r="C602" s="338">
        <f t="shared" si="79"/>
        <v>0</v>
      </c>
      <c r="D602" s="345">
        <v>182</v>
      </c>
      <c r="E602" s="353" t="str">
        <f t="shared" si="77"/>
        <v>-</v>
      </c>
      <c r="F602" s="355"/>
    </row>
    <row r="603" spans="1:6" s="321" customFormat="1" ht="30" customHeight="1">
      <c r="A603" s="341" t="s">
        <v>517</v>
      </c>
      <c r="B603" s="344">
        <v>0</v>
      </c>
      <c r="C603" s="338">
        <f t="shared" si="79"/>
        <v>0</v>
      </c>
      <c r="D603" s="345"/>
      <c r="E603" s="353" t="str">
        <f t="shared" si="77"/>
        <v>-</v>
      </c>
      <c r="F603" s="354"/>
    </row>
    <row r="604" spans="1:256" s="321" customFormat="1" ht="30" customHeight="1">
      <c r="A604" s="334" t="s">
        <v>518</v>
      </c>
      <c r="B604" s="342">
        <f>SUM(B605:B612)</f>
        <v>1002.89</v>
      </c>
      <c r="C604" s="342">
        <f>SUM(C605:C612)</f>
        <v>1002.89</v>
      </c>
      <c r="D604" s="343">
        <f>SUM(D605:D612)</f>
        <v>974</v>
      </c>
      <c r="E604" s="353">
        <f t="shared" si="77"/>
        <v>0.9711932515031559</v>
      </c>
      <c r="F604" s="354"/>
      <c r="G604" s="239"/>
      <c r="H604" s="239"/>
      <c r="I604" s="239"/>
      <c r="J604" s="239"/>
      <c r="K604" s="239"/>
      <c r="L604" s="239"/>
      <c r="M604" s="239"/>
      <c r="N604" s="239"/>
      <c r="O604" s="239"/>
      <c r="P604" s="239"/>
      <c r="Q604" s="239"/>
      <c r="R604" s="239"/>
      <c r="S604" s="239"/>
      <c r="T604" s="239"/>
      <c r="U604" s="239"/>
      <c r="V604" s="239"/>
      <c r="W604" s="239"/>
      <c r="X604" s="239"/>
      <c r="Y604" s="239"/>
      <c r="Z604" s="239"/>
      <c r="AA604" s="239"/>
      <c r="AB604" s="239"/>
      <c r="AC604" s="239"/>
      <c r="AD604" s="239"/>
      <c r="AE604" s="239"/>
      <c r="AF604" s="239"/>
      <c r="AG604" s="239"/>
      <c r="AH604" s="239"/>
      <c r="AI604" s="239"/>
      <c r="AJ604" s="239"/>
      <c r="AK604" s="239"/>
      <c r="AL604" s="239"/>
      <c r="AM604" s="239"/>
      <c r="AN604" s="239"/>
      <c r="AO604" s="239"/>
      <c r="AP604" s="239"/>
      <c r="AQ604" s="239"/>
      <c r="AR604" s="239"/>
      <c r="AS604" s="239"/>
      <c r="AT604" s="239"/>
      <c r="AU604" s="239"/>
      <c r="AV604" s="239"/>
      <c r="AW604" s="239"/>
      <c r="AX604" s="239"/>
      <c r="AY604" s="239"/>
      <c r="AZ604" s="239"/>
      <c r="BA604" s="239"/>
      <c r="BB604" s="239"/>
      <c r="BC604" s="239"/>
      <c r="BD604" s="239"/>
      <c r="BE604" s="239"/>
      <c r="BF604" s="239"/>
      <c r="BG604" s="239"/>
      <c r="BH604" s="239"/>
      <c r="BI604" s="239"/>
      <c r="BJ604" s="239"/>
      <c r="BK604" s="239"/>
      <c r="BL604" s="239"/>
      <c r="BM604" s="239"/>
      <c r="BN604" s="239"/>
      <c r="BO604" s="239"/>
      <c r="BP604" s="239"/>
      <c r="BQ604" s="239"/>
      <c r="BR604" s="239"/>
      <c r="BS604" s="239"/>
      <c r="BT604" s="239"/>
      <c r="BU604" s="239"/>
      <c r="BV604" s="239"/>
      <c r="BW604" s="239"/>
      <c r="BX604" s="239"/>
      <c r="BY604" s="239"/>
      <c r="BZ604" s="239"/>
      <c r="CA604" s="239"/>
      <c r="CB604" s="239"/>
      <c r="CC604" s="239"/>
      <c r="CD604" s="239"/>
      <c r="CE604" s="239"/>
      <c r="CF604" s="239"/>
      <c r="CG604" s="239"/>
      <c r="CH604" s="239"/>
      <c r="CI604" s="239"/>
      <c r="CJ604" s="239"/>
      <c r="CK604" s="239"/>
      <c r="CL604" s="239"/>
      <c r="CM604" s="239"/>
      <c r="CN604" s="239"/>
      <c r="CO604" s="239"/>
      <c r="CP604" s="239"/>
      <c r="CQ604" s="239"/>
      <c r="CR604" s="239"/>
      <c r="CS604" s="239"/>
      <c r="CT604" s="239"/>
      <c r="CU604" s="239"/>
      <c r="CV604" s="239"/>
      <c r="CW604" s="239"/>
      <c r="CX604" s="239"/>
      <c r="CY604" s="239"/>
      <c r="CZ604" s="239"/>
      <c r="DA604" s="239"/>
      <c r="DB604" s="239"/>
      <c r="DC604" s="239"/>
      <c r="DD604" s="239"/>
      <c r="DE604" s="239"/>
      <c r="DF604" s="239"/>
      <c r="DG604" s="239"/>
      <c r="DH604" s="239"/>
      <c r="DI604" s="239"/>
      <c r="DJ604" s="239"/>
      <c r="DK604" s="239"/>
      <c r="DL604" s="239"/>
      <c r="DM604" s="239"/>
      <c r="DN604" s="239"/>
      <c r="DO604" s="239"/>
      <c r="DP604" s="239"/>
      <c r="DQ604" s="239"/>
      <c r="DR604" s="239"/>
      <c r="DS604" s="239"/>
      <c r="DT604" s="239"/>
      <c r="DU604" s="239"/>
      <c r="DV604" s="239"/>
      <c r="DW604" s="239"/>
      <c r="DX604" s="239"/>
      <c r="DY604" s="239"/>
      <c r="DZ604" s="239"/>
      <c r="EA604" s="239"/>
      <c r="EB604" s="239"/>
      <c r="EC604" s="239"/>
      <c r="ED604" s="239"/>
      <c r="EE604" s="239"/>
      <c r="EF604" s="239"/>
      <c r="EG604" s="239"/>
      <c r="EH604" s="239"/>
      <c r="EI604" s="239"/>
      <c r="EJ604" s="239"/>
      <c r="EK604" s="239"/>
      <c r="EL604" s="239"/>
      <c r="EM604" s="239"/>
      <c r="EN604" s="239"/>
      <c r="EO604" s="239"/>
      <c r="EP604" s="239"/>
      <c r="EQ604" s="239"/>
      <c r="ER604" s="239"/>
      <c r="ES604" s="239"/>
      <c r="ET604" s="239"/>
      <c r="EU604" s="239"/>
      <c r="EV604" s="239"/>
      <c r="EW604" s="239"/>
      <c r="EX604" s="239"/>
      <c r="EY604" s="239"/>
      <c r="EZ604" s="239"/>
      <c r="FA604" s="239"/>
      <c r="FB604" s="239"/>
      <c r="FC604" s="239"/>
      <c r="FD604" s="239"/>
      <c r="FE604" s="239"/>
      <c r="FF604" s="239"/>
      <c r="FG604" s="239"/>
      <c r="FH604" s="239"/>
      <c r="FI604" s="239"/>
      <c r="FJ604" s="239"/>
      <c r="FK604" s="239"/>
      <c r="FL604" s="239"/>
      <c r="FM604" s="239"/>
      <c r="FN604" s="239"/>
      <c r="FO604" s="239"/>
      <c r="FP604" s="239"/>
      <c r="FQ604" s="239"/>
      <c r="FR604" s="239"/>
      <c r="FS604" s="239"/>
      <c r="FT604" s="239"/>
      <c r="FU604" s="239"/>
      <c r="FV604" s="239"/>
      <c r="FW604" s="239"/>
      <c r="FX604" s="239"/>
      <c r="FY604" s="239"/>
      <c r="FZ604" s="239"/>
      <c r="GA604" s="239"/>
      <c r="GB604" s="239"/>
      <c r="GC604" s="239"/>
      <c r="GD604" s="239"/>
      <c r="GE604" s="239"/>
      <c r="GF604" s="239"/>
      <c r="GG604" s="239"/>
      <c r="GH604" s="239"/>
      <c r="GI604" s="239"/>
      <c r="GJ604" s="239"/>
      <c r="GK604" s="239"/>
      <c r="GL604" s="239"/>
      <c r="GM604" s="239"/>
      <c r="GN604" s="239"/>
      <c r="GO604" s="239"/>
      <c r="GP604" s="239"/>
      <c r="GQ604" s="239"/>
      <c r="GR604" s="239"/>
      <c r="GS604" s="239"/>
      <c r="GT604" s="239"/>
      <c r="GU604" s="239"/>
      <c r="GV604" s="239"/>
      <c r="GW604" s="239"/>
      <c r="GX604" s="239"/>
      <c r="GY604" s="239"/>
      <c r="GZ604" s="239"/>
      <c r="HA604" s="239"/>
      <c r="HB604" s="239"/>
      <c r="HC604" s="239"/>
      <c r="HD604" s="239"/>
      <c r="HE604" s="239"/>
      <c r="HF604" s="239"/>
      <c r="HG604" s="239"/>
      <c r="HH604" s="239"/>
      <c r="HI604" s="239"/>
      <c r="HJ604" s="239"/>
      <c r="HK604" s="239"/>
      <c r="HL604" s="239"/>
      <c r="HM604" s="239"/>
      <c r="HN604" s="239"/>
      <c r="HO604" s="239"/>
      <c r="HP604" s="239"/>
      <c r="HQ604" s="239"/>
      <c r="HR604" s="239"/>
      <c r="HS604" s="239"/>
      <c r="HT604" s="239"/>
      <c r="HU604" s="239"/>
      <c r="HV604" s="239"/>
      <c r="HW604" s="239"/>
      <c r="HX604" s="239"/>
      <c r="HY604" s="239"/>
      <c r="HZ604" s="239"/>
      <c r="IA604" s="239"/>
      <c r="IB604" s="239"/>
      <c r="IC604" s="239"/>
      <c r="ID604" s="239"/>
      <c r="IE604" s="239"/>
      <c r="IF604" s="239"/>
      <c r="IG604" s="239"/>
      <c r="IH604" s="325"/>
      <c r="II604" s="325"/>
      <c r="IJ604" s="325"/>
      <c r="IK604" s="325"/>
      <c r="IL604" s="325"/>
      <c r="IM604" s="325"/>
      <c r="IN604" s="325"/>
      <c r="IO604" s="325"/>
      <c r="IP604" s="325"/>
      <c r="IQ604" s="325"/>
      <c r="IR604" s="325"/>
      <c r="IS604" s="325"/>
      <c r="IT604" s="325"/>
      <c r="IU604" s="325"/>
      <c r="IV604" s="325"/>
    </row>
    <row r="605" spans="1:6" s="321" customFormat="1" ht="30" customHeight="1">
      <c r="A605" s="341" t="s">
        <v>78</v>
      </c>
      <c r="B605" s="344">
        <v>0</v>
      </c>
      <c r="C605" s="338">
        <f aca="true" t="shared" si="80" ref="C605:C612">B605</f>
        <v>0</v>
      </c>
      <c r="D605" s="345"/>
      <c r="E605" s="353" t="str">
        <f t="shared" si="77"/>
        <v>-</v>
      </c>
      <c r="F605" s="354"/>
    </row>
    <row r="606" spans="1:6" s="321" customFormat="1" ht="30" customHeight="1">
      <c r="A606" s="341" t="s">
        <v>79</v>
      </c>
      <c r="B606" s="344">
        <v>0</v>
      </c>
      <c r="C606" s="338">
        <f t="shared" si="80"/>
        <v>0</v>
      </c>
      <c r="D606" s="345"/>
      <c r="E606" s="353" t="str">
        <f t="shared" si="77"/>
        <v>-</v>
      </c>
      <c r="F606" s="354"/>
    </row>
    <row r="607" spans="1:6" s="321" customFormat="1" ht="30" customHeight="1">
      <c r="A607" s="341" t="s">
        <v>80</v>
      </c>
      <c r="B607" s="344">
        <v>0</v>
      </c>
      <c r="C607" s="338">
        <f t="shared" si="80"/>
        <v>0</v>
      </c>
      <c r="D607" s="345"/>
      <c r="E607" s="353" t="str">
        <f t="shared" si="77"/>
        <v>-</v>
      </c>
      <c r="F607" s="354"/>
    </row>
    <row r="608" spans="1:6" s="321" customFormat="1" ht="30" customHeight="1">
      <c r="A608" s="341" t="s">
        <v>519</v>
      </c>
      <c r="B608" s="344">
        <v>0</v>
      </c>
      <c r="C608" s="338">
        <f t="shared" si="80"/>
        <v>0</v>
      </c>
      <c r="D608" s="345"/>
      <c r="E608" s="353" t="str">
        <f t="shared" si="77"/>
        <v>-</v>
      </c>
      <c r="F608" s="354"/>
    </row>
    <row r="609" spans="1:6" s="321" customFormat="1" ht="30" customHeight="1">
      <c r="A609" s="341" t="s">
        <v>520</v>
      </c>
      <c r="B609" s="344">
        <v>0</v>
      </c>
      <c r="C609" s="338">
        <f t="shared" si="80"/>
        <v>0</v>
      </c>
      <c r="D609" s="345"/>
      <c r="E609" s="353" t="str">
        <f t="shared" si="77"/>
        <v>-</v>
      </c>
      <c r="F609" s="354"/>
    </row>
    <row r="610" spans="1:6" s="321" customFormat="1" ht="30" customHeight="1">
      <c r="A610" s="341" t="s">
        <v>521</v>
      </c>
      <c r="B610" s="344">
        <v>0</v>
      </c>
      <c r="C610" s="338">
        <f t="shared" si="80"/>
        <v>0</v>
      </c>
      <c r="D610" s="345"/>
      <c r="E610" s="353" t="str">
        <f t="shared" si="77"/>
        <v>-</v>
      </c>
      <c r="F610" s="354"/>
    </row>
    <row r="611" spans="1:6" s="321" customFormat="1" ht="30" customHeight="1">
      <c r="A611" s="341" t="s">
        <v>522</v>
      </c>
      <c r="B611" s="344">
        <v>0</v>
      </c>
      <c r="C611" s="338">
        <f t="shared" si="80"/>
        <v>0</v>
      </c>
      <c r="D611" s="345"/>
      <c r="E611" s="353" t="str">
        <f t="shared" si="77"/>
        <v>-</v>
      </c>
      <c r="F611" s="354"/>
    </row>
    <row r="612" spans="1:256" s="321" customFormat="1" ht="30" customHeight="1">
      <c r="A612" s="341" t="s">
        <v>523</v>
      </c>
      <c r="B612" s="344">
        <v>1002.89</v>
      </c>
      <c r="C612" s="338">
        <f t="shared" si="80"/>
        <v>1002.89</v>
      </c>
      <c r="D612" s="345">
        <v>974</v>
      </c>
      <c r="E612" s="353">
        <f t="shared" si="77"/>
        <v>0.9711932515031559</v>
      </c>
      <c r="F612" s="354"/>
      <c r="G612" s="239"/>
      <c r="H612" s="239"/>
      <c r="I612" s="239"/>
      <c r="J612" s="239"/>
      <c r="K612" s="239"/>
      <c r="L612" s="239"/>
      <c r="M612" s="239"/>
      <c r="N612" s="239"/>
      <c r="O612" s="239"/>
      <c r="P612" s="239"/>
      <c r="Q612" s="239"/>
      <c r="R612" s="239"/>
      <c r="S612" s="239"/>
      <c r="T612" s="239"/>
      <c r="U612" s="239"/>
      <c r="V612" s="239"/>
      <c r="W612" s="239"/>
      <c r="X612" s="239"/>
      <c r="Y612" s="239"/>
      <c r="Z612" s="239"/>
      <c r="AA612" s="239"/>
      <c r="AB612" s="239"/>
      <c r="AC612" s="239"/>
      <c r="AD612" s="239"/>
      <c r="AE612" s="239"/>
      <c r="AF612" s="239"/>
      <c r="AG612" s="239"/>
      <c r="AH612" s="239"/>
      <c r="AI612" s="239"/>
      <c r="AJ612" s="239"/>
      <c r="AK612" s="239"/>
      <c r="AL612" s="239"/>
      <c r="AM612" s="239"/>
      <c r="AN612" s="239"/>
      <c r="AO612" s="239"/>
      <c r="AP612" s="239"/>
      <c r="AQ612" s="239"/>
      <c r="AR612" s="239"/>
      <c r="AS612" s="239"/>
      <c r="AT612" s="239"/>
      <c r="AU612" s="239"/>
      <c r="AV612" s="239"/>
      <c r="AW612" s="239"/>
      <c r="AX612" s="239"/>
      <c r="AY612" s="239"/>
      <c r="AZ612" s="239"/>
      <c r="BA612" s="239"/>
      <c r="BB612" s="239"/>
      <c r="BC612" s="239"/>
      <c r="BD612" s="239"/>
      <c r="BE612" s="239"/>
      <c r="BF612" s="239"/>
      <c r="BG612" s="239"/>
      <c r="BH612" s="239"/>
      <c r="BI612" s="239"/>
      <c r="BJ612" s="239"/>
      <c r="BK612" s="239"/>
      <c r="BL612" s="239"/>
      <c r="BM612" s="239"/>
      <c r="BN612" s="239"/>
      <c r="BO612" s="239"/>
      <c r="BP612" s="239"/>
      <c r="BQ612" s="239"/>
      <c r="BR612" s="239"/>
      <c r="BS612" s="239"/>
      <c r="BT612" s="239"/>
      <c r="BU612" s="239"/>
      <c r="BV612" s="239"/>
      <c r="BW612" s="239"/>
      <c r="BX612" s="239"/>
      <c r="BY612" s="239"/>
      <c r="BZ612" s="239"/>
      <c r="CA612" s="239"/>
      <c r="CB612" s="239"/>
      <c r="CC612" s="239"/>
      <c r="CD612" s="239"/>
      <c r="CE612" s="239"/>
      <c r="CF612" s="239"/>
      <c r="CG612" s="239"/>
      <c r="CH612" s="239"/>
      <c r="CI612" s="239"/>
      <c r="CJ612" s="239"/>
      <c r="CK612" s="239"/>
      <c r="CL612" s="239"/>
      <c r="CM612" s="239"/>
      <c r="CN612" s="239"/>
      <c r="CO612" s="239"/>
      <c r="CP612" s="239"/>
      <c r="CQ612" s="239"/>
      <c r="CR612" s="239"/>
      <c r="CS612" s="239"/>
      <c r="CT612" s="239"/>
      <c r="CU612" s="239"/>
      <c r="CV612" s="239"/>
      <c r="CW612" s="239"/>
      <c r="CX612" s="239"/>
      <c r="CY612" s="239"/>
      <c r="CZ612" s="239"/>
      <c r="DA612" s="239"/>
      <c r="DB612" s="239"/>
      <c r="DC612" s="239"/>
      <c r="DD612" s="239"/>
      <c r="DE612" s="239"/>
      <c r="DF612" s="239"/>
      <c r="DG612" s="239"/>
      <c r="DH612" s="239"/>
      <c r="DI612" s="239"/>
      <c r="DJ612" s="239"/>
      <c r="DK612" s="239"/>
      <c r="DL612" s="239"/>
      <c r="DM612" s="239"/>
      <c r="DN612" s="239"/>
      <c r="DO612" s="239"/>
      <c r="DP612" s="239"/>
      <c r="DQ612" s="239"/>
      <c r="DR612" s="239"/>
      <c r="DS612" s="239"/>
      <c r="DT612" s="239"/>
      <c r="DU612" s="239"/>
      <c r="DV612" s="239"/>
      <c r="DW612" s="239"/>
      <c r="DX612" s="239"/>
      <c r="DY612" s="239"/>
      <c r="DZ612" s="239"/>
      <c r="EA612" s="239"/>
      <c r="EB612" s="239"/>
      <c r="EC612" s="239"/>
      <c r="ED612" s="239"/>
      <c r="EE612" s="239"/>
      <c r="EF612" s="239"/>
      <c r="EG612" s="239"/>
      <c r="EH612" s="239"/>
      <c r="EI612" s="239"/>
      <c r="EJ612" s="239"/>
      <c r="EK612" s="239"/>
      <c r="EL612" s="239"/>
      <c r="EM612" s="239"/>
      <c r="EN612" s="239"/>
      <c r="EO612" s="239"/>
      <c r="EP612" s="239"/>
      <c r="EQ612" s="239"/>
      <c r="ER612" s="239"/>
      <c r="ES612" s="239"/>
      <c r="ET612" s="239"/>
      <c r="EU612" s="239"/>
      <c r="EV612" s="239"/>
      <c r="EW612" s="239"/>
      <c r="EX612" s="239"/>
      <c r="EY612" s="239"/>
      <c r="EZ612" s="239"/>
      <c r="FA612" s="239"/>
      <c r="FB612" s="239"/>
      <c r="FC612" s="239"/>
      <c r="FD612" s="239"/>
      <c r="FE612" s="239"/>
      <c r="FF612" s="239"/>
      <c r="FG612" s="239"/>
      <c r="FH612" s="239"/>
      <c r="FI612" s="239"/>
      <c r="FJ612" s="239"/>
      <c r="FK612" s="239"/>
      <c r="FL612" s="239"/>
      <c r="FM612" s="239"/>
      <c r="FN612" s="239"/>
      <c r="FO612" s="239"/>
      <c r="FP612" s="239"/>
      <c r="FQ612" s="239"/>
      <c r="FR612" s="239"/>
      <c r="FS612" s="239"/>
      <c r="FT612" s="239"/>
      <c r="FU612" s="239"/>
      <c r="FV612" s="239"/>
      <c r="FW612" s="239"/>
      <c r="FX612" s="239"/>
      <c r="FY612" s="239"/>
      <c r="FZ612" s="239"/>
      <c r="GA612" s="239"/>
      <c r="GB612" s="239"/>
      <c r="GC612" s="239"/>
      <c r="GD612" s="239"/>
      <c r="GE612" s="239"/>
      <c r="GF612" s="239"/>
      <c r="GG612" s="239"/>
      <c r="GH612" s="239"/>
      <c r="GI612" s="239"/>
      <c r="GJ612" s="239"/>
      <c r="GK612" s="239"/>
      <c r="GL612" s="239"/>
      <c r="GM612" s="239"/>
      <c r="GN612" s="239"/>
      <c r="GO612" s="239"/>
      <c r="GP612" s="239"/>
      <c r="GQ612" s="239"/>
      <c r="GR612" s="239"/>
      <c r="GS612" s="239"/>
      <c r="GT612" s="239"/>
      <c r="GU612" s="239"/>
      <c r="GV612" s="239"/>
      <c r="GW612" s="239"/>
      <c r="GX612" s="239"/>
      <c r="GY612" s="239"/>
      <c r="GZ612" s="239"/>
      <c r="HA612" s="239"/>
      <c r="HB612" s="239"/>
      <c r="HC612" s="239"/>
      <c r="HD612" s="239"/>
      <c r="HE612" s="239"/>
      <c r="HF612" s="239"/>
      <c r="HG612" s="239"/>
      <c r="HH612" s="239"/>
      <c r="HI612" s="239"/>
      <c r="HJ612" s="239"/>
      <c r="HK612" s="239"/>
      <c r="HL612" s="239"/>
      <c r="HM612" s="239"/>
      <c r="HN612" s="239"/>
      <c r="HO612" s="239"/>
      <c r="HP612" s="239"/>
      <c r="HQ612" s="239"/>
      <c r="HR612" s="239"/>
      <c r="HS612" s="239"/>
      <c r="HT612" s="239"/>
      <c r="HU612" s="239"/>
      <c r="HV612" s="239"/>
      <c r="HW612" s="239"/>
      <c r="HX612" s="239"/>
      <c r="HY612" s="239"/>
      <c r="HZ612" s="239"/>
      <c r="IA612" s="239"/>
      <c r="IB612" s="239"/>
      <c r="IC612" s="239"/>
      <c r="ID612" s="239"/>
      <c r="IE612" s="239"/>
      <c r="IF612" s="239"/>
      <c r="IG612" s="239"/>
      <c r="IH612" s="325"/>
      <c r="II612" s="325"/>
      <c r="IJ612" s="325"/>
      <c r="IK612" s="325"/>
      <c r="IL612" s="325"/>
      <c r="IM612" s="325"/>
      <c r="IN612" s="325"/>
      <c r="IO612" s="325"/>
      <c r="IP612" s="325"/>
      <c r="IQ612" s="325"/>
      <c r="IR612" s="325"/>
      <c r="IS612" s="325"/>
      <c r="IT612" s="325"/>
      <c r="IU612" s="325"/>
      <c r="IV612" s="325"/>
    </row>
    <row r="613" spans="1:6" s="321" customFormat="1" ht="30" customHeight="1">
      <c r="A613" s="334" t="s">
        <v>524</v>
      </c>
      <c r="B613" s="342">
        <f>SUM(B614:B617)</f>
        <v>0</v>
      </c>
      <c r="C613" s="342">
        <f>SUM(C614:C617)</f>
        <v>0</v>
      </c>
      <c r="D613" s="343">
        <f>SUM(D614:D617)</f>
        <v>0</v>
      </c>
      <c r="E613" s="353" t="str">
        <f t="shared" si="77"/>
        <v>-</v>
      </c>
      <c r="F613" s="354"/>
    </row>
    <row r="614" spans="1:6" s="321" customFormat="1" ht="30" customHeight="1">
      <c r="A614" s="341" t="s">
        <v>78</v>
      </c>
      <c r="B614" s="344">
        <v>0</v>
      </c>
      <c r="C614" s="338">
        <f aca="true" t="shared" si="81" ref="C614:C617">B614</f>
        <v>0</v>
      </c>
      <c r="D614" s="345"/>
      <c r="E614" s="353" t="str">
        <f t="shared" si="77"/>
        <v>-</v>
      </c>
      <c r="F614" s="354"/>
    </row>
    <row r="615" spans="1:6" s="321" customFormat="1" ht="30" customHeight="1">
      <c r="A615" s="341" t="s">
        <v>79</v>
      </c>
      <c r="B615" s="344">
        <v>0</v>
      </c>
      <c r="C615" s="338">
        <f t="shared" si="81"/>
        <v>0</v>
      </c>
      <c r="D615" s="345"/>
      <c r="E615" s="353" t="str">
        <f t="shared" si="77"/>
        <v>-</v>
      </c>
      <c r="F615" s="354"/>
    </row>
    <row r="616" spans="1:6" s="321" customFormat="1" ht="30" customHeight="1">
      <c r="A616" s="341" t="s">
        <v>80</v>
      </c>
      <c r="B616" s="344">
        <v>0</v>
      </c>
      <c r="C616" s="338">
        <f t="shared" si="81"/>
        <v>0</v>
      </c>
      <c r="D616" s="345"/>
      <c r="E616" s="353" t="str">
        <f t="shared" si="77"/>
        <v>-</v>
      </c>
      <c r="F616" s="354"/>
    </row>
    <row r="617" spans="1:6" s="321" customFormat="1" ht="30" customHeight="1">
      <c r="A617" s="341" t="s">
        <v>525</v>
      </c>
      <c r="B617" s="344">
        <v>0</v>
      </c>
      <c r="C617" s="338">
        <f t="shared" si="81"/>
        <v>0</v>
      </c>
      <c r="D617" s="345"/>
      <c r="E617" s="353" t="str">
        <f t="shared" si="77"/>
        <v>-</v>
      </c>
      <c r="F617" s="354"/>
    </row>
    <row r="618" spans="1:256" s="321" customFormat="1" ht="30" customHeight="1">
      <c r="A618" s="334" t="s">
        <v>526</v>
      </c>
      <c r="B618" s="342">
        <f>B619+B620</f>
        <v>166.45</v>
      </c>
      <c r="C618" s="342">
        <f>C619+C620</f>
        <v>166.45</v>
      </c>
      <c r="D618" s="343">
        <f>D619+D620</f>
        <v>199</v>
      </c>
      <c r="E618" s="353">
        <f t="shared" si="77"/>
        <v>1.1955542204866327</v>
      </c>
      <c r="F618" s="354"/>
      <c r="G618" s="239"/>
      <c r="H618" s="239"/>
      <c r="I618" s="239"/>
      <c r="J618" s="239"/>
      <c r="K618" s="239"/>
      <c r="L618" s="239"/>
      <c r="M618" s="239"/>
      <c r="N618" s="239"/>
      <c r="O618" s="239"/>
      <c r="P618" s="239"/>
      <c r="Q618" s="239"/>
      <c r="R618" s="239"/>
      <c r="S618" s="239"/>
      <c r="T618" s="239"/>
      <c r="U618" s="239"/>
      <c r="V618" s="239"/>
      <c r="W618" s="239"/>
      <c r="X618" s="239"/>
      <c r="Y618" s="239"/>
      <c r="Z618" s="239"/>
      <c r="AA618" s="239"/>
      <c r="AB618" s="239"/>
      <c r="AC618" s="239"/>
      <c r="AD618" s="239"/>
      <c r="AE618" s="239"/>
      <c r="AF618" s="239"/>
      <c r="AG618" s="239"/>
      <c r="AH618" s="239"/>
      <c r="AI618" s="239"/>
      <c r="AJ618" s="239"/>
      <c r="AK618" s="239"/>
      <c r="AL618" s="239"/>
      <c r="AM618" s="239"/>
      <c r="AN618" s="239"/>
      <c r="AO618" s="239"/>
      <c r="AP618" s="239"/>
      <c r="AQ618" s="239"/>
      <c r="AR618" s="239"/>
      <c r="AS618" s="239"/>
      <c r="AT618" s="239"/>
      <c r="AU618" s="239"/>
      <c r="AV618" s="239"/>
      <c r="AW618" s="239"/>
      <c r="AX618" s="239"/>
      <c r="AY618" s="239"/>
      <c r="AZ618" s="239"/>
      <c r="BA618" s="239"/>
      <c r="BB618" s="239"/>
      <c r="BC618" s="239"/>
      <c r="BD618" s="239"/>
      <c r="BE618" s="239"/>
      <c r="BF618" s="239"/>
      <c r="BG618" s="239"/>
      <c r="BH618" s="239"/>
      <c r="BI618" s="239"/>
      <c r="BJ618" s="239"/>
      <c r="BK618" s="239"/>
      <c r="BL618" s="239"/>
      <c r="BM618" s="239"/>
      <c r="BN618" s="239"/>
      <c r="BO618" s="239"/>
      <c r="BP618" s="239"/>
      <c r="BQ618" s="239"/>
      <c r="BR618" s="239"/>
      <c r="BS618" s="239"/>
      <c r="BT618" s="239"/>
      <c r="BU618" s="239"/>
      <c r="BV618" s="239"/>
      <c r="BW618" s="239"/>
      <c r="BX618" s="239"/>
      <c r="BY618" s="239"/>
      <c r="BZ618" s="239"/>
      <c r="CA618" s="239"/>
      <c r="CB618" s="239"/>
      <c r="CC618" s="239"/>
      <c r="CD618" s="239"/>
      <c r="CE618" s="239"/>
      <c r="CF618" s="239"/>
      <c r="CG618" s="239"/>
      <c r="CH618" s="239"/>
      <c r="CI618" s="239"/>
      <c r="CJ618" s="239"/>
      <c r="CK618" s="239"/>
      <c r="CL618" s="239"/>
      <c r="CM618" s="239"/>
      <c r="CN618" s="239"/>
      <c r="CO618" s="239"/>
      <c r="CP618" s="239"/>
      <c r="CQ618" s="239"/>
      <c r="CR618" s="239"/>
      <c r="CS618" s="239"/>
      <c r="CT618" s="239"/>
      <c r="CU618" s="239"/>
      <c r="CV618" s="239"/>
      <c r="CW618" s="239"/>
      <c r="CX618" s="239"/>
      <c r="CY618" s="239"/>
      <c r="CZ618" s="239"/>
      <c r="DA618" s="239"/>
      <c r="DB618" s="239"/>
      <c r="DC618" s="239"/>
      <c r="DD618" s="239"/>
      <c r="DE618" s="239"/>
      <c r="DF618" s="239"/>
      <c r="DG618" s="239"/>
      <c r="DH618" s="239"/>
      <c r="DI618" s="239"/>
      <c r="DJ618" s="239"/>
      <c r="DK618" s="239"/>
      <c r="DL618" s="239"/>
      <c r="DM618" s="239"/>
      <c r="DN618" s="239"/>
      <c r="DO618" s="239"/>
      <c r="DP618" s="239"/>
      <c r="DQ618" s="239"/>
      <c r="DR618" s="239"/>
      <c r="DS618" s="239"/>
      <c r="DT618" s="239"/>
      <c r="DU618" s="239"/>
      <c r="DV618" s="239"/>
      <c r="DW618" s="239"/>
      <c r="DX618" s="239"/>
      <c r="DY618" s="239"/>
      <c r="DZ618" s="239"/>
      <c r="EA618" s="239"/>
      <c r="EB618" s="239"/>
      <c r="EC618" s="239"/>
      <c r="ED618" s="239"/>
      <c r="EE618" s="239"/>
      <c r="EF618" s="239"/>
      <c r="EG618" s="239"/>
      <c r="EH618" s="239"/>
      <c r="EI618" s="239"/>
      <c r="EJ618" s="239"/>
      <c r="EK618" s="239"/>
      <c r="EL618" s="239"/>
      <c r="EM618" s="239"/>
      <c r="EN618" s="239"/>
      <c r="EO618" s="239"/>
      <c r="EP618" s="239"/>
      <c r="EQ618" s="239"/>
      <c r="ER618" s="239"/>
      <c r="ES618" s="239"/>
      <c r="ET618" s="239"/>
      <c r="EU618" s="239"/>
      <c r="EV618" s="239"/>
      <c r="EW618" s="239"/>
      <c r="EX618" s="239"/>
      <c r="EY618" s="239"/>
      <c r="EZ618" s="239"/>
      <c r="FA618" s="239"/>
      <c r="FB618" s="239"/>
      <c r="FC618" s="239"/>
      <c r="FD618" s="239"/>
      <c r="FE618" s="239"/>
      <c r="FF618" s="239"/>
      <c r="FG618" s="239"/>
      <c r="FH618" s="239"/>
      <c r="FI618" s="239"/>
      <c r="FJ618" s="239"/>
      <c r="FK618" s="239"/>
      <c r="FL618" s="239"/>
      <c r="FM618" s="239"/>
      <c r="FN618" s="239"/>
      <c r="FO618" s="239"/>
      <c r="FP618" s="239"/>
      <c r="FQ618" s="239"/>
      <c r="FR618" s="239"/>
      <c r="FS618" s="239"/>
      <c r="FT618" s="239"/>
      <c r="FU618" s="239"/>
      <c r="FV618" s="239"/>
      <c r="FW618" s="239"/>
      <c r="FX618" s="239"/>
      <c r="FY618" s="239"/>
      <c r="FZ618" s="239"/>
      <c r="GA618" s="239"/>
      <c r="GB618" s="239"/>
      <c r="GC618" s="239"/>
      <c r="GD618" s="239"/>
      <c r="GE618" s="239"/>
      <c r="GF618" s="239"/>
      <c r="GG618" s="239"/>
      <c r="GH618" s="239"/>
      <c r="GI618" s="239"/>
      <c r="GJ618" s="239"/>
      <c r="GK618" s="239"/>
      <c r="GL618" s="239"/>
      <c r="GM618" s="239"/>
      <c r="GN618" s="239"/>
      <c r="GO618" s="239"/>
      <c r="GP618" s="239"/>
      <c r="GQ618" s="239"/>
      <c r="GR618" s="239"/>
      <c r="GS618" s="239"/>
      <c r="GT618" s="239"/>
      <c r="GU618" s="239"/>
      <c r="GV618" s="239"/>
      <c r="GW618" s="239"/>
      <c r="GX618" s="239"/>
      <c r="GY618" s="239"/>
      <c r="GZ618" s="239"/>
      <c r="HA618" s="239"/>
      <c r="HB618" s="239"/>
      <c r="HC618" s="239"/>
      <c r="HD618" s="239"/>
      <c r="HE618" s="239"/>
      <c r="HF618" s="239"/>
      <c r="HG618" s="239"/>
      <c r="HH618" s="239"/>
      <c r="HI618" s="239"/>
      <c r="HJ618" s="239"/>
      <c r="HK618" s="239"/>
      <c r="HL618" s="239"/>
      <c r="HM618" s="239"/>
      <c r="HN618" s="239"/>
      <c r="HO618" s="239"/>
      <c r="HP618" s="239"/>
      <c r="HQ618" s="239"/>
      <c r="HR618" s="239"/>
      <c r="HS618" s="239"/>
      <c r="HT618" s="239"/>
      <c r="HU618" s="239"/>
      <c r="HV618" s="239"/>
      <c r="HW618" s="239"/>
      <c r="HX618" s="239"/>
      <c r="HY618" s="239"/>
      <c r="HZ618" s="239"/>
      <c r="IA618" s="239"/>
      <c r="IB618" s="239"/>
      <c r="IC618" s="239"/>
      <c r="ID618" s="239"/>
      <c r="IE618" s="239"/>
      <c r="IF618" s="239"/>
      <c r="IG618" s="239"/>
      <c r="IH618" s="325"/>
      <c r="II618" s="325"/>
      <c r="IJ618" s="325"/>
      <c r="IK618" s="325"/>
      <c r="IL618" s="325"/>
      <c r="IM618" s="325"/>
      <c r="IN618" s="325"/>
      <c r="IO618" s="325"/>
      <c r="IP618" s="325"/>
      <c r="IQ618" s="325"/>
      <c r="IR618" s="325"/>
      <c r="IS618" s="325"/>
      <c r="IT618" s="325"/>
      <c r="IU618" s="325"/>
      <c r="IV618" s="325"/>
    </row>
    <row r="619" spans="1:256" s="321" customFormat="1" ht="30" customHeight="1">
      <c r="A619" s="341" t="s">
        <v>527</v>
      </c>
      <c r="B619" s="344">
        <v>166.45</v>
      </c>
      <c r="C619" s="338">
        <f aca="true" t="shared" si="82" ref="C619:C623">B619</f>
        <v>166.45</v>
      </c>
      <c r="D619" s="345">
        <v>199</v>
      </c>
      <c r="E619" s="353">
        <f t="shared" si="77"/>
        <v>1.1955542204866327</v>
      </c>
      <c r="F619" s="354"/>
      <c r="G619" s="239"/>
      <c r="H619" s="239"/>
      <c r="I619" s="239"/>
      <c r="J619" s="239"/>
      <c r="K619" s="239"/>
      <c r="L619" s="239"/>
      <c r="M619" s="239"/>
      <c r="N619" s="239"/>
      <c r="O619" s="239"/>
      <c r="P619" s="239"/>
      <c r="Q619" s="239"/>
      <c r="R619" s="239"/>
      <c r="S619" s="239"/>
      <c r="T619" s="239"/>
      <c r="U619" s="239"/>
      <c r="V619" s="239"/>
      <c r="W619" s="239"/>
      <c r="X619" s="239"/>
      <c r="Y619" s="239"/>
      <c r="Z619" s="239"/>
      <c r="AA619" s="239"/>
      <c r="AB619" s="239"/>
      <c r="AC619" s="239"/>
      <c r="AD619" s="239"/>
      <c r="AE619" s="239"/>
      <c r="AF619" s="239"/>
      <c r="AG619" s="239"/>
      <c r="AH619" s="239"/>
      <c r="AI619" s="239"/>
      <c r="AJ619" s="239"/>
      <c r="AK619" s="239"/>
      <c r="AL619" s="239"/>
      <c r="AM619" s="239"/>
      <c r="AN619" s="239"/>
      <c r="AO619" s="239"/>
      <c r="AP619" s="239"/>
      <c r="AQ619" s="239"/>
      <c r="AR619" s="239"/>
      <c r="AS619" s="239"/>
      <c r="AT619" s="239"/>
      <c r="AU619" s="239"/>
      <c r="AV619" s="239"/>
      <c r="AW619" s="239"/>
      <c r="AX619" s="239"/>
      <c r="AY619" s="239"/>
      <c r="AZ619" s="239"/>
      <c r="BA619" s="239"/>
      <c r="BB619" s="239"/>
      <c r="BC619" s="239"/>
      <c r="BD619" s="239"/>
      <c r="BE619" s="239"/>
      <c r="BF619" s="239"/>
      <c r="BG619" s="239"/>
      <c r="BH619" s="239"/>
      <c r="BI619" s="239"/>
      <c r="BJ619" s="239"/>
      <c r="BK619" s="239"/>
      <c r="BL619" s="239"/>
      <c r="BM619" s="239"/>
      <c r="BN619" s="239"/>
      <c r="BO619" s="239"/>
      <c r="BP619" s="239"/>
      <c r="BQ619" s="239"/>
      <c r="BR619" s="239"/>
      <c r="BS619" s="239"/>
      <c r="BT619" s="239"/>
      <c r="BU619" s="239"/>
      <c r="BV619" s="239"/>
      <c r="BW619" s="239"/>
      <c r="BX619" s="239"/>
      <c r="BY619" s="239"/>
      <c r="BZ619" s="239"/>
      <c r="CA619" s="239"/>
      <c r="CB619" s="239"/>
      <c r="CC619" s="239"/>
      <c r="CD619" s="239"/>
      <c r="CE619" s="239"/>
      <c r="CF619" s="239"/>
      <c r="CG619" s="239"/>
      <c r="CH619" s="239"/>
      <c r="CI619" s="239"/>
      <c r="CJ619" s="239"/>
      <c r="CK619" s="239"/>
      <c r="CL619" s="239"/>
      <c r="CM619" s="239"/>
      <c r="CN619" s="239"/>
      <c r="CO619" s="239"/>
      <c r="CP619" s="239"/>
      <c r="CQ619" s="239"/>
      <c r="CR619" s="239"/>
      <c r="CS619" s="239"/>
      <c r="CT619" s="239"/>
      <c r="CU619" s="239"/>
      <c r="CV619" s="239"/>
      <c r="CW619" s="239"/>
      <c r="CX619" s="239"/>
      <c r="CY619" s="239"/>
      <c r="CZ619" s="239"/>
      <c r="DA619" s="239"/>
      <c r="DB619" s="239"/>
      <c r="DC619" s="239"/>
      <c r="DD619" s="239"/>
      <c r="DE619" s="239"/>
      <c r="DF619" s="239"/>
      <c r="DG619" s="239"/>
      <c r="DH619" s="239"/>
      <c r="DI619" s="239"/>
      <c r="DJ619" s="239"/>
      <c r="DK619" s="239"/>
      <c r="DL619" s="239"/>
      <c r="DM619" s="239"/>
      <c r="DN619" s="239"/>
      <c r="DO619" s="239"/>
      <c r="DP619" s="239"/>
      <c r="DQ619" s="239"/>
      <c r="DR619" s="239"/>
      <c r="DS619" s="239"/>
      <c r="DT619" s="239"/>
      <c r="DU619" s="239"/>
      <c r="DV619" s="239"/>
      <c r="DW619" s="239"/>
      <c r="DX619" s="239"/>
      <c r="DY619" s="239"/>
      <c r="DZ619" s="239"/>
      <c r="EA619" s="239"/>
      <c r="EB619" s="239"/>
      <c r="EC619" s="239"/>
      <c r="ED619" s="239"/>
      <c r="EE619" s="239"/>
      <c r="EF619" s="239"/>
      <c r="EG619" s="239"/>
      <c r="EH619" s="239"/>
      <c r="EI619" s="239"/>
      <c r="EJ619" s="239"/>
      <c r="EK619" s="239"/>
      <c r="EL619" s="239"/>
      <c r="EM619" s="239"/>
      <c r="EN619" s="239"/>
      <c r="EO619" s="239"/>
      <c r="EP619" s="239"/>
      <c r="EQ619" s="239"/>
      <c r="ER619" s="239"/>
      <c r="ES619" s="239"/>
      <c r="ET619" s="239"/>
      <c r="EU619" s="239"/>
      <c r="EV619" s="239"/>
      <c r="EW619" s="239"/>
      <c r="EX619" s="239"/>
      <c r="EY619" s="239"/>
      <c r="EZ619" s="239"/>
      <c r="FA619" s="239"/>
      <c r="FB619" s="239"/>
      <c r="FC619" s="239"/>
      <c r="FD619" s="239"/>
      <c r="FE619" s="239"/>
      <c r="FF619" s="239"/>
      <c r="FG619" s="239"/>
      <c r="FH619" s="239"/>
      <c r="FI619" s="239"/>
      <c r="FJ619" s="239"/>
      <c r="FK619" s="239"/>
      <c r="FL619" s="239"/>
      <c r="FM619" s="239"/>
      <c r="FN619" s="239"/>
      <c r="FO619" s="239"/>
      <c r="FP619" s="239"/>
      <c r="FQ619" s="239"/>
      <c r="FR619" s="239"/>
      <c r="FS619" s="239"/>
      <c r="FT619" s="239"/>
      <c r="FU619" s="239"/>
      <c r="FV619" s="239"/>
      <c r="FW619" s="239"/>
      <c r="FX619" s="239"/>
      <c r="FY619" s="239"/>
      <c r="FZ619" s="239"/>
      <c r="GA619" s="239"/>
      <c r="GB619" s="239"/>
      <c r="GC619" s="239"/>
      <c r="GD619" s="239"/>
      <c r="GE619" s="239"/>
      <c r="GF619" s="239"/>
      <c r="GG619" s="239"/>
      <c r="GH619" s="239"/>
      <c r="GI619" s="239"/>
      <c r="GJ619" s="239"/>
      <c r="GK619" s="239"/>
      <c r="GL619" s="239"/>
      <c r="GM619" s="239"/>
      <c r="GN619" s="239"/>
      <c r="GO619" s="239"/>
      <c r="GP619" s="239"/>
      <c r="GQ619" s="239"/>
      <c r="GR619" s="239"/>
      <c r="GS619" s="239"/>
      <c r="GT619" s="239"/>
      <c r="GU619" s="239"/>
      <c r="GV619" s="239"/>
      <c r="GW619" s="239"/>
      <c r="GX619" s="239"/>
      <c r="GY619" s="239"/>
      <c r="GZ619" s="239"/>
      <c r="HA619" s="239"/>
      <c r="HB619" s="239"/>
      <c r="HC619" s="239"/>
      <c r="HD619" s="239"/>
      <c r="HE619" s="239"/>
      <c r="HF619" s="239"/>
      <c r="HG619" s="239"/>
      <c r="HH619" s="239"/>
      <c r="HI619" s="239"/>
      <c r="HJ619" s="239"/>
      <c r="HK619" s="239"/>
      <c r="HL619" s="239"/>
      <c r="HM619" s="239"/>
      <c r="HN619" s="239"/>
      <c r="HO619" s="239"/>
      <c r="HP619" s="239"/>
      <c r="HQ619" s="239"/>
      <c r="HR619" s="239"/>
      <c r="HS619" s="239"/>
      <c r="HT619" s="239"/>
      <c r="HU619" s="239"/>
      <c r="HV619" s="239"/>
      <c r="HW619" s="239"/>
      <c r="HX619" s="239"/>
      <c r="HY619" s="239"/>
      <c r="HZ619" s="239"/>
      <c r="IA619" s="239"/>
      <c r="IB619" s="239"/>
      <c r="IC619" s="239"/>
      <c r="ID619" s="239"/>
      <c r="IE619" s="239"/>
      <c r="IF619" s="239"/>
      <c r="IG619" s="239"/>
      <c r="IH619" s="325"/>
      <c r="II619" s="325"/>
      <c r="IJ619" s="325"/>
      <c r="IK619" s="325"/>
      <c r="IL619" s="325"/>
      <c r="IM619" s="325"/>
      <c r="IN619" s="325"/>
      <c r="IO619" s="325"/>
      <c r="IP619" s="325"/>
      <c r="IQ619" s="325"/>
      <c r="IR619" s="325"/>
      <c r="IS619" s="325"/>
      <c r="IT619" s="325"/>
      <c r="IU619" s="325"/>
      <c r="IV619" s="325"/>
    </row>
    <row r="620" spans="1:6" s="321" customFormat="1" ht="30" customHeight="1">
      <c r="A620" s="341" t="s">
        <v>528</v>
      </c>
      <c r="B620" s="344">
        <v>0</v>
      </c>
      <c r="C620" s="338">
        <f t="shared" si="82"/>
        <v>0</v>
      </c>
      <c r="D620" s="345"/>
      <c r="E620" s="353" t="str">
        <f t="shared" si="77"/>
        <v>-</v>
      </c>
      <c r="F620" s="354"/>
    </row>
    <row r="621" spans="1:6" s="321" customFormat="1" ht="30" customHeight="1">
      <c r="A621" s="334" t="s">
        <v>529</v>
      </c>
      <c r="B621" s="342">
        <f>B622+B623</f>
        <v>0</v>
      </c>
      <c r="C621" s="342">
        <f>C622+C623</f>
        <v>0</v>
      </c>
      <c r="D621" s="343">
        <f>D622+D623</f>
        <v>0</v>
      </c>
      <c r="E621" s="353" t="str">
        <f t="shared" si="77"/>
        <v>-</v>
      </c>
      <c r="F621" s="354"/>
    </row>
    <row r="622" spans="1:6" s="321" customFormat="1" ht="30" customHeight="1">
      <c r="A622" s="341" t="s">
        <v>530</v>
      </c>
      <c r="B622" s="344">
        <v>0</v>
      </c>
      <c r="C622" s="338">
        <f t="shared" si="82"/>
        <v>0</v>
      </c>
      <c r="D622" s="345"/>
      <c r="E622" s="353" t="str">
        <f t="shared" si="77"/>
        <v>-</v>
      </c>
      <c r="F622" s="354"/>
    </row>
    <row r="623" spans="1:6" s="321" customFormat="1" ht="30" customHeight="1">
      <c r="A623" s="341" t="s">
        <v>531</v>
      </c>
      <c r="B623" s="344">
        <v>0</v>
      </c>
      <c r="C623" s="338">
        <f t="shared" si="82"/>
        <v>0</v>
      </c>
      <c r="D623" s="345"/>
      <c r="E623" s="353" t="str">
        <f t="shared" si="77"/>
        <v>-</v>
      </c>
      <c r="F623" s="354"/>
    </row>
    <row r="624" spans="1:6" s="321" customFormat="1" ht="30" customHeight="1">
      <c r="A624" s="334" t="s">
        <v>532</v>
      </c>
      <c r="B624" s="342">
        <f>B625+B626</f>
        <v>0</v>
      </c>
      <c r="C624" s="342">
        <f>C625+C626</f>
        <v>0</v>
      </c>
      <c r="D624" s="343">
        <f>D625+D626</f>
        <v>0</v>
      </c>
      <c r="E624" s="353" t="str">
        <f t="shared" si="77"/>
        <v>-</v>
      </c>
      <c r="F624" s="354"/>
    </row>
    <row r="625" spans="1:6" s="321" customFormat="1" ht="30" customHeight="1">
      <c r="A625" s="341" t="s">
        <v>533</v>
      </c>
      <c r="B625" s="344">
        <v>0</v>
      </c>
      <c r="C625" s="338">
        <f aca="true" t="shared" si="83" ref="C625:C629">B625</f>
        <v>0</v>
      </c>
      <c r="D625" s="345"/>
      <c r="E625" s="353" t="str">
        <f t="shared" si="77"/>
        <v>-</v>
      </c>
      <c r="F625" s="354"/>
    </row>
    <row r="626" spans="1:6" s="321" customFormat="1" ht="30" customHeight="1">
      <c r="A626" s="341" t="s">
        <v>534</v>
      </c>
      <c r="B626" s="344">
        <v>0</v>
      </c>
      <c r="C626" s="338">
        <f t="shared" si="83"/>
        <v>0</v>
      </c>
      <c r="D626" s="345"/>
      <c r="E626" s="353" t="str">
        <f t="shared" si="77"/>
        <v>-</v>
      </c>
      <c r="F626" s="354"/>
    </row>
    <row r="627" spans="1:6" s="321" customFormat="1" ht="30" customHeight="1">
      <c r="A627" s="334" t="s">
        <v>535</v>
      </c>
      <c r="B627" s="342">
        <f>B628+B629</f>
        <v>0</v>
      </c>
      <c r="C627" s="342">
        <f>C628+C629</f>
        <v>0</v>
      </c>
      <c r="D627" s="343">
        <f>D628+D629</f>
        <v>0</v>
      </c>
      <c r="E627" s="353" t="str">
        <f t="shared" si="77"/>
        <v>-</v>
      </c>
      <c r="F627" s="354"/>
    </row>
    <row r="628" spans="1:6" s="321" customFormat="1" ht="30" customHeight="1">
      <c r="A628" s="341" t="s">
        <v>536</v>
      </c>
      <c r="B628" s="344">
        <v>0</v>
      </c>
      <c r="C628" s="338">
        <f t="shared" si="83"/>
        <v>0</v>
      </c>
      <c r="D628" s="345"/>
      <c r="E628" s="353" t="str">
        <f t="shared" si="77"/>
        <v>-</v>
      </c>
      <c r="F628" s="354"/>
    </row>
    <row r="629" spans="1:6" s="321" customFormat="1" ht="30" customHeight="1">
      <c r="A629" s="341" t="s">
        <v>537</v>
      </c>
      <c r="B629" s="344">
        <v>0</v>
      </c>
      <c r="C629" s="338">
        <f t="shared" si="83"/>
        <v>0</v>
      </c>
      <c r="D629" s="345"/>
      <c r="E629" s="353" t="str">
        <f t="shared" si="77"/>
        <v>-</v>
      </c>
      <c r="F629" s="354"/>
    </row>
    <row r="630" spans="1:6" s="321" customFormat="1" ht="30" customHeight="1">
      <c r="A630" s="334" t="s">
        <v>538</v>
      </c>
      <c r="B630" s="342">
        <f>B631+B632</f>
        <v>0</v>
      </c>
      <c r="C630" s="342">
        <f>C631+C632</f>
        <v>0</v>
      </c>
      <c r="D630" s="343">
        <f>D631+D632</f>
        <v>0</v>
      </c>
      <c r="E630" s="353" t="str">
        <f t="shared" si="77"/>
        <v>-</v>
      </c>
      <c r="F630" s="354"/>
    </row>
    <row r="631" spans="1:6" s="321" customFormat="1" ht="30" customHeight="1">
      <c r="A631" s="341" t="s">
        <v>539</v>
      </c>
      <c r="B631" s="344">
        <v>0</v>
      </c>
      <c r="C631" s="338">
        <f aca="true" t="shared" si="84" ref="C631:C636">B631</f>
        <v>0</v>
      </c>
      <c r="D631" s="345"/>
      <c r="E631" s="353" t="str">
        <f t="shared" si="77"/>
        <v>-</v>
      </c>
      <c r="F631" s="354"/>
    </row>
    <row r="632" spans="1:6" s="321" customFormat="1" ht="30" customHeight="1">
      <c r="A632" s="341" t="s">
        <v>540</v>
      </c>
      <c r="B632" s="344">
        <v>0</v>
      </c>
      <c r="C632" s="338">
        <f t="shared" si="84"/>
        <v>0</v>
      </c>
      <c r="D632" s="345"/>
      <c r="E632" s="353" t="str">
        <f t="shared" si="77"/>
        <v>-</v>
      </c>
      <c r="F632" s="354"/>
    </row>
    <row r="633" spans="1:6" s="321" customFormat="1" ht="30" customHeight="1">
      <c r="A633" s="334" t="s">
        <v>541</v>
      </c>
      <c r="B633" s="342">
        <f>B634+B635+B636</f>
        <v>0</v>
      </c>
      <c r="C633" s="342">
        <f>C634+C635+C636</f>
        <v>0</v>
      </c>
      <c r="D633" s="343">
        <f>D634+D635+D636</f>
        <v>0</v>
      </c>
      <c r="E633" s="353" t="str">
        <f t="shared" si="77"/>
        <v>-</v>
      </c>
      <c r="F633" s="354"/>
    </row>
    <row r="634" spans="1:6" s="321" customFormat="1" ht="30" customHeight="1">
      <c r="A634" s="341" t="s">
        <v>542</v>
      </c>
      <c r="B634" s="344">
        <v>0</v>
      </c>
      <c r="C634" s="338">
        <f t="shared" si="84"/>
        <v>0</v>
      </c>
      <c r="D634" s="345"/>
      <c r="E634" s="353" t="str">
        <f t="shared" si="77"/>
        <v>-</v>
      </c>
      <c r="F634" s="354"/>
    </row>
    <row r="635" spans="1:6" s="321" customFormat="1" ht="30" customHeight="1">
      <c r="A635" s="341" t="s">
        <v>543</v>
      </c>
      <c r="B635" s="344">
        <v>0</v>
      </c>
      <c r="C635" s="338">
        <f t="shared" si="84"/>
        <v>0</v>
      </c>
      <c r="D635" s="345"/>
      <c r="E635" s="353" t="str">
        <f t="shared" si="77"/>
        <v>-</v>
      </c>
      <c r="F635" s="354"/>
    </row>
    <row r="636" spans="1:6" s="321" customFormat="1" ht="30" customHeight="1">
      <c r="A636" s="341" t="s">
        <v>544</v>
      </c>
      <c r="B636" s="344">
        <v>0</v>
      </c>
      <c r="C636" s="338">
        <f t="shared" si="84"/>
        <v>0</v>
      </c>
      <c r="D636" s="345"/>
      <c r="E636" s="353" t="str">
        <f t="shared" si="77"/>
        <v>-</v>
      </c>
      <c r="F636" s="354"/>
    </row>
    <row r="637" spans="1:6" s="321" customFormat="1" ht="30" customHeight="1">
      <c r="A637" s="334" t="s">
        <v>545</v>
      </c>
      <c r="B637" s="342">
        <f>SUM(B638:B640)</f>
        <v>0</v>
      </c>
      <c r="C637" s="342">
        <f>SUM(C638:C640)</f>
        <v>0</v>
      </c>
      <c r="D637" s="343">
        <f>SUM(D638:D640)</f>
        <v>0</v>
      </c>
      <c r="E637" s="353" t="str">
        <f t="shared" si="77"/>
        <v>-</v>
      </c>
      <c r="F637" s="354"/>
    </row>
    <row r="638" spans="1:6" s="321" customFormat="1" ht="30" customHeight="1">
      <c r="A638" s="341" t="s">
        <v>546</v>
      </c>
      <c r="B638" s="344">
        <v>0</v>
      </c>
      <c r="C638" s="338">
        <f>B638</f>
        <v>0</v>
      </c>
      <c r="D638" s="345"/>
      <c r="E638" s="353" t="str">
        <f t="shared" si="77"/>
        <v>-</v>
      </c>
      <c r="F638" s="354"/>
    </row>
    <row r="639" spans="1:6" s="321" customFormat="1" ht="30" customHeight="1">
      <c r="A639" s="341" t="s">
        <v>547</v>
      </c>
      <c r="B639" s="344">
        <v>0</v>
      </c>
      <c r="C639" s="338">
        <f>B639</f>
        <v>0</v>
      </c>
      <c r="D639" s="345"/>
      <c r="E639" s="353" t="str">
        <f t="shared" si="77"/>
        <v>-</v>
      </c>
      <c r="F639" s="354"/>
    </row>
    <row r="640" spans="1:6" s="321" customFormat="1" ht="30" customHeight="1">
      <c r="A640" s="341" t="s">
        <v>548</v>
      </c>
      <c r="B640" s="344">
        <v>0</v>
      </c>
      <c r="C640" s="338">
        <f>B640</f>
        <v>0</v>
      </c>
      <c r="D640" s="345"/>
      <c r="E640" s="353" t="str">
        <f aca="true" t="shared" si="85" ref="E640:E671">_xlfn.IFERROR(D640/B640,"-")</f>
        <v>-</v>
      </c>
      <c r="F640" s="354"/>
    </row>
    <row r="641" spans="1:256" s="321" customFormat="1" ht="30" customHeight="1">
      <c r="A641" s="334" t="s">
        <v>549</v>
      </c>
      <c r="B641" s="342">
        <f>SUM(B642:B648)</f>
        <v>236.6</v>
      </c>
      <c r="C641" s="342">
        <f>SUM(C642:C648)</f>
        <v>236.6</v>
      </c>
      <c r="D641" s="343">
        <f>SUM(D642:D648)</f>
        <v>242</v>
      </c>
      <c r="E641" s="353">
        <f t="shared" si="85"/>
        <v>1.0228233305156382</v>
      </c>
      <c r="F641" s="356"/>
      <c r="G641" s="239"/>
      <c r="H641" s="239"/>
      <c r="I641" s="239"/>
      <c r="J641" s="239"/>
      <c r="K641" s="239"/>
      <c r="L641" s="239"/>
      <c r="M641" s="239"/>
      <c r="N641" s="239"/>
      <c r="O641" s="239"/>
      <c r="P641" s="239"/>
      <c r="Q641" s="239"/>
      <c r="R641" s="239"/>
      <c r="S641" s="239"/>
      <c r="T641" s="239"/>
      <c r="U641" s="239"/>
      <c r="V641" s="239"/>
      <c r="W641" s="239"/>
      <c r="X641" s="239"/>
      <c r="Y641" s="239"/>
      <c r="Z641" s="239"/>
      <c r="AA641" s="239"/>
      <c r="AB641" s="239"/>
      <c r="AC641" s="239"/>
      <c r="AD641" s="239"/>
      <c r="AE641" s="239"/>
      <c r="AF641" s="239"/>
      <c r="AG641" s="239"/>
      <c r="AH641" s="239"/>
      <c r="AI641" s="239"/>
      <c r="AJ641" s="239"/>
      <c r="AK641" s="239"/>
      <c r="AL641" s="239"/>
      <c r="AM641" s="239"/>
      <c r="AN641" s="239"/>
      <c r="AO641" s="239"/>
      <c r="AP641" s="239"/>
      <c r="AQ641" s="239"/>
      <c r="AR641" s="239"/>
      <c r="AS641" s="239"/>
      <c r="AT641" s="239"/>
      <c r="AU641" s="239"/>
      <c r="AV641" s="239"/>
      <c r="AW641" s="239"/>
      <c r="AX641" s="239"/>
      <c r="AY641" s="239"/>
      <c r="AZ641" s="239"/>
      <c r="BA641" s="239"/>
      <c r="BB641" s="239"/>
      <c r="BC641" s="239"/>
      <c r="BD641" s="239"/>
      <c r="BE641" s="239"/>
      <c r="BF641" s="239"/>
      <c r="BG641" s="239"/>
      <c r="BH641" s="239"/>
      <c r="BI641" s="239"/>
      <c r="BJ641" s="239"/>
      <c r="BK641" s="239"/>
      <c r="BL641" s="239"/>
      <c r="BM641" s="239"/>
      <c r="BN641" s="239"/>
      <c r="BO641" s="239"/>
      <c r="BP641" s="239"/>
      <c r="BQ641" s="239"/>
      <c r="BR641" s="239"/>
      <c r="BS641" s="239"/>
      <c r="BT641" s="239"/>
      <c r="BU641" s="239"/>
      <c r="BV641" s="239"/>
      <c r="BW641" s="239"/>
      <c r="BX641" s="239"/>
      <c r="BY641" s="239"/>
      <c r="BZ641" s="239"/>
      <c r="CA641" s="239"/>
      <c r="CB641" s="239"/>
      <c r="CC641" s="239"/>
      <c r="CD641" s="239"/>
      <c r="CE641" s="239"/>
      <c r="CF641" s="239"/>
      <c r="CG641" s="239"/>
      <c r="CH641" s="239"/>
      <c r="CI641" s="239"/>
      <c r="CJ641" s="239"/>
      <c r="CK641" s="239"/>
      <c r="CL641" s="239"/>
      <c r="CM641" s="239"/>
      <c r="CN641" s="239"/>
      <c r="CO641" s="239"/>
      <c r="CP641" s="239"/>
      <c r="CQ641" s="239"/>
      <c r="CR641" s="239"/>
      <c r="CS641" s="239"/>
      <c r="CT641" s="239"/>
      <c r="CU641" s="239"/>
      <c r="CV641" s="239"/>
      <c r="CW641" s="239"/>
      <c r="CX641" s="239"/>
      <c r="CY641" s="239"/>
      <c r="CZ641" s="239"/>
      <c r="DA641" s="239"/>
      <c r="DB641" s="239"/>
      <c r="DC641" s="239"/>
      <c r="DD641" s="239"/>
      <c r="DE641" s="239"/>
      <c r="DF641" s="239"/>
      <c r="DG641" s="239"/>
      <c r="DH641" s="239"/>
      <c r="DI641" s="239"/>
      <c r="DJ641" s="239"/>
      <c r="DK641" s="239"/>
      <c r="DL641" s="239"/>
      <c r="DM641" s="239"/>
      <c r="DN641" s="239"/>
      <c r="DO641" s="239"/>
      <c r="DP641" s="239"/>
      <c r="DQ641" s="239"/>
      <c r="DR641" s="239"/>
      <c r="DS641" s="239"/>
      <c r="DT641" s="239"/>
      <c r="DU641" s="239"/>
      <c r="DV641" s="239"/>
      <c r="DW641" s="239"/>
      <c r="DX641" s="239"/>
      <c r="DY641" s="239"/>
      <c r="DZ641" s="239"/>
      <c r="EA641" s="239"/>
      <c r="EB641" s="239"/>
      <c r="EC641" s="239"/>
      <c r="ED641" s="239"/>
      <c r="EE641" s="239"/>
      <c r="EF641" s="239"/>
      <c r="EG641" s="239"/>
      <c r="EH641" s="239"/>
      <c r="EI641" s="239"/>
      <c r="EJ641" s="239"/>
      <c r="EK641" s="239"/>
      <c r="EL641" s="239"/>
      <c r="EM641" s="239"/>
      <c r="EN641" s="239"/>
      <c r="EO641" s="239"/>
      <c r="EP641" s="239"/>
      <c r="EQ641" s="239"/>
      <c r="ER641" s="239"/>
      <c r="ES641" s="239"/>
      <c r="ET641" s="239"/>
      <c r="EU641" s="239"/>
      <c r="EV641" s="239"/>
      <c r="EW641" s="239"/>
      <c r="EX641" s="239"/>
      <c r="EY641" s="239"/>
      <c r="EZ641" s="239"/>
      <c r="FA641" s="239"/>
      <c r="FB641" s="239"/>
      <c r="FC641" s="239"/>
      <c r="FD641" s="239"/>
      <c r="FE641" s="239"/>
      <c r="FF641" s="239"/>
      <c r="FG641" s="239"/>
      <c r="FH641" s="239"/>
      <c r="FI641" s="239"/>
      <c r="FJ641" s="239"/>
      <c r="FK641" s="239"/>
      <c r="FL641" s="239"/>
      <c r="FM641" s="239"/>
      <c r="FN641" s="239"/>
      <c r="FO641" s="239"/>
      <c r="FP641" s="239"/>
      <c r="FQ641" s="239"/>
      <c r="FR641" s="239"/>
      <c r="FS641" s="239"/>
      <c r="FT641" s="239"/>
      <c r="FU641" s="239"/>
      <c r="FV641" s="239"/>
      <c r="FW641" s="239"/>
      <c r="FX641" s="239"/>
      <c r="FY641" s="239"/>
      <c r="FZ641" s="239"/>
      <c r="GA641" s="239"/>
      <c r="GB641" s="239"/>
      <c r="GC641" s="239"/>
      <c r="GD641" s="239"/>
      <c r="GE641" s="239"/>
      <c r="GF641" s="239"/>
      <c r="GG641" s="239"/>
      <c r="GH641" s="239"/>
      <c r="GI641" s="239"/>
      <c r="GJ641" s="239"/>
      <c r="GK641" s="239"/>
      <c r="GL641" s="239"/>
      <c r="GM641" s="239"/>
      <c r="GN641" s="239"/>
      <c r="GO641" s="239"/>
      <c r="GP641" s="239"/>
      <c r="GQ641" s="239"/>
      <c r="GR641" s="239"/>
      <c r="GS641" s="239"/>
      <c r="GT641" s="239"/>
      <c r="GU641" s="239"/>
      <c r="GV641" s="239"/>
      <c r="GW641" s="239"/>
      <c r="GX641" s="239"/>
      <c r="GY641" s="239"/>
      <c r="GZ641" s="239"/>
      <c r="HA641" s="239"/>
      <c r="HB641" s="239"/>
      <c r="HC641" s="239"/>
      <c r="HD641" s="239"/>
      <c r="HE641" s="239"/>
      <c r="HF641" s="239"/>
      <c r="HG641" s="239"/>
      <c r="HH641" s="239"/>
      <c r="HI641" s="239"/>
      <c r="HJ641" s="239"/>
      <c r="HK641" s="239"/>
      <c r="HL641" s="239"/>
      <c r="HM641" s="239"/>
      <c r="HN641" s="239"/>
      <c r="HO641" s="239"/>
      <c r="HP641" s="239"/>
      <c r="HQ641" s="239"/>
      <c r="HR641" s="239"/>
      <c r="HS641" s="239"/>
      <c r="HT641" s="239"/>
      <c r="HU641" s="239"/>
      <c r="HV641" s="239"/>
      <c r="HW641" s="239"/>
      <c r="HX641" s="239"/>
      <c r="HY641" s="239"/>
      <c r="HZ641" s="239"/>
      <c r="IA641" s="239"/>
      <c r="IB641" s="239"/>
      <c r="IC641" s="239"/>
      <c r="ID641" s="239"/>
      <c r="IE641" s="239"/>
      <c r="IF641" s="239"/>
      <c r="IG641" s="239"/>
      <c r="IH641" s="325"/>
      <c r="II641" s="325"/>
      <c r="IJ641" s="325"/>
      <c r="IK641" s="325"/>
      <c r="IL641" s="325"/>
      <c r="IM641" s="325"/>
      <c r="IN641" s="325"/>
      <c r="IO641" s="325"/>
      <c r="IP641" s="325"/>
      <c r="IQ641" s="325"/>
      <c r="IR641" s="325"/>
      <c r="IS641" s="325"/>
      <c r="IT641" s="325"/>
      <c r="IU641" s="325"/>
      <c r="IV641" s="325"/>
    </row>
    <row r="642" spans="1:6" s="321" customFormat="1" ht="30" customHeight="1">
      <c r="A642" s="341" t="s">
        <v>78</v>
      </c>
      <c r="B642" s="344">
        <v>0</v>
      </c>
      <c r="C642" s="338">
        <f aca="true" t="shared" si="86" ref="C642:C648">B642</f>
        <v>0</v>
      </c>
      <c r="D642" s="345"/>
      <c r="E642" s="353" t="str">
        <f t="shared" si="85"/>
        <v>-</v>
      </c>
      <c r="F642" s="354"/>
    </row>
    <row r="643" spans="1:6" s="321" customFormat="1" ht="30" customHeight="1">
      <c r="A643" s="341" t="s">
        <v>79</v>
      </c>
      <c r="B643" s="344">
        <v>0</v>
      </c>
      <c r="C643" s="338">
        <f t="shared" si="86"/>
        <v>0</v>
      </c>
      <c r="D643" s="345"/>
      <c r="E643" s="353" t="str">
        <f t="shared" si="85"/>
        <v>-</v>
      </c>
      <c r="F643" s="354"/>
    </row>
    <row r="644" spans="1:6" s="321" customFormat="1" ht="30" customHeight="1">
      <c r="A644" s="341" t="s">
        <v>80</v>
      </c>
      <c r="B644" s="344">
        <v>0</v>
      </c>
      <c r="C644" s="338">
        <f t="shared" si="86"/>
        <v>0</v>
      </c>
      <c r="D644" s="345"/>
      <c r="E644" s="353" t="str">
        <f t="shared" si="85"/>
        <v>-</v>
      </c>
      <c r="F644" s="354"/>
    </row>
    <row r="645" spans="1:256" s="321" customFormat="1" ht="30" customHeight="1">
      <c r="A645" s="341" t="s">
        <v>550</v>
      </c>
      <c r="B645" s="344">
        <v>140</v>
      </c>
      <c r="C645" s="338">
        <f t="shared" si="86"/>
        <v>140</v>
      </c>
      <c r="D645" s="345">
        <v>134</v>
      </c>
      <c r="E645" s="353">
        <f t="shared" si="85"/>
        <v>0.9571428571428572</v>
      </c>
      <c r="F645" s="354"/>
      <c r="G645" s="239"/>
      <c r="H645" s="239"/>
      <c r="I645" s="239"/>
      <c r="J645" s="239"/>
      <c r="K645" s="239"/>
      <c r="L645" s="239"/>
      <c r="M645" s="239"/>
      <c r="N645" s="239"/>
      <c r="O645" s="239"/>
      <c r="P645" s="239"/>
      <c r="Q645" s="239"/>
      <c r="R645" s="239"/>
      <c r="S645" s="239"/>
      <c r="T645" s="239"/>
      <c r="U645" s="239"/>
      <c r="V645" s="239"/>
      <c r="W645" s="239"/>
      <c r="X645" s="239"/>
      <c r="Y645" s="239"/>
      <c r="Z645" s="239"/>
      <c r="AA645" s="239"/>
      <c r="AB645" s="239"/>
      <c r="AC645" s="239"/>
      <c r="AD645" s="239"/>
      <c r="AE645" s="239"/>
      <c r="AF645" s="239"/>
      <c r="AG645" s="239"/>
      <c r="AH645" s="239"/>
      <c r="AI645" s="239"/>
      <c r="AJ645" s="239"/>
      <c r="AK645" s="239"/>
      <c r="AL645" s="239"/>
      <c r="AM645" s="239"/>
      <c r="AN645" s="239"/>
      <c r="AO645" s="239"/>
      <c r="AP645" s="239"/>
      <c r="AQ645" s="239"/>
      <c r="AR645" s="239"/>
      <c r="AS645" s="239"/>
      <c r="AT645" s="239"/>
      <c r="AU645" s="239"/>
      <c r="AV645" s="239"/>
      <c r="AW645" s="239"/>
      <c r="AX645" s="239"/>
      <c r="AY645" s="239"/>
      <c r="AZ645" s="239"/>
      <c r="BA645" s="239"/>
      <c r="BB645" s="239"/>
      <c r="BC645" s="239"/>
      <c r="BD645" s="239"/>
      <c r="BE645" s="239"/>
      <c r="BF645" s="239"/>
      <c r="BG645" s="239"/>
      <c r="BH645" s="239"/>
      <c r="BI645" s="239"/>
      <c r="BJ645" s="239"/>
      <c r="BK645" s="239"/>
      <c r="BL645" s="239"/>
      <c r="BM645" s="239"/>
      <c r="BN645" s="239"/>
      <c r="BO645" s="239"/>
      <c r="BP645" s="239"/>
      <c r="BQ645" s="239"/>
      <c r="BR645" s="239"/>
      <c r="BS645" s="239"/>
      <c r="BT645" s="239"/>
      <c r="BU645" s="239"/>
      <c r="BV645" s="239"/>
      <c r="BW645" s="239"/>
      <c r="BX645" s="239"/>
      <c r="BY645" s="239"/>
      <c r="BZ645" s="239"/>
      <c r="CA645" s="239"/>
      <c r="CB645" s="239"/>
      <c r="CC645" s="239"/>
      <c r="CD645" s="239"/>
      <c r="CE645" s="239"/>
      <c r="CF645" s="239"/>
      <c r="CG645" s="239"/>
      <c r="CH645" s="239"/>
      <c r="CI645" s="239"/>
      <c r="CJ645" s="239"/>
      <c r="CK645" s="239"/>
      <c r="CL645" s="239"/>
      <c r="CM645" s="239"/>
      <c r="CN645" s="239"/>
      <c r="CO645" s="239"/>
      <c r="CP645" s="239"/>
      <c r="CQ645" s="239"/>
      <c r="CR645" s="239"/>
      <c r="CS645" s="239"/>
      <c r="CT645" s="239"/>
      <c r="CU645" s="239"/>
      <c r="CV645" s="239"/>
      <c r="CW645" s="239"/>
      <c r="CX645" s="239"/>
      <c r="CY645" s="239"/>
      <c r="CZ645" s="239"/>
      <c r="DA645" s="239"/>
      <c r="DB645" s="239"/>
      <c r="DC645" s="239"/>
      <c r="DD645" s="239"/>
      <c r="DE645" s="239"/>
      <c r="DF645" s="239"/>
      <c r="DG645" s="239"/>
      <c r="DH645" s="239"/>
      <c r="DI645" s="239"/>
      <c r="DJ645" s="239"/>
      <c r="DK645" s="239"/>
      <c r="DL645" s="239"/>
      <c r="DM645" s="239"/>
      <c r="DN645" s="239"/>
      <c r="DO645" s="239"/>
      <c r="DP645" s="239"/>
      <c r="DQ645" s="239"/>
      <c r="DR645" s="239"/>
      <c r="DS645" s="239"/>
      <c r="DT645" s="239"/>
      <c r="DU645" s="239"/>
      <c r="DV645" s="239"/>
      <c r="DW645" s="239"/>
      <c r="DX645" s="239"/>
      <c r="DY645" s="239"/>
      <c r="DZ645" s="239"/>
      <c r="EA645" s="239"/>
      <c r="EB645" s="239"/>
      <c r="EC645" s="239"/>
      <c r="ED645" s="239"/>
      <c r="EE645" s="239"/>
      <c r="EF645" s="239"/>
      <c r="EG645" s="239"/>
      <c r="EH645" s="239"/>
      <c r="EI645" s="239"/>
      <c r="EJ645" s="239"/>
      <c r="EK645" s="239"/>
      <c r="EL645" s="239"/>
      <c r="EM645" s="239"/>
      <c r="EN645" s="239"/>
      <c r="EO645" s="239"/>
      <c r="EP645" s="239"/>
      <c r="EQ645" s="239"/>
      <c r="ER645" s="239"/>
      <c r="ES645" s="239"/>
      <c r="ET645" s="239"/>
      <c r="EU645" s="239"/>
      <c r="EV645" s="239"/>
      <c r="EW645" s="239"/>
      <c r="EX645" s="239"/>
      <c r="EY645" s="239"/>
      <c r="EZ645" s="239"/>
      <c r="FA645" s="239"/>
      <c r="FB645" s="239"/>
      <c r="FC645" s="239"/>
      <c r="FD645" s="239"/>
      <c r="FE645" s="239"/>
      <c r="FF645" s="239"/>
      <c r="FG645" s="239"/>
      <c r="FH645" s="239"/>
      <c r="FI645" s="239"/>
      <c r="FJ645" s="239"/>
      <c r="FK645" s="239"/>
      <c r="FL645" s="239"/>
      <c r="FM645" s="239"/>
      <c r="FN645" s="239"/>
      <c r="FO645" s="239"/>
      <c r="FP645" s="239"/>
      <c r="FQ645" s="239"/>
      <c r="FR645" s="239"/>
      <c r="FS645" s="239"/>
      <c r="FT645" s="239"/>
      <c r="FU645" s="239"/>
      <c r="FV645" s="239"/>
      <c r="FW645" s="239"/>
      <c r="FX645" s="239"/>
      <c r="FY645" s="239"/>
      <c r="FZ645" s="239"/>
      <c r="GA645" s="239"/>
      <c r="GB645" s="239"/>
      <c r="GC645" s="239"/>
      <c r="GD645" s="239"/>
      <c r="GE645" s="239"/>
      <c r="GF645" s="239"/>
      <c r="GG645" s="239"/>
      <c r="GH645" s="239"/>
      <c r="GI645" s="239"/>
      <c r="GJ645" s="239"/>
      <c r="GK645" s="239"/>
      <c r="GL645" s="239"/>
      <c r="GM645" s="239"/>
      <c r="GN645" s="239"/>
      <c r="GO645" s="239"/>
      <c r="GP645" s="239"/>
      <c r="GQ645" s="239"/>
      <c r="GR645" s="239"/>
      <c r="GS645" s="239"/>
      <c r="GT645" s="239"/>
      <c r="GU645" s="239"/>
      <c r="GV645" s="239"/>
      <c r="GW645" s="239"/>
      <c r="GX645" s="239"/>
      <c r="GY645" s="239"/>
      <c r="GZ645" s="239"/>
      <c r="HA645" s="239"/>
      <c r="HB645" s="239"/>
      <c r="HC645" s="239"/>
      <c r="HD645" s="239"/>
      <c r="HE645" s="239"/>
      <c r="HF645" s="239"/>
      <c r="HG645" s="239"/>
      <c r="HH645" s="239"/>
      <c r="HI645" s="239"/>
      <c r="HJ645" s="239"/>
      <c r="HK645" s="239"/>
      <c r="HL645" s="239"/>
      <c r="HM645" s="239"/>
      <c r="HN645" s="239"/>
      <c r="HO645" s="239"/>
      <c r="HP645" s="239"/>
      <c r="HQ645" s="239"/>
      <c r="HR645" s="239"/>
      <c r="HS645" s="239"/>
      <c r="HT645" s="239"/>
      <c r="HU645" s="239"/>
      <c r="HV645" s="239"/>
      <c r="HW645" s="239"/>
      <c r="HX645" s="239"/>
      <c r="HY645" s="239"/>
      <c r="HZ645" s="239"/>
      <c r="IA645" s="239"/>
      <c r="IB645" s="239"/>
      <c r="IC645" s="239"/>
      <c r="ID645" s="239"/>
      <c r="IE645" s="239"/>
      <c r="IF645" s="239"/>
      <c r="IG645" s="239"/>
      <c r="IH645" s="325"/>
      <c r="II645" s="325"/>
      <c r="IJ645" s="325"/>
      <c r="IK645" s="325"/>
      <c r="IL645" s="325"/>
      <c r="IM645" s="325"/>
      <c r="IN645" s="325"/>
      <c r="IO645" s="325"/>
      <c r="IP645" s="325"/>
      <c r="IQ645" s="325"/>
      <c r="IR645" s="325"/>
      <c r="IS645" s="325"/>
      <c r="IT645" s="325"/>
      <c r="IU645" s="325"/>
      <c r="IV645" s="325"/>
    </row>
    <row r="646" spans="1:6" s="321" customFormat="1" ht="30" customHeight="1">
      <c r="A646" s="341" t="s">
        <v>551</v>
      </c>
      <c r="B646" s="344">
        <v>0</v>
      </c>
      <c r="C646" s="338">
        <f t="shared" si="86"/>
        <v>0</v>
      </c>
      <c r="D646" s="345"/>
      <c r="E646" s="353" t="str">
        <f t="shared" si="85"/>
        <v>-</v>
      </c>
      <c r="F646" s="354"/>
    </row>
    <row r="647" spans="1:6" s="320" customFormat="1" ht="30" customHeight="1">
      <c r="A647" s="341" t="s">
        <v>87</v>
      </c>
      <c r="B647" s="344">
        <v>0</v>
      </c>
      <c r="C647" s="338">
        <f t="shared" si="86"/>
        <v>0</v>
      </c>
      <c r="D647" s="345"/>
      <c r="E647" s="353" t="str">
        <f t="shared" si="85"/>
        <v>-</v>
      </c>
      <c r="F647" s="350"/>
    </row>
    <row r="648" spans="1:256" s="321" customFormat="1" ht="30" customHeight="1">
      <c r="A648" s="341" t="s">
        <v>552</v>
      </c>
      <c r="B648" s="338">
        <v>96.6</v>
      </c>
      <c r="C648" s="338">
        <f t="shared" si="86"/>
        <v>96.6</v>
      </c>
      <c r="D648" s="345">
        <v>108</v>
      </c>
      <c r="E648" s="353">
        <f t="shared" si="85"/>
        <v>1.1180124223602486</v>
      </c>
      <c r="F648" s="355"/>
      <c r="G648" s="239"/>
      <c r="H648" s="239"/>
      <c r="I648" s="239"/>
      <c r="J648" s="239"/>
      <c r="K648" s="239"/>
      <c r="L648" s="239"/>
      <c r="M648" s="239"/>
      <c r="N648" s="239"/>
      <c r="O648" s="239"/>
      <c r="P648" s="239"/>
      <c r="Q648" s="239"/>
      <c r="R648" s="239"/>
      <c r="S648" s="239"/>
      <c r="T648" s="239"/>
      <c r="U648" s="239"/>
      <c r="V648" s="239"/>
      <c r="W648" s="239"/>
      <c r="X648" s="239"/>
      <c r="Y648" s="239"/>
      <c r="Z648" s="239"/>
      <c r="AA648" s="239"/>
      <c r="AB648" s="239"/>
      <c r="AC648" s="239"/>
      <c r="AD648" s="239"/>
      <c r="AE648" s="239"/>
      <c r="AF648" s="239"/>
      <c r="AG648" s="239"/>
      <c r="AH648" s="239"/>
      <c r="AI648" s="239"/>
      <c r="AJ648" s="239"/>
      <c r="AK648" s="239"/>
      <c r="AL648" s="239"/>
      <c r="AM648" s="239"/>
      <c r="AN648" s="239"/>
      <c r="AO648" s="239"/>
      <c r="AP648" s="239"/>
      <c r="AQ648" s="239"/>
      <c r="AR648" s="239"/>
      <c r="AS648" s="239"/>
      <c r="AT648" s="239"/>
      <c r="AU648" s="239"/>
      <c r="AV648" s="239"/>
      <c r="AW648" s="239"/>
      <c r="AX648" s="239"/>
      <c r="AY648" s="239"/>
      <c r="AZ648" s="239"/>
      <c r="BA648" s="239"/>
      <c r="BB648" s="239"/>
      <c r="BC648" s="239"/>
      <c r="BD648" s="239"/>
      <c r="BE648" s="239"/>
      <c r="BF648" s="239"/>
      <c r="BG648" s="239"/>
      <c r="BH648" s="239"/>
      <c r="BI648" s="239"/>
      <c r="BJ648" s="239"/>
      <c r="BK648" s="239"/>
      <c r="BL648" s="239"/>
      <c r="BM648" s="239"/>
      <c r="BN648" s="239"/>
      <c r="BO648" s="239"/>
      <c r="BP648" s="239"/>
      <c r="BQ648" s="239"/>
      <c r="BR648" s="239"/>
      <c r="BS648" s="239"/>
      <c r="BT648" s="239"/>
      <c r="BU648" s="239"/>
      <c r="BV648" s="239"/>
      <c r="BW648" s="239"/>
      <c r="BX648" s="239"/>
      <c r="BY648" s="239"/>
      <c r="BZ648" s="239"/>
      <c r="CA648" s="239"/>
      <c r="CB648" s="239"/>
      <c r="CC648" s="239"/>
      <c r="CD648" s="239"/>
      <c r="CE648" s="239"/>
      <c r="CF648" s="239"/>
      <c r="CG648" s="239"/>
      <c r="CH648" s="239"/>
      <c r="CI648" s="239"/>
      <c r="CJ648" s="239"/>
      <c r="CK648" s="239"/>
      <c r="CL648" s="239"/>
      <c r="CM648" s="239"/>
      <c r="CN648" s="239"/>
      <c r="CO648" s="239"/>
      <c r="CP648" s="239"/>
      <c r="CQ648" s="239"/>
      <c r="CR648" s="239"/>
      <c r="CS648" s="239"/>
      <c r="CT648" s="239"/>
      <c r="CU648" s="239"/>
      <c r="CV648" s="239"/>
      <c r="CW648" s="239"/>
      <c r="CX648" s="239"/>
      <c r="CY648" s="239"/>
      <c r="CZ648" s="239"/>
      <c r="DA648" s="239"/>
      <c r="DB648" s="239"/>
      <c r="DC648" s="239"/>
      <c r="DD648" s="239"/>
      <c r="DE648" s="239"/>
      <c r="DF648" s="239"/>
      <c r="DG648" s="239"/>
      <c r="DH648" s="239"/>
      <c r="DI648" s="239"/>
      <c r="DJ648" s="239"/>
      <c r="DK648" s="239"/>
      <c r="DL648" s="239"/>
      <c r="DM648" s="239"/>
      <c r="DN648" s="239"/>
      <c r="DO648" s="239"/>
      <c r="DP648" s="239"/>
      <c r="DQ648" s="239"/>
      <c r="DR648" s="239"/>
      <c r="DS648" s="239"/>
      <c r="DT648" s="239"/>
      <c r="DU648" s="239"/>
      <c r="DV648" s="239"/>
      <c r="DW648" s="239"/>
      <c r="DX648" s="239"/>
      <c r="DY648" s="239"/>
      <c r="DZ648" s="239"/>
      <c r="EA648" s="239"/>
      <c r="EB648" s="239"/>
      <c r="EC648" s="239"/>
      <c r="ED648" s="239"/>
      <c r="EE648" s="239"/>
      <c r="EF648" s="239"/>
      <c r="EG648" s="239"/>
      <c r="EH648" s="239"/>
      <c r="EI648" s="239"/>
      <c r="EJ648" s="239"/>
      <c r="EK648" s="239"/>
      <c r="EL648" s="239"/>
      <c r="EM648" s="239"/>
      <c r="EN648" s="239"/>
      <c r="EO648" s="239"/>
      <c r="EP648" s="239"/>
      <c r="EQ648" s="239"/>
      <c r="ER648" s="239"/>
      <c r="ES648" s="239"/>
      <c r="ET648" s="239"/>
      <c r="EU648" s="239"/>
      <c r="EV648" s="239"/>
      <c r="EW648" s="239"/>
      <c r="EX648" s="239"/>
      <c r="EY648" s="239"/>
      <c r="EZ648" s="239"/>
      <c r="FA648" s="239"/>
      <c r="FB648" s="239"/>
      <c r="FC648" s="239"/>
      <c r="FD648" s="239"/>
      <c r="FE648" s="239"/>
      <c r="FF648" s="239"/>
      <c r="FG648" s="239"/>
      <c r="FH648" s="239"/>
      <c r="FI648" s="239"/>
      <c r="FJ648" s="239"/>
      <c r="FK648" s="239"/>
      <c r="FL648" s="239"/>
      <c r="FM648" s="239"/>
      <c r="FN648" s="239"/>
      <c r="FO648" s="239"/>
      <c r="FP648" s="239"/>
      <c r="FQ648" s="239"/>
      <c r="FR648" s="239"/>
      <c r="FS648" s="239"/>
      <c r="FT648" s="239"/>
      <c r="FU648" s="239"/>
      <c r="FV648" s="239"/>
      <c r="FW648" s="239"/>
      <c r="FX648" s="239"/>
      <c r="FY648" s="239"/>
      <c r="FZ648" s="239"/>
      <c r="GA648" s="239"/>
      <c r="GB648" s="239"/>
      <c r="GC648" s="239"/>
      <c r="GD648" s="239"/>
      <c r="GE648" s="239"/>
      <c r="GF648" s="239"/>
      <c r="GG648" s="239"/>
      <c r="GH648" s="239"/>
      <c r="GI648" s="239"/>
      <c r="GJ648" s="239"/>
      <c r="GK648" s="239"/>
      <c r="GL648" s="239"/>
      <c r="GM648" s="239"/>
      <c r="GN648" s="239"/>
      <c r="GO648" s="239"/>
      <c r="GP648" s="239"/>
      <c r="GQ648" s="239"/>
      <c r="GR648" s="239"/>
      <c r="GS648" s="239"/>
      <c r="GT648" s="239"/>
      <c r="GU648" s="239"/>
      <c r="GV648" s="239"/>
      <c r="GW648" s="239"/>
      <c r="GX648" s="239"/>
      <c r="GY648" s="239"/>
      <c r="GZ648" s="239"/>
      <c r="HA648" s="239"/>
      <c r="HB648" s="239"/>
      <c r="HC648" s="239"/>
      <c r="HD648" s="239"/>
      <c r="HE648" s="239"/>
      <c r="HF648" s="239"/>
      <c r="HG648" s="239"/>
      <c r="HH648" s="239"/>
      <c r="HI648" s="239"/>
      <c r="HJ648" s="239"/>
      <c r="HK648" s="239"/>
      <c r="HL648" s="239"/>
      <c r="HM648" s="239"/>
      <c r="HN648" s="239"/>
      <c r="HO648" s="239"/>
      <c r="HP648" s="239"/>
      <c r="HQ648" s="239"/>
      <c r="HR648" s="239"/>
      <c r="HS648" s="239"/>
      <c r="HT648" s="239"/>
      <c r="HU648" s="239"/>
      <c r="HV648" s="239"/>
      <c r="HW648" s="239"/>
      <c r="HX648" s="239"/>
      <c r="HY648" s="239"/>
      <c r="HZ648" s="239"/>
      <c r="IA648" s="239"/>
      <c r="IB648" s="239"/>
      <c r="IC648" s="239"/>
      <c r="ID648" s="239"/>
      <c r="IE648" s="239"/>
      <c r="IF648" s="239"/>
      <c r="IG648" s="239"/>
      <c r="IH648" s="325"/>
      <c r="II648" s="325"/>
      <c r="IJ648" s="325"/>
      <c r="IK648" s="325"/>
      <c r="IL648" s="325"/>
      <c r="IM648" s="325"/>
      <c r="IN648" s="325"/>
      <c r="IO648" s="325"/>
      <c r="IP648" s="325"/>
      <c r="IQ648" s="325"/>
      <c r="IR648" s="325"/>
      <c r="IS648" s="325"/>
      <c r="IT648" s="325"/>
      <c r="IU648" s="325"/>
      <c r="IV648" s="325"/>
    </row>
    <row r="649" spans="1:256" s="321" customFormat="1" ht="30" customHeight="1">
      <c r="A649" s="334" t="s">
        <v>553</v>
      </c>
      <c r="B649" s="342">
        <f>B650</f>
        <v>300</v>
      </c>
      <c r="C649" s="342">
        <f>C650</f>
        <v>300</v>
      </c>
      <c r="D649" s="343">
        <f>D650</f>
        <v>100</v>
      </c>
      <c r="E649" s="349">
        <f t="shared" si="85"/>
        <v>0.3333333333333333</v>
      </c>
      <c r="F649" s="356" t="s">
        <v>554</v>
      </c>
      <c r="G649" s="239"/>
      <c r="H649" s="239"/>
      <c r="I649" s="239"/>
      <c r="J649" s="239"/>
      <c r="K649" s="239"/>
      <c r="L649" s="239"/>
      <c r="M649" s="239"/>
      <c r="N649" s="239"/>
      <c r="O649" s="239"/>
      <c r="P649" s="239"/>
      <c r="Q649" s="239"/>
      <c r="R649" s="239"/>
      <c r="S649" s="239"/>
      <c r="T649" s="239"/>
      <c r="U649" s="239"/>
      <c r="V649" s="239"/>
      <c r="W649" s="239"/>
      <c r="X649" s="239"/>
      <c r="Y649" s="239"/>
      <c r="Z649" s="239"/>
      <c r="AA649" s="239"/>
      <c r="AB649" s="239"/>
      <c r="AC649" s="239"/>
      <c r="AD649" s="239"/>
      <c r="AE649" s="239"/>
      <c r="AF649" s="239"/>
      <c r="AG649" s="239"/>
      <c r="AH649" s="239"/>
      <c r="AI649" s="239"/>
      <c r="AJ649" s="239"/>
      <c r="AK649" s="239"/>
      <c r="AL649" s="239"/>
      <c r="AM649" s="239"/>
      <c r="AN649" s="239"/>
      <c r="AO649" s="239"/>
      <c r="AP649" s="239"/>
      <c r="AQ649" s="239"/>
      <c r="AR649" s="239"/>
      <c r="AS649" s="239"/>
      <c r="AT649" s="239"/>
      <c r="AU649" s="239"/>
      <c r="AV649" s="239"/>
      <c r="AW649" s="239"/>
      <c r="AX649" s="239"/>
      <c r="AY649" s="239"/>
      <c r="AZ649" s="239"/>
      <c r="BA649" s="239"/>
      <c r="BB649" s="239"/>
      <c r="BC649" s="239"/>
      <c r="BD649" s="239"/>
      <c r="BE649" s="239"/>
      <c r="BF649" s="239"/>
      <c r="BG649" s="239"/>
      <c r="BH649" s="239"/>
      <c r="BI649" s="239"/>
      <c r="BJ649" s="239"/>
      <c r="BK649" s="239"/>
      <c r="BL649" s="239"/>
      <c r="BM649" s="239"/>
      <c r="BN649" s="239"/>
      <c r="BO649" s="239"/>
      <c r="BP649" s="239"/>
      <c r="BQ649" s="239"/>
      <c r="BR649" s="239"/>
      <c r="BS649" s="239"/>
      <c r="BT649" s="239"/>
      <c r="BU649" s="239"/>
      <c r="BV649" s="239"/>
      <c r="BW649" s="239"/>
      <c r="BX649" s="239"/>
      <c r="BY649" s="239"/>
      <c r="BZ649" s="239"/>
      <c r="CA649" s="239"/>
      <c r="CB649" s="239"/>
      <c r="CC649" s="239"/>
      <c r="CD649" s="239"/>
      <c r="CE649" s="239"/>
      <c r="CF649" s="239"/>
      <c r="CG649" s="239"/>
      <c r="CH649" s="239"/>
      <c r="CI649" s="239"/>
      <c r="CJ649" s="239"/>
      <c r="CK649" s="239"/>
      <c r="CL649" s="239"/>
      <c r="CM649" s="239"/>
      <c r="CN649" s="239"/>
      <c r="CO649" s="239"/>
      <c r="CP649" s="239"/>
      <c r="CQ649" s="239"/>
      <c r="CR649" s="239"/>
      <c r="CS649" s="239"/>
      <c r="CT649" s="239"/>
      <c r="CU649" s="239"/>
      <c r="CV649" s="239"/>
      <c r="CW649" s="239"/>
      <c r="CX649" s="239"/>
      <c r="CY649" s="239"/>
      <c r="CZ649" s="239"/>
      <c r="DA649" s="239"/>
      <c r="DB649" s="239"/>
      <c r="DC649" s="239"/>
      <c r="DD649" s="239"/>
      <c r="DE649" s="239"/>
      <c r="DF649" s="239"/>
      <c r="DG649" s="239"/>
      <c r="DH649" s="239"/>
      <c r="DI649" s="239"/>
      <c r="DJ649" s="239"/>
      <c r="DK649" s="239"/>
      <c r="DL649" s="239"/>
      <c r="DM649" s="239"/>
      <c r="DN649" s="239"/>
      <c r="DO649" s="239"/>
      <c r="DP649" s="239"/>
      <c r="DQ649" s="239"/>
      <c r="DR649" s="239"/>
      <c r="DS649" s="239"/>
      <c r="DT649" s="239"/>
      <c r="DU649" s="239"/>
      <c r="DV649" s="239"/>
      <c r="DW649" s="239"/>
      <c r="DX649" s="239"/>
      <c r="DY649" s="239"/>
      <c r="DZ649" s="239"/>
      <c r="EA649" s="239"/>
      <c r="EB649" s="239"/>
      <c r="EC649" s="239"/>
      <c r="ED649" s="239"/>
      <c r="EE649" s="239"/>
      <c r="EF649" s="239"/>
      <c r="EG649" s="239"/>
      <c r="EH649" s="239"/>
      <c r="EI649" s="239"/>
      <c r="EJ649" s="239"/>
      <c r="EK649" s="239"/>
      <c r="EL649" s="239"/>
      <c r="EM649" s="239"/>
      <c r="EN649" s="239"/>
      <c r="EO649" s="239"/>
      <c r="EP649" s="239"/>
      <c r="EQ649" s="239"/>
      <c r="ER649" s="239"/>
      <c r="ES649" s="239"/>
      <c r="ET649" s="239"/>
      <c r="EU649" s="239"/>
      <c r="EV649" s="239"/>
      <c r="EW649" s="239"/>
      <c r="EX649" s="239"/>
      <c r="EY649" s="239"/>
      <c r="EZ649" s="239"/>
      <c r="FA649" s="239"/>
      <c r="FB649" s="239"/>
      <c r="FC649" s="239"/>
      <c r="FD649" s="239"/>
      <c r="FE649" s="239"/>
      <c r="FF649" s="239"/>
      <c r="FG649" s="239"/>
      <c r="FH649" s="239"/>
      <c r="FI649" s="239"/>
      <c r="FJ649" s="239"/>
      <c r="FK649" s="239"/>
      <c r="FL649" s="239"/>
      <c r="FM649" s="239"/>
      <c r="FN649" s="239"/>
      <c r="FO649" s="239"/>
      <c r="FP649" s="239"/>
      <c r="FQ649" s="239"/>
      <c r="FR649" s="239"/>
      <c r="FS649" s="239"/>
      <c r="FT649" s="239"/>
      <c r="FU649" s="239"/>
      <c r="FV649" s="239"/>
      <c r="FW649" s="239"/>
      <c r="FX649" s="239"/>
      <c r="FY649" s="239"/>
      <c r="FZ649" s="239"/>
      <c r="GA649" s="239"/>
      <c r="GB649" s="239"/>
      <c r="GC649" s="239"/>
      <c r="GD649" s="239"/>
      <c r="GE649" s="239"/>
      <c r="GF649" s="239"/>
      <c r="GG649" s="239"/>
      <c r="GH649" s="239"/>
      <c r="GI649" s="239"/>
      <c r="GJ649" s="239"/>
      <c r="GK649" s="239"/>
      <c r="GL649" s="239"/>
      <c r="GM649" s="239"/>
      <c r="GN649" s="239"/>
      <c r="GO649" s="239"/>
      <c r="GP649" s="239"/>
      <c r="GQ649" s="239"/>
      <c r="GR649" s="239"/>
      <c r="GS649" s="239"/>
      <c r="GT649" s="239"/>
      <c r="GU649" s="239"/>
      <c r="GV649" s="239"/>
      <c r="GW649" s="239"/>
      <c r="GX649" s="239"/>
      <c r="GY649" s="239"/>
      <c r="GZ649" s="239"/>
      <c r="HA649" s="239"/>
      <c r="HB649" s="239"/>
      <c r="HC649" s="239"/>
      <c r="HD649" s="239"/>
      <c r="HE649" s="239"/>
      <c r="HF649" s="239"/>
      <c r="HG649" s="239"/>
      <c r="HH649" s="239"/>
      <c r="HI649" s="239"/>
      <c r="HJ649" s="239"/>
      <c r="HK649" s="239"/>
      <c r="HL649" s="239"/>
      <c r="HM649" s="239"/>
      <c r="HN649" s="239"/>
      <c r="HO649" s="239"/>
      <c r="HP649" s="239"/>
      <c r="HQ649" s="239"/>
      <c r="HR649" s="239"/>
      <c r="HS649" s="239"/>
      <c r="HT649" s="239"/>
      <c r="HU649" s="239"/>
      <c r="HV649" s="239"/>
      <c r="HW649" s="239"/>
      <c r="HX649" s="239"/>
      <c r="HY649" s="239"/>
      <c r="HZ649" s="239"/>
      <c r="IA649" s="239"/>
      <c r="IB649" s="239"/>
      <c r="IC649" s="239"/>
      <c r="ID649" s="239"/>
      <c r="IE649" s="239"/>
      <c r="IF649" s="239"/>
      <c r="IG649" s="239"/>
      <c r="IH649" s="325"/>
      <c r="II649" s="325"/>
      <c r="IJ649" s="325"/>
      <c r="IK649" s="325"/>
      <c r="IL649" s="325"/>
      <c r="IM649" s="325"/>
      <c r="IN649" s="325"/>
      <c r="IO649" s="325"/>
      <c r="IP649" s="325"/>
      <c r="IQ649" s="325"/>
      <c r="IR649" s="325"/>
      <c r="IS649" s="325"/>
      <c r="IT649" s="325"/>
      <c r="IU649" s="325"/>
      <c r="IV649" s="325"/>
    </row>
    <row r="650" spans="1:256" s="321" customFormat="1" ht="30" customHeight="1">
      <c r="A650" s="341" t="s">
        <v>555</v>
      </c>
      <c r="B650" s="344">
        <v>300</v>
      </c>
      <c r="C650" s="338">
        <f aca="true" t="shared" si="87" ref="C650:C656">B650</f>
        <v>300</v>
      </c>
      <c r="D650" s="345">
        <v>100</v>
      </c>
      <c r="E650" s="353">
        <f t="shared" si="85"/>
        <v>0.3333333333333333</v>
      </c>
      <c r="F650" s="355"/>
      <c r="G650" s="239"/>
      <c r="H650" s="239"/>
      <c r="I650" s="239"/>
      <c r="J650" s="239"/>
      <c r="K650" s="239"/>
      <c r="L650" s="239"/>
      <c r="M650" s="239"/>
      <c r="N650" s="239"/>
      <c r="O650" s="239"/>
      <c r="P650" s="239"/>
      <c r="Q650" s="239"/>
      <c r="R650" s="239"/>
      <c r="S650" s="239"/>
      <c r="T650" s="239"/>
      <c r="U650" s="239"/>
      <c r="V650" s="239"/>
      <c r="W650" s="239"/>
      <c r="X650" s="239"/>
      <c r="Y650" s="239"/>
      <c r="Z650" s="239"/>
      <c r="AA650" s="239"/>
      <c r="AB650" s="239"/>
      <c r="AC650" s="239"/>
      <c r="AD650" s="239"/>
      <c r="AE650" s="239"/>
      <c r="AF650" s="239"/>
      <c r="AG650" s="239"/>
      <c r="AH650" s="239"/>
      <c r="AI650" s="239"/>
      <c r="AJ650" s="239"/>
      <c r="AK650" s="239"/>
      <c r="AL650" s="239"/>
      <c r="AM650" s="239"/>
      <c r="AN650" s="239"/>
      <c r="AO650" s="239"/>
      <c r="AP650" s="239"/>
      <c r="AQ650" s="239"/>
      <c r="AR650" s="239"/>
      <c r="AS650" s="239"/>
      <c r="AT650" s="239"/>
      <c r="AU650" s="239"/>
      <c r="AV650" s="239"/>
      <c r="AW650" s="239"/>
      <c r="AX650" s="239"/>
      <c r="AY650" s="239"/>
      <c r="AZ650" s="239"/>
      <c r="BA650" s="239"/>
      <c r="BB650" s="239"/>
      <c r="BC650" s="239"/>
      <c r="BD650" s="239"/>
      <c r="BE650" s="239"/>
      <c r="BF650" s="239"/>
      <c r="BG650" s="239"/>
      <c r="BH650" s="239"/>
      <c r="BI650" s="239"/>
      <c r="BJ650" s="239"/>
      <c r="BK650" s="239"/>
      <c r="BL650" s="239"/>
      <c r="BM650" s="239"/>
      <c r="BN650" s="239"/>
      <c r="BO650" s="239"/>
      <c r="BP650" s="239"/>
      <c r="BQ650" s="239"/>
      <c r="BR650" s="239"/>
      <c r="BS650" s="239"/>
      <c r="BT650" s="239"/>
      <c r="BU650" s="239"/>
      <c r="BV650" s="239"/>
      <c r="BW650" s="239"/>
      <c r="BX650" s="239"/>
      <c r="BY650" s="239"/>
      <c r="BZ650" s="239"/>
      <c r="CA650" s="239"/>
      <c r="CB650" s="239"/>
      <c r="CC650" s="239"/>
      <c r="CD650" s="239"/>
      <c r="CE650" s="239"/>
      <c r="CF650" s="239"/>
      <c r="CG650" s="239"/>
      <c r="CH650" s="239"/>
      <c r="CI650" s="239"/>
      <c r="CJ650" s="239"/>
      <c r="CK650" s="239"/>
      <c r="CL650" s="239"/>
      <c r="CM650" s="239"/>
      <c r="CN650" s="239"/>
      <c r="CO650" s="239"/>
      <c r="CP650" s="239"/>
      <c r="CQ650" s="239"/>
      <c r="CR650" s="239"/>
      <c r="CS650" s="239"/>
      <c r="CT650" s="239"/>
      <c r="CU650" s="239"/>
      <c r="CV650" s="239"/>
      <c r="CW650" s="239"/>
      <c r="CX650" s="239"/>
      <c r="CY650" s="239"/>
      <c r="CZ650" s="239"/>
      <c r="DA650" s="239"/>
      <c r="DB650" s="239"/>
      <c r="DC650" s="239"/>
      <c r="DD650" s="239"/>
      <c r="DE650" s="239"/>
      <c r="DF650" s="239"/>
      <c r="DG650" s="239"/>
      <c r="DH650" s="239"/>
      <c r="DI650" s="239"/>
      <c r="DJ650" s="239"/>
      <c r="DK650" s="239"/>
      <c r="DL650" s="239"/>
      <c r="DM650" s="239"/>
      <c r="DN650" s="239"/>
      <c r="DO650" s="239"/>
      <c r="DP650" s="239"/>
      <c r="DQ650" s="239"/>
      <c r="DR650" s="239"/>
      <c r="DS650" s="239"/>
      <c r="DT650" s="239"/>
      <c r="DU650" s="239"/>
      <c r="DV650" s="239"/>
      <c r="DW650" s="239"/>
      <c r="DX650" s="239"/>
      <c r="DY650" s="239"/>
      <c r="DZ650" s="239"/>
      <c r="EA650" s="239"/>
      <c r="EB650" s="239"/>
      <c r="EC650" s="239"/>
      <c r="ED650" s="239"/>
      <c r="EE650" s="239"/>
      <c r="EF650" s="239"/>
      <c r="EG650" s="239"/>
      <c r="EH650" s="239"/>
      <c r="EI650" s="239"/>
      <c r="EJ650" s="239"/>
      <c r="EK650" s="239"/>
      <c r="EL650" s="239"/>
      <c r="EM650" s="239"/>
      <c r="EN650" s="239"/>
      <c r="EO650" s="239"/>
      <c r="EP650" s="239"/>
      <c r="EQ650" s="239"/>
      <c r="ER650" s="239"/>
      <c r="ES650" s="239"/>
      <c r="ET650" s="239"/>
      <c r="EU650" s="239"/>
      <c r="EV650" s="239"/>
      <c r="EW650" s="239"/>
      <c r="EX650" s="239"/>
      <c r="EY650" s="239"/>
      <c r="EZ650" s="239"/>
      <c r="FA650" s="239"/>
      <c r="FB650" s="239"/>
      <c r="FC650" s="239"/>
      <c r="FD650" s="239"/>
      <c r="FE650" s="239"/>
      <c r="FF650" s="239"/>
      <c r="FG650" s="239"/>
      <c r="FH650" s="239"/>
      <c r="FI650" s="239"/>
      <c r="FJ650" s="239"/>
      <c r="FK650" s="239"/>
      <c r="FL650" s="239"/>
      <c r="FM650" s="239"/>
      <c r="FN650" s="239"/>
      <c r="FO650" s="239"/>
      <c r="FP650" s="239"/>
      <c r="FQ650" s="239"/>
      <c r="FR650" s="239"/>
      <c r="FS650" s="239"/>
      <c r="FT650" s="239"/>
      <c r="FU650" s="239"/>
      <c r="FV650" s="239"/>
      <c r="FW650" s="239"/>
      <c r="FX650" s="239"/>
      <c r="FY650" s="239"/>
      <c r="FZ650" s="239"/>
      <c r="GA650" s="239"/>
      <c r="GB650" s="239"/>
      <c r="GC650" s="239"/>
      <c r="GD650" s="239"/>
      <c r="GE650" s="239"/>
      <c r="GF650" s="239"/>
      <c r="GG650" s="239"/>
      <c r="GH650" s="239"/>
      <c r="GI650" s="239"/>
      <c r="GJ650" s="239"/>
      <c r="GK650" s="239"/>
      <c r="GL650" s="239"/>
      <c r="GM650" s="239"/>
      <c r="GN650" s="239"/>
      <c r="GO650" s="239"/>
      <c r="GP650" s="239"/>
      <c r="GQ650" s="239"/>
      <c r="GR650" s="239"/>
      <c r="GS650" s="239"/>
      <c r="GT650" s="239"/>
      <c r="GU650" s="239"/>
      <c r="GV650" s="239"/>
      <c r="GW650" s="239"/>
      <c r="GX650" s="239"/>
      <c r="GY650" s="239"/>
      <c r="GZ650" s="239"/>
      <c r="HA650" s="239"/>
      <c r="HB650" s="239"/>
      <c r="HC650" s="239"/>
      <c r="HD650" s="239"/>
      <c r="HE650" s="239"/>
      <c r="HF650" s="239"/>
      <c r="HG650" s="239"/>
      <c r="HH650" s="239"/>
      <c r="HI650" s="239"/>
      <c r="HJ650" s="239"/>
      <c r="HK650" s="239"/>
      <c r="HL650" s="239"/>
      <c r="HM650" s="239"/>
      <c r="HN650" s="239"/>
      <c r="HO650" s="239"/>
      <c r="HP650" s="239"/>
      <c r="HQ650" s="239"/>
      <c r="HR650" s="239"/>
      <c r="HS650" s="239"/>
      <c r="HT650" s="239"/>
      <c r="HU650" s="239"/>
      <c r="HV650" s="239"/>
      <c r="HW650" s="239"/>
      <c r="HX650" s="239"/>
      <c r="HY650" s="239"/>
      <c r="HZ650" s="239"/>
      <c r="IA650" s="239"/>
      <c r="IB650" s="239"/>
      <c r="IC650" s="239"/>
      <c r="ID650" s="239"/>
      <c r="IE650" s="239"/>
      <c r="IF650" s="239"/>
      <c r="IG650" s="239"/>
      <c r="IH650" s="325"/>
      <c r="II650" s="325"/>
      <c r="IJ650" s="325"/>
      <c r="IK650" s="325"/>
      <c r="IL650" s="325"/>
      <c r="IM650" s="325"/>
      <c r="IN650" s="325"/>
      <c r="IO650" s="325"/>
      <c r="IP650" s="325"/>
      <c r="IQ650" s="325"/>
      <c r="IR650" s="325"/>
      <c r="IS650" s="325"/>
      <c r="IT650" s="325"/>
      <c r="IU650" s="325"/>
      <c r="IV650" s="325"/>
    </row>
    <row r="651" spans="1:256" s="320" customFormat="1" ht="30" customHeight="1">
      <c r="A651" s="334" t="s">
        <v>556</v>
      </c>
      <c r="B651" s="342">
        <f>B652+B657+B670+B674+B686+B689+B693+B698+B702+B706+B709+B718+B720</f>
        <v>44640.50000000001</v>
      </c>
      <c r="C651" s="342">
        <f>C652+C657+C670+C674+C686+C689+C693+C698+C702+C706+C709+C718+C720</f>
        <v>44640.50000000001</v>
      </c>
      <c r="D651" s="343">
        <f>D652+D657+D670+D674+D686+D689+D693+D698+D702+D706+D709+D718+D720</f>
        <v>81892</v>
      </c>
      <c r="E651" s="349">
        <f t="shared" si="85"/>
        <v>1.83447766042047</v>
      </c>
      <c r="F651" s="361"/>
      <c r="G651" s="351"/>
      <c r="H651" s="351"/>
      <c r="I651" s="351"/>
      <c r="J651" s="351"/>
      <c r="K651" s="351"/>
      <c r="L651" s="351"/>
      <c r="M651" s="351"/>
      <c r="N651" s="351"/>
      <c r="O651" s="351"/>
      <c r="P651" s="351"/>
      <c r="Q651" s="351"/>
      <c r="R651" s="351"/>
      <c r="S651" s="351"/>
      <c r="T651" s="351"/>
      <c r="U651" s="351"/>
      <c r="V651" s="351"/>
      <c r="W651" s="351"/>
      <c r="X651" s="351"/>
      <c r="Y651" s="351"/>
      <c r="Z651" s="351"/>
      <c r="AA651" s="351"/>
      <c r="AB651" s="351"/>
      <c r="AC651" s="351"/>
      <c r="AD651" s="351"/>
      <c r="AE651" s="351"/>
      <c r="AF651" s="351"/>
      <c r="AG651" s="351"/>
      <c r="AH651" s="351"/>
      <c r="AI651" s="351"/>
      <c r="AJ651" s="351"/>
      <c r="AK651" s="351"/>
      <c r="AL651" s="351"/>
      <c r="AM651" s="351"/>
      <c r="AN651" s="351"/>
      <c r="AO651" s="351"/>
      <c r="AP651" s="351"/>
      <c r="AQ651" s="351"/>
      <c r="AR651" s="351"/>
      <c r="AS651" s="351"/>
      <c r="AT651" s="351"/>
      <c r="AU651" s="351"/>
      <c r="AV651" s="351"/>
      <c r="AW651" s="351"/>
      <c r="AX651" s="351"/>
      <c r="AY651" s="351"/>
      <c r="AZ651" s="351"/>
      <c r="BA651" s="351"/>
      <c r="BB651" s="351"/>
      <c r="BC651" s="351"/>
      <c r="BD651" s="351"/>
      <c r="BE651" s="351"/>
      <c r="BF651" s="351"/>
      <c r="BG651" s="351"/>
      <c r="BH651" s="351"/>
      <c r="BI651" s="351"/>
      <c r="BJ651" s="351"/>
      <c r="BK651" s="351"/>
      <c r="BL651" s="351"/>
      <c r="BM651" s="351"/>
      <c r="BN651" s="351"/>
      <c r="BO651" s="351"/>
      <c r="BP651" s="351"/>
      <c r="BQ651" s="351"/>
      <c r="BR651" s="351"/>
      <c r="BS651" s="351"/>
      <c r="BT651" s="351"/>
      <c r="BU651" s="351"/>
      <c r="BV651" s="351"/>
      <c r="BW651" s="351"/>
      <c r="BX651" s="351"/>
      <c r="BY651" s="351"/>
      <c r="BZ651" s="351"/>
      <c r="CA651" s="351"/>
      <c r="CB651" s="351"/>
      <c r="CC651" s="351"/>
      <c r="CD651" s="351"/>
      <c r="CE651" s="351"/>
      <c r="CF651" s="351"/>
      <c r="CG651" s="351"/>
      <c r="CH651" s="351"/>
      <c r="CI651" s="351"/>
      <c r="CJ651" s="351"/>
      <c r="CK651" s="351"/>
      <c r="CL651" s="351"/>
      <c r="CM651" s="351"/>
      <c r="CN651" s="351"/>
      <c r="CO651" s="351"/>
      <c r="CP651" s="351"/>
      <c r="CQ651" s="351"/>
      <c r="CR651" s="351"/>
      <c r="CS651" s="351"/>
      <c r="CT651" s="351"/>
      <c r="CU651" s="351"/>
      <c r="CV651" s="351"/>
      <c r="CW651" s="351"/>
      <c r="CX651" s="351"/>
      <c r="CY651" s="351"/>
      <c r="CZ651" s="351"/>
      <c r="DA651" s="351"/>
      <c r="DB651" s="351"/>
      <c r="DC651" s="351"/>
      <c r="DD651" s="351"/>
      <c r="DE651" s="351"/>
      <c r="DF651" s="351"/>
      <c r="DG651" s="351"/>
      <c r="DH651" s="351"/>
      <c r="DI651" s="351"/>
      <c r="DJ651" s="351"/>
      <c r="DK651" s="351"/>
      <c r="DL651" s="351"/>
      <c r="DM651" s="351"/>
      <c r="DN651" s="351"/>
      <c r="DO651" s="351"/>
      <c r="DP651" s="351"/>
      <c r="DQ651" s="351"/>
      <c r="DR651" s="351"/>
      <c r="DS651" s="351"/>
      <c r="DT651" s="351"/>
      <c r="DU651" s="351"/>
      <c r="DV651" s="351"/>
      <c r="DW651" s="351"/>
      <c r="DX651" s="351"/>
      <c r="DY651" s="351"/>
      <c r="DZ651" s="351"/>
      <c r="EA651" s="351"/>
      <c r="EB651" s="351"/>
      <c r="EC651" s="351"/>
      <c r="ED651" s="351"/>
      <c r="EE651" s="351"/>
      <c r="EF651" s="351"/>
      <c r="EG651" s="351"/>
      <c r="EH651" s="351"/>
      <c r="EI651" s="351"/>
      <c r="EJ651" s="351"/>
      <c r="EK651" s="351"/>
      <c r="EL651" s="351"/>
      <c r="EM651" s="351"/>
      <c r="EN651" s="351"/>
      <c r="EO651" s="351"/>
      <c r="EP651" s="351"/>
      <c r="EQ651" s="351"/>
      <c r="ER651" s="351"/>
      <c r="ES651" s="351"/>
      <c r="ET651" s="351"/>
      <c r="EU651" s="351"/>
      <c r="EV651" s="351"/>
      <c r="EW651" s="351"/>
      <c r="EX651" s="351"/>
      <c r="EY651" s="351"/>
      <c r="EZ651" s="351"/>
      <c r="FA651" s="351"/>
      <c r="FB651" s="351"/>
      <c r="FC651" s="351"/>
      <c r="FD651" s="351"/>
      <c r="FE651" s="351"/>
      <c r="FF651" s="351"/>
      <c r="FG651" s="351"/>
      <c r="FH651" s="351"/>
      <c r="FI651" s="351"/>
      <c r="FJ651" s="351"/>
      <c r="FK651" s="351"/>
      <c r="FL651" s="351"/>
      <c r="FM651" s="351"/>
      <c r="FN651" s="351"/>
      <c r="FO651" s="351"/>
      <c r="FP651" s="351"/>
      <c r="FQ651" s="351"/>
      <c r="FR651" s="351"/>
      <c r="FS651" s="351"/>
      <c r="FT651" s="351"/>
      <c r="FU651" s="351"/>
      <c r="FV651" s="351"/>
      <c r="FW651" s="351"/>
      <c r="FX651" s="351"/>
      <c r="FY651" s="351"/>
      <c r="FZ651" s="351"/>
      <c r="GA651" s="351"/>
      <c r="GB651" s="351"/>
      <c r="GC651" s="351"/>
      <c r="GD651" s="351"/>
      <c r="GE651" s="351"/>
      <c r="GF651" s="351"/>
      <c r="GG651" s="351"/>
      <c r="GH651" s="351"/>
      <c r="GI651" s="351"/>
      <c r="GJ651" s="351"/>
      <c r="GK651" s="351"/>
      <c r="GL651" s="351"/>
      <c r="GM651" s="351"/>
      <c r="GN651" s="351"/>
      <c r="GO651" s="351"/>
      <c r="GP651" s="351"/>
      <c r="GQ651" s="351"/>
      <c r="GR651" s="351"/>
      <c r="GS651" s="351"/>
      <c r="GT651" s="351"/>
      <c r="GU651" s="351"/>
      <c r="GV651" s="351"/>
      <c r="GW651" s="351"/>
      <c r="GX651" s="351"/>
      <c r="GY651" s="351"/>
      <c r="GZ651" s="351"/>
      <c r="HA651" s="351"/>
      <c r="HB651" s="351"/>
      <c r="HC651" s="351"/>
      <c r="HD651" s="351"/>
      <c r="HE651" s="351"/>
      <c r="HF651" s="351"/>
      <c r="HG651" s="351"/>
      <c r="HH651" s="351"/>
      <c r="HI651" s="351"/>
      <c r="HJ651" s="351"/>
      <c r="HK651" s="351"/>
      <c r="HL651" s="351"/>
      <c r="HM651" s="351"/>
      <c r="HN651" s="351"/>
      <c r="HO651" s="351"/>
      <c r="HP651" s="351"/>
      <c r="HQ651" s="351"/>
      <c r="HR651" s="351"/>
      <c r="HS651" s="351"/>
      <c r="HT651" s="351"/>
      <c r="HU651" s="351"/>
      <c r="HV651" s="351"/>
      <c r="HW651" s="351"/>
      <c r="HX651" s="351"/>
      <c r="HY651" s="351"/>
      <c r="HZ651" s="351"/>
      <c r="IA651" s="351"/>
      <c r="IB651" s="351"/>
      <c r="IC651" s="351"/>
      <c r="ID651" s="351"/>
      <c r="IE651" s="351"/>
      <c r="IF651" s="351"/>
      <c r="IG651" s="351"/>
      <c r="IH651" s="357"/>
      <c r="II651" s="357"/>
      <c r="IJ651" s="357"/>
      <c r="IK651" s="357"/>
      <c r="IL651" s="357"/>
      <c r="IM651" s="357"/>
      <c r="IN651" s="357"/>
      <c r="IO651" s="357"/>
      <c r="IP651" s="357"/>
      <c r="IQ651" s="357"/>
      <c r="IR651" s="357"/>
      <c r="IS651" s="357"/>
      <c r="IT651" s="357"/>
      <c r="IU651" s="357"/>
      <c r="IV651" s="357"/>
    </row>
    <row r="652" spans="1:256" s="321" customFormat="1" ht="30" customHeight="1">
      <c r="A652" s="334" t="s">
        <v>557</v>
      </c>
      <c r="B652" s="342">
        <f>SUM(B653:B656)</f>
        <v>4067.79</v>
      </c>
      <c r="C652" s="342">
        <f>SUM(C653:C656)</f>
        <v>4067.79</v>
      </c>
      <c r="D652" s="343">
        <f>SUM(D653:D656)</f>
        <v>3246</v>
      </c>
      <c r="E652" s="349">
        <f t="shared" si="85"/>
        <v>0.7979762967114822</v>
      </c>
      <c r="F652" s="356" t="s">
        <v>558</v>
      </c>
      <c r="G652" s="239"/>
      <c r="H652" s="239"/>
      <c r="I652" s="239"/>
      <c r="J652" s="239"/>
      <c r="K652" s="239"/>
      <c r="L652" s="239"/>
      <c r="M652" s="239"/>
      <c r="N652" s="239"/>
      <c r="O652" s="239"/>
      <c r="P652" s="239"/>
      <c r="Q652" s="239"/>
      <c r="R652" s="239"/>
      <c r="S652" s="239"/>
      <c r="T652" s="239"/>
      <c r="U652" s="239"/>
      <c r="V652" s="239"/>
      <c r="W652" s="239"/>
      <c r="X652" s="239"/>
      <c r="Y652" s="239"/>
      <c r="Z652" s="239"/>
      <c r="AA652" s="239"/>
      <c r="AB652" s="239"/>
      <c r="AC652" s="239"/>
      <c r="AD652" s="239"/>
      <c r="AE652" s="239"/>
      <c r="AF652" s="239"/>
      <c r="AG652" s="239"/>
      <c r="AH652" s="239"/>
      <c r="AI652" s="239"/>
      <c r="AJ652" s="239"/>
      <c r="AK652" s="239"/>
      <c r="AL652" s="239"/>
      <c r="AM652" s="239"/>
      <c r="AN652" s="239"/>
      <c r="AO652" s="239"/>
      <c r="AP652" s="239"/>
      <c r="AQ652" s="239"/>
      <c r="AR652" s="239"/>
      <c r="AS652" s="239"/>
      <c r="AT652" s="239"/>
      <c r="AU652" s="239"/>
      <c r="AV652" s="239"/>
      <c r="AW652" s="239"/>
      <c r="AX652" s="239"/>
      <c r="AY652" s="239"/>
      <c r="AZ652" s="239"/>
      <c r="BA652" s="239"/>
      <c r="BB652" s="239"/>
      <c r="BC652" s="239"/>
      <c r="BD652" s="239"/>
      <c r="BE652" s="239"/>
      <c r="BF652" s="239"/>
      <c r="BG652" s="239"/>
      <c r="BH652" s="239"/>
      <c r="BI652" s="239"/>
      <c r="BJ652" s="239"/>
      <c r="BK652" s="239"/>
      <c r="BL652" s="239"/>
      <c r="BM652" s="239"/>
      <c r="BN652" s="239"/>
      <c r="BO652" s="239"/>
      <c r="BP652" s="239"/>
      <c r="BQ652" s="239"/>
      <c r="BR652" s="239"/>
      <c r="BS652" s="239"/>
      <c r="BT652" s="239"/>
      <c r="BU652" s="239"/>
      <c r="BV652" s="239"/>
      <c r="BW652" s="239"/>
      <c r="BX652" s="239"/>
      <c r="BY652" s="239"/>
      <c r="BZ652" s="239"/>
      <c r="CA652" s="239"/>
      <c r="CB652" s="239"/>
      <c r="CC652" s="239"/>
      <c r="CD652" s="239"/>
      <c r="CE652" s="239"/>
      <c r="CF652" s="239"/>
      <c r="CG652" s="239"/>
      <c r="CH652" s="239"/>
      <c r="CI652" s="239"/>
      <c r="CJ652" s="239"/>
      <c r="CK652" s="239"/>
      <c r="CL652" s="239"/>
      <c r="CM652" s="239"/>
      <c r="CN652" s="239"/>
      <c r="CO652" s="239"/>
      <c r="CP652" s="239"/>
      <c r="CQ652" s="239"/>
      <c r="CR652" s="239"/>
      <c r="CS652" s="239"/>
      <c r="CT652" s="239"/>
      <c r="CU652" s="239"/>
      <c r="CV652" s="239"/>
      <c r="CW652" s="239"/>
      <c r="CX652" s="239"/>
      <c r="CY652" s="239"/>
      <c r="CZ652" s="239"/>
      <c r="DA652" s="239"/>
      <c r="DB652" s="239"/>
      <c r="DC652" s="239"/>
      <c r="DD652" s="239"/>
      <c r="DE652" s="239"/>
      <c r="DF652" s="239"/>
      <c r="DG652" s="239"/>
      <c r="DH652" s="239"/>
      <c r="DI652" s="239"/>
      <c r="DJ652" s="239"/>
      <c r="DK652" s="239"/>
      <c r="DL652" s="239"/>
      <c r="DM652" s="239"/>
      <c r="DN652" s="239"/>
      <c r="DO652" s="239"/>
      <c r="DP652" s="239"/>
      <c r="DQ652" s="239"/>
      <c r="DR652" s="239"/>
      <c r="DS652" s="239"/>
      <c r="DT652" s="239"/>
      <c r="DU652" s="239"/>
      <c r="DV652" s="239"/>
      <c r="DW652" s="239"/>
      <c r="DX652" s="239"/>
      <c r="DY652" s="239"/>
      <c r="DZ652" s="239"/>
      <c r="EA652" s="239"/>
      <c r="EB652" s="239"/>
      <c r="EC652" s="239"/>
      <c r="ED652" s="239"/>
      <c r="EE652" s="239"/>
      <c r="EF652" s="239"/>
      <c r="EG652" s="239"/>
      <c r="EH652" s="239"/>
      <c r="EI652" s="239"/>
      <c r="EJ652" s="239"/>
      <c r="EK652" s="239"/>
      <c r="EL652" s="239"/>
      <c r="EM652" s="239"/>
      <c r="EN652" s="239"/>
      <c r="EO652" s="239"/>
      <c r="EP652" s="239"/>
      <c r="EQ652" s="239"/>
      <c r="ER652" s="239"/>
      <c r="ES652" s="239"/>
      <c r="ET652" s="239"/>
      <c r="EU652" s="239"/>
      <c r="EV652" s="239"/>
      <c r="EW652" s="239"/>
      <c r="EX652" s="239"/>
      <c r="EY652" s="239"/>
      <c r="EZ652" s="239"/>
      <c r="FA652" s="239"/>
      <c r="FB652" s="239"/>
      <c r="FC652" s="239"/>
      <c r="FD652" s="239"/>
      <c r="FE652" s="239"/>
      <c r="FF652" s="239"/>
      <c r="FG652" s="239"/>
      <c r="FH652" s="239"/>
      <c r="FI652" s="239"/>
      <c r="FJ652" s="239"/>
      <c r="FK652" s="239"/>
      <c r="FL652" s="239"/>
      <c r="FM652" s="239"/>
      <c r="FN652" s="239"/>
      <c r="FO652" s="239"/>
      <c r="FP652" s="239"/>
      <c r="FQ652" s="239"/>
      <c r="FR652" s="239"/>
      <c r="FS652" s="239"/>
      <c r="FT652" s="239"/>
      <c r="FU652" s="239"/>
      <c r="FV652" s="239"/>
      <c r="FW652" s="239"/>
      <c r="FX652" s="239"/>
      <c r="FY652" s="239"/>
      <c r="FZ652" s="239"/>
      <c r="GA652" s="239"/>
      <c r="GB652" s="239"/>
      <c r="GC652" s="239"/>
      <c r="GD652" s="239"/>
      <c r="GE652" s="239"/>
      <c r="GF652" s="239"/>
      <c r="GG652" s="239"/>
      <c r="GH652" s="239"/>
      <c r="GI652" s="239"/>
      <c r="GJ652" s="239"/>
      <c r="GK652" s="239"/>
      <c r="GL652" s="239"/>
      <c r="GM652" s="239"/>
      <c r="GN652" s="239"/>
      <c r="GO652" s="239"/>
      <c r="GP652" s="239"/>
      <c r="GQ652" s="239"/>
      <c r="GR652" s="239"/>
      <c r="GS652" s="239"/>
      <c r="GT652" s="239"/>
      <c r="GU652" s="239"/>
      <c r="GV652" s="239"/>
      <c r="GW652" s="239"/>
      <c r="GX652" s="239"/>
      <c r="GY652" s="239"/>
      <c r="GZ652" s="239"/>
      <c r="HA652" s="239"/>
      <c r="HB652" s="239"/>
      <c r="HC652" s="239"/>
      <c r="HD652" s="239"/>
      <c r="HE652" s="239"/>
      <c r="HF652" s="239"/>
      <c r="HG652" s="239"/>
      <c r="HH652" s="239"/>
      <c r="HI652" s="239"/>
      <c r="HJ652" s="239"/>
      <c r="HK652" s="239"/>
      <c r="HL652" s="239"/>
      <c r="HM652" s="239"/>
      <c r="HN652" s="239"/>
      <c r="HO652" s="239"/>
      <c r="HP652" s="239"/>
      <c r="HQ652" s="239"/>
      <c r="HR652" s="239"/>
      <c r="HS652" s="239"/>
      <c r="HT652" s="239"/>
      <c r="HU652" s="239"/>
      <c r="HV652" s="239"/>
      <c r="HW652" s="239"/>
      <c r="HX652" s="239"/>
      <c r="HY652" s="239"/>
      <c r="HZ652" s="239"/>
      <c r="IA652" s="239"/>
      <c r="IB652" s="239"/>
      <c r="IC652" s="239"/>
      <c r="ID652" s="239"/>
      <c r="IE652" s="239"/>
      <c r="IF652" s="239"/>
      <c r="IG652" s="239"/>
      <c r="IH652" s="325"/>
      <c r="II652" s="325"/>
      <c r="IJ652" s="325"/>
      <c r="IK652" s="325"/>
      <c r="IL652" s="325"/>
      <c r="IM652" s="325"/>
      <c r="IN652" s="325"/>
      <c r="IO652" s="325"/>
      <c r="IP652" s="325"/>
      <c r="IQ652" s="325"/>
      <c r="IR652" s="325"/>
      <c r="IS652" s="325"/>
      <c r="IT652" s="325"/>
      <c r="IU652" s="325"/>
      <c r="IV652" s="325"/>
    </row>
    <row r="653" spans="1:6" s="321" customFormat="1" ht="30" customHeight="1">
      <c r="A653" s="341" t="s">
        <v>78</v>
      </c>
      <c r="B653" s="344">
        <v>0</v>
      </c>
      <c r="C653" s="338">
        <f t="shared" si="87"/>
        <v>0</v>
      </c>
      <c r="D653" s="345"/>
      <c r="E653" s="353" t="str">
        <f t="shared" si="85"/>
        <v>-</v>
      </c>
      <c r="F653" s="354"/>
    </row>
    <row r="654" spans="1:6" s="321" customFormat="1" ht="30" customHeight="1">
      <c r="A654" s="341" t="s">
        <v>79</v>
      </c>
      <c r="B654" s="344">
        <v>0</v>
      </c>
      <c r="C654" s="338">
        <f t="shared" si="87"/>
        <v>0</v>
      </c>
      <c r="D654" s="345"/>
      <c r="E654" s="353" t="str">
        <f t="shared" si="85"/>
        <v>-</v>
      </c>
      <c r="F654" s="354"/>
    </row>
    <row r="655" spans="1:6" s="321" customFormat="1" ht="30" customHeight="1">
      <c r="A655" s="341" t="s">
        <v>80</v>
      </c>
      <c r="B655" s="344">
        <v>0</v>
      </c>
      <c r="C655" s="338">
        <f t="shared" si="87"/>
        <v>0</v>
      </c>
      <c r="D655" s="345"/>
      <c r="E655" s="353" t="str">
        <f t="shared" si="85"/>
        <v>-</v>
      </c>
      <c r="F655" s="354"/>
    </row>
    <row r="656" spans="1:256" s="321" customFormat="1" ht="30" customHeight="1">
      <c r="A656" s="341" t="s">
        <v>559</v>
      </c>
      <c r="B656" s="344">
        <v>4067.79</v>
      </c>
      <c r="C656" s="338">
        <f t="shared" si="87"/>
        <v>4067.79</v>
      </c>
      <c r="D656" s="345">
        <v>3246</v>
      </c>
      <c r="E656" s="353">
        <f t="shared" si="85"/>
        <v>0.7979762967114822</v>
      </c>
      <c r="F656" s="354"/>
      <c r="G656" s="239"/>
      <c r="H656" s="239"/>
      <c r="I656" s="239"/>
      <c r="J656" s="239"/>
      <c r="K656" s="239"/>
      <c r="L656" s="239"/>
      <c r="M656" s="239"/>
      <c r="N656" s="239"/>
      <c r="O656" s="239"/>
      <c r="P656" s="239"/>
      <c r="Q656" s="239"/>
      <c r="R656" s="239"/>
      <c r="S656" s="239"/>
      <c r="T656" s="239"/>
      <c r="U656" s="239"/>
      <c r="V656" s="239"/>
      <c r="W656" s="239"/>
      <c r="X656" s="239"/>
      <c r="Y656" s="239"/>
      <c r="Z656" s="239"/>
      <c r="AA656" s="239"/>
      <c r="AB656" s="239"/>
      <c r="AC656" s="239"/>
      <c r="AD656" s="239"/>
      <c r="AE656" s="239"/>
      <c r="AF656" s="239"/>
      <c r="AG656" s="239"/>
      <c r="AH656" s="239"/>
      <c r="AI656" s="239"/>
      <c r="AJ656" s="239"/>
      <c r="AK656" s="239"/>
      <c r="AL656" s="239"/>
      <c r="AM656" s="239"/>
      <c r="AN656" s="239"/>
      <c r="AO656" s="239"/>
      <c r="AP656" s="239"/>
      <c r="AQ656" s="239"/>
      <c r="AR656" s="239"/>
      <c r="AS656" s="239"/>
      <c r="AT656" s="239"/>
      <c r="AU656" s="239"/>
      <c r="AV656" s="239"/>
      <c r="AW656" s="239"/>
      <c r="AX656" s="239"/>
      <c r="AY656" s="239"/>
      <c r="AZ656" s="239"/>
      <c r="BA656" s="239"/>
      <c r="BB656" s="239"/>
      <c r="BC656" s="239"/>
      <c r="BD656" s="239"/>
      <c r="BE656" s="239"/>
      <c r="BF656" s="239"/>
      <c r="BG656" s="239"/>
      <c r="BH656" s="239"/>
      <c r="BI656" s="239"/>
      <c r="BJ656" s="239"/>
      <c r="BK656" s="239"/>
      <c r="BL656" s="239"/>
      <c r="BM656" s="239"/>
      <c r="BN656" s="239"/>
      <c r="BO656" s="239"/>
      <c r="BP656" s="239"/>
      <c r="BQ656" s="239"/>
      <c r="BR656" s="239"/>
      <c r="BS656" s="239"/>
      <c r="BT656" s="239"/>
      <c r="BU656" s="239"/>
      <c r="BV656" s="239"/>
      <c r="BW656" s="239"/>
      <c r="BX656" s="239"/>
      <c r="BY656" s="239"/>
      <c r="BZ656" s="239"/>
      <c r="CA656" s="239"/>
      <c r="CB656" s="239"/>
      <c r="CC656" s="239"/>
      <c r="CD656" s="239"/>
      <c r="CE656" s="239"/>
      <c r="CF656" s="239"/>
      <c r="CG656" s="239"/>
      <c r="CH656" s="239"/>
      <c r="CI656" s="239"/>
      <c r="CJ656" s="239"/>
      <c r="CK656" s="239"/>
      <c r="CL656" s="239"/>
      <c r="CM656" s="239"/>
      <c r="CN656" s="239"/>
      <c r="CO656" s="239"/>
      <c r="CP656" s="239"/>
      <c r="CQ656" s="239"/>
      <c r="CR656" s="239"/>
      <c r="CS656" s="239"/>
      <c r="CT656" s="239"/>
      <c r="CU656" s="239"/>
      <c r="CV656" s="239"/>
      <c r="CW656" s="239"/>
      <c r="CX656" s="239"/>
      <c r="CY656" s="239"/>
      <c r="CZ656" s="239"/>
      <c r="DA656" s="239"/>
      <c r="DB656" s="239"/>
      <c r="DC656" s="239"/>
      <c r="DD656" s="239"/>
      <c r="DE656" s="239"/>
      <c r="DF656" s="239"/>
      <c r="DG656" s="239"/>
      <c r="DH656" s="239"/>
      <c r="DI656" s="239"/>
      <c r="DJ656" s="239"/>
      <c r="DK656" s="239"/>
      <c r="DL656" s="239"/>
      <c r="DM656" s="239"/>
      <c r="DN656" s="239"/>
      <c r="DO656" s="239"/>
      <c r="DP656" s="239"/>
      <c r="DQ656" s="239"/>
      <c r="DR656" s="239"/>
      <c r="DS656" s="239"/>
      <c r="DT656" s="239"/>
      <c r="DU656" s="239"/>
      <c r="DV656" s="239"/>
      <c r="DW656" s="239"/>
      <c r="DX656" s="239"/>
      <c r="DY656" s="239"/>
      <c r="DZ656" s="239"/>
      <c r="EA656" s="239"/>
      <c r="EB656" s="239"/>
      <c r="EC656" s="239"/>
      <c r="ED656" s="239"/>
      <c r="EE656" s="239"/>
      <c r="EF656" s="239"/>
      <c r="EG656" s="239"/>
      <c r="EH656" s="239"/>
      <c r="EI656" s="239"/>
      <c r="EJ656" s="239"/>
      <c r="EK656" s="239"/>
      <c r="EL656" s="239"/>
      <c r="EM656" s="239"/>
      <c r="EN656" s="239"/>
      <c r="EO656" s="239"/>
      <c r="EP656" s="239"/>
      <c r="EQ656" s="239"/>
      <c r="ER656" s="239"/>
      <c r="ES656" s="239"/>
      <c r="ET656" s="239"/>
      <c r="EU656" s="239"/>
      <c r="EV656" s="239"/>
      <c r="EW656" s="239"/>
      <c r="EX656" s="239"/>
      <c r="EY656" s="239"/>
      <c r="EZ656" s="239"/>
      <c r="FA656" s="239"/>
      <c r="FB656" s="239"/>
      <c r="FC656" s="239"/>
      <c r="FD656" s="239"/>
      <c r="FE656" s="239"/>
      <c r="FF656" s="239"/>
      <c r="FG656" s="239"/>
      <c r="FH656" s="239"/>
      <c r="FI656" s="239"/>
      <c r="FJ656" s="239"/>
      <c r="FK656" s="239"/>
      <c r="FL656" s="239"/>
      <c r="FM656" s="239"/>
      <c r="FN656" s="239"/>
      <c r="FO656" s="239"/>
      <c r="FP656" s="239"/>
      <c r="FQ656" s="239"/>
      <c r="FR656" s="239"/>
      <c r="FS656" s="239"/>
      <c r="FT656" s="239"/>
      <c r="FU656" s="239"/>
      <c r="FV656" s="239"/>
      <c r="FW656" s="239"/>
      <c r="FX656" s="239"/>
      <c r="FY656" s="239"/>
      <c r="FZ656" s="239"/>
      <c r="GA656" s="239"/>
      <c r="GB656" s="239"/>
      <c r="GC656" s="239"/>
      <c r="GD656" s="239"/>
      <c r="GE656" s="239"/>
      <c r="GF656" s="239"/>
      <c r="GG656" s="239"/>
      <c r="GH656" s="239"/>
      <c r="GI656" s="239"/>
      <c r="GJ656" s="239"/>
      <c r="GK656" s="239"/>
      <c r="GL656" s="239"/>
      <c r="GM656" s="239"/>
      <c r="GN656" s="239"/>
      <c r="GO656" s="239"/>
      <c r="GP656" s="239"/>
      <c r="GQ656" s="239"/>
      <c r="GR656" s="239"/>
      <c r="GS656" s="239"/>
      <c r="GT656" s="239"/>
      <c r="GU656" s="239"/>
      <c r="GV656" s="239"/>
      <c r="GW656" s="239"/>
      <c r="GX656" s="239"/>
      <c r="GY656" s="239"/>
      <c r="GZ656" s="239"/>
      <c r="HA656" s="239"/>
      <c r="HB656" s="239"/>
      <c r="HC656" s="239"/>
      <c r="HD656" s="239"/>
      <c r="HE656" s="239"/>
      <c r="HF656" s="239"/>
      <c r="HG656" s="239"/>
      <c r="HH656" s="239"/>
      <c r="HI656" s="239"/>
      <c r="HJ656" s="239"/>
      <c r="HK656" s="239"/>
      <c r="HL656" s="239"/>
      <c r="HM656" s="239"/>
      <c r="HN656" s="239"/>
      <c r="HO656" s="239"/>
      <c r="HP656" s="239"/>
      <c r="HQ656" s="239"/>
      <c r="HR656" s="239"/>
      <c r="HS656" s="239"/>
      <c r="HT656" s="239"/>
      <c r="HU656" s="239"/>
      <c r="HV656" s="239"/>
      <c r="HW656" s="239"/>
      <c r="HX656" s="239"/>
      <c r="HY656" s="239"/>
      <c r="HZ656" s="239"/>
      <c r="IA656" s="239"/>
      <c r="IB656" s="239"/>
      <c r="IC656" s="239"/>
      <c r="ID656" s="239"/>
      <c r="IE656" s="239"/>
      <c r="IF656" s="239"/>
      <c r="IG656" s="239"/>
      <c r="IH656" s="325"/>
      <c r="II656" s="325"/>
      <c r="IJ656" s="325"/>
      <c r="IK656" s="325"/>
      <c r="IL656" s="325"/>
      <c r="IM656" s="325"/>
      <c r="IN656" s="325"/>
      <c r="IO656" s="325"/>
      <c r="IP656" s="325"/>
      <c r="IQ656" s="325"/>
      <c r="IR656" s="325"/>
      <c r="IS656" s="325"/>
      <c r="IT656" s="325"/>
      <c r="IU656" s="325"/>
      <c r="IV656" s="325"/>
    </row>
    <row r="657" spans="1:256" s="321" customFormat="1" ht="30" customHeight="1">
      <c r="A657" s="334" t="s">
        <v>560</v>
      </c>
      <c r="B657" s="342">
        <f>SUM(B658:B669)</f>
        <v>14079.599999999999</v>
      </c>
      <c r="C657" s="342">
        <f>SUM(C658:C669)</f>
        <v>14079.599999999999</v>
      </c>
      <c r="D657" s="343">
        <f>SUM(D658:D669)</f>
        <v>17339</v>
      </c>
      <c r="E657" s="349">
        <f t="shared" si="85"/>
        <v>1.2314980539219866</v>
      </c>
      <c r="F657" s="356" t="s">
        <v>561</v>
      </c>
      <c r="G657" s="239"/>
      <c r="H657" s="239"/>
      <c r="I657" s="239"/>
      <c r="J657" s="239"/>
      <c r="K657" s="239"/>
      <c r="L657" s="239"/>
      <c r="M657" s="239"/>
      <c r="N657" s="239"/>
      <c r="O657" s="239"/>
      <c r="P657" s="239"/>
      <c r="Q657" s="239"/>
      <c r="R657" s="239"/>
      <c r="S657" s="239"/>
      <c r="T657" s="239"/>
      <c r="U657" s="239"/>
      <c r="V657" s="239"/>
      <c r="W657" s="239"/>
      <c r="X657" s="239"/>
      <c r="Y657" s="239"/>
      <c r="Z657" s="239"/>
      <c r="AA657" s="239"/>
      <c r="AB657" s="239"/>
      <c r="AC657" s="239"/>
      <c r="AD657" s="239"/>
      <c r="AE657" s="239"/>
      <c r="AF657" s="239"/>
      <c r="AG657" s="239"/>
      <c r="AH657" s="239"/>
      <c r="AI657" s="239"/>
      <c r="AJ657" s="239"/>
      <c r="AK657" s="239"/>
      <c r="AL657" s="239"/>
      <c r="AM657" s="239"/>
      <c r="AN657" s="239"/>
      <c r="AO657" s="239"/>
      <c r="AP657" s="239"/>
      <c r="AQ657" s="239"/>
      <c r="AR657" s="239"/>
      <c r="AS657" s="239"/>
      <c r="AT657" s="239"/>
      <c r="AU657" s="239"/>
      <c r="AV657" s="239"/>
      <c r="AW657" s="239"/>
      <c r="AX657" s="239"/>
      <c r="AY657" s="239"/>
      <c r="AZ657" s="239"/>
      <c r="BA657" s="239"/>
      <c r="BB657" s="239"/>
      <c r="BC657" s="239"/>
      <c r="BD657" s="239"/>
      <c r="BE657" s="239"/>
      <c r="BF657" s="239"/>
      <c r="BG657" s="239"/>
      <c r="BH657" s="239"/>
      <c r="BI657" s="239"/>
      <c r="BJ657" s="239"/>
      <c r="BK657" s="239"/>
      <c r="BL657" s="239"/>
      <c r="BM657" s="239"/>
      <c r="BN657" s="239"/>
      <c r="BO657" s="239"/>
      <c r="BP657" s="239"/>
      <c r="BQ657" s="239"/>
      <c r="BR657" s="239"/>
      <c r="BS657" s="239"/>
      <c r="BT657" s="239"/>
      <c r="BU657" s="239"/>
      <c r="BV657" s="239"/>
      <c r="BW657" s="239"/>
      <c r="BX657" s="239"/>
      <c r="BY657" s="239"/>
      <c r="BZ657" s="239"/>
      <c r="CA657" s="239"/>
      <c r="CB657" s="239"/>
      <c r="CC657" s="239"/>
      <c r="CD657" s="239"/>
      <c r="CE657" s="239"/>
      <c r="CF657" s="239"/>
      <c r="CG657" s="239"/>
      <c r="CH657" s="239"/>
      <c r="CI657" s="239"/>
      <c r="CJ657" s="239"/>
      <c r="CK657" s="239"/>
      <c r="CL657" s="239"/>
      <c r="CM657" s="239"/>
      <c r="CN657" s="239"/>
      <c r="CO657" s="239"/>
      <c r="CP657" s="239"/>
      <c r="CQ657" s="239"/>
      <c r="CR657" s="239"/>
      <c r="CS657" s="239"/>
      <c r="CT657" s="239"/>
      <c r="CU657" s="239"/>
      <c r="CV657" s="239"/>
      <c r="CW657" s="239"/>
      <c r="CX657" s="239"/>
      <c r="CY657" s="239"/>
      <c r="CZ657" s="239"/>
      <c r="DA657" s="239"/>
      <c r="DB657" s="239"/>
      <c r="DC657" s="239"/>
      <c r="DD657" s="239"/>
      <c r="DE657" s="239"/>
      <c r="DF657" s="239"/>
      <c r="DG657" s="239"/>
      <c r="DH657" s="239"/>
      <c r="DI657" s="239"/>
      <c r="DJ657" s="239"/>
      <c r="DK657" s="239"/>
      <c r="DL657" s="239"/>
      <c r="DM657" s="239"/>
      <c r="DN657" s="239"/>
      <c r="DO657" s="239"/>
      <c r="DP657" s="239"/>
      <c r="DQ657" s="239"/>
      <c r="DR657" s="239"/>
      <c r="DS657" s="239"/>
      <c r="DT657" s="239"/>
      <c r="DU657" s="239"/>
      <c r="DV657" s="239"/>
      <c r="DW657" s="239"/>
      <c r="DX657" s="239"/>
      <c r="DY657" s="239"/>
      <c r="DZ657" s="239"/>
      <c r="EA657" s="239"/>
      <c r="EB657" s="239"/>
      <c r="EC657" s="239"/>
      <c r="ED657" s="239"/>
      <c r="EE657" s="239"/>
      <c r="EF657" s="239"/>
      <c r="EG657" s="239"/>
      <c r="EH657" s="239"/>
      <c r="EI657" s="239"/>
      <c r="EJ657" s="239"/>
      <c r="EK657" s="239"/>
      <c r="EL657" s="239"/>
      <c r="EM657" s="239"/>
      <c r="EN657" s="239"/>
      <c r="EO657" s="239"/>
      <c r="EP657" s="239"/>
      <c r="EQ657" s="239"/>
      <c r="ER657" s="239"/>
      <c r="ES657" s="239"/>
      <c r="ET657" s="239"/>
      <c r="EU657" s="239"/>
      <c r="EV657" s="239"/>
      <c r="EW657" s="239"/>
      <c r="EX657" s="239"/>
      <c r="EY657" s="239"/>
      <c r="EZ657" s="239"/>
      <c r="FA657" s="239"/>
      <c r="FB657" s="239"/>
      <c r="FC657" s="239"/>
      <c r="FD657" s="239"/>
      <c r="FE657" s="239"/>
      <c r="FF657" s="239"/>
      <c r="FG657" s="239"/>
      <c r="FH657" s="239"/>
      <c r="FI657" s="239"/>
      <c r="FJ657" s="239"/>
      <c r="FK657" s="239"/>
      <c r="FL657" s="239"/>
      <c r="FM657" s="239"/>
      <c r="FN657" s="239"/>
      <c r="FO657" s="239"/>
      <c r="FP657" s="239"/>
      <c r="FQ657" s="239"/>
      <c r="FR657" s="239"/>
      <c r="FS657" s="239"/>
      <c r="FT657" s="239"/>
      <c r="FU657" s="239"/>
      <c r="FV657" s="239"/>
      <c r="FW657" s="239"/>
      <c r="FX657" s="239"/>
      <c r="FY657" s="239"/>
      <c r="FZ657" s="239"/>
      <c r="GA657" s="239"/>
      <c r="GB657" s="239"/>
      <c r="GC657" s="239"/>
      <c r="GD657" s="239"/>
      <c r="GE657" s="239"/>
      <c r="GF657" s="239"/>
      <c r="GG657" s="239"/>
      <c r="GH657" s="239"/>
      <c r="GI657" s="239"/>
      <c r="GJ657" s="239"/>
      <c r="GK657" s="239"/>
      <c r="GL657" s="239"/>
      <c r="GM657" s="239"/>
      <c r="GN657" s="239"/>
      <c r="GO657" s="239"/>
      <c r="GP657" s="239"/>
      <c r="GQ657" s="239"/>
      <c r="GR657" s="239"/>
      <c r="GS657" s="239"/>
      <c r="GT657" s="239"/>
      <c r="GU657" s="239"/>
      <c r="GV657" s="239"/>
      <c r="GW657" s="239"/>
      <c r="GX657" s="239"/>
      <c r="GY657" s="239"/>
      <c r="GZ657" s="239"/>
      <c r="HA657" s="239"/>
      <c r="HB657" s="239"/>
      <c r="HC657" s="239"/>
      <c r="HD657" s="239"/>
      <c r="HE657" s="239"/>
      <c r="HF657" s="239"/>
      <c r="HG657" s="239"/>
      <c r="HH657" s="239"/>
      <c r="HI657" s="239"/>
      <c r="HJ657" s="239"/>
      <c r="HK657" s="239"/>
      <c r="HL657" s="239"/>
      <c r="HM657" s="239"/>
      <c r="HN657" s="239"/>
      <c r="HO657" s="239"/>
      <c r="HP657" s="239"/>
      <c r="HQ657" s="239"/>
      <c r="HR657" s="239"/>
      <c r="HS657" s="239"/>
      <c r="HT657" s="239"/>
      <c r="HU657" s="239"/>
      <c r="HV657" s="239"/>
      <c r="HW657" s="239"/>
      <c r="HX657" s="239"/>
      <c r="HY657" s="239"/>
      <c r="HZ657" s="239"/>
      <c r="IA657" s="239"/>
      <c r="IB657" s="239"/>
      <c r="IC657" s="239"/>
      <c r="ID657" s="239"/>
      <c r="IE657" s="239"/>
      <c r="IF657" s="239"/>
      <c r="IG657" s="239"/>
      <c r="IH657" s="325"/>
      <c r="II657" s="325"/>
      <c r="IJ657" s="325"/>
      <c r="IK657" s="325"/>
      <c r="IL657" s="325"/>
      <c r="IM657" s="325"/>
      <c r="IN657" s="325"/>
      <c r="IO657" s="325"/>
      <c r="IP657" s="325"/>
      <c r="IQ657" s="325"/>
      <c r="IR657" s="325"/>
      <c r="IS657" s="325"/>
      <c r="IT657" s="325"/>
      <c r="IU657" s="325"/>
      <c r="IV657" s="325"/>
    </row>
    <row r="658" spans="1:256" s="321" customFormat="1" ht="30" customHeight="1">
      <c r="A658" s="341" t="s">
        <v>562</v>
      </c>
      <c r="B658" s="344">
        <v>9263.89</v>
      </c>
      <c r="C658" s="338">
        <f aca="true" t="shared" si="88" ref="C658:C669">B658</f>
        <v>9263.89</v>
      </c>
      <c r="D658" s="345">
        <v>11550</v>
      </c>
      <c r="E658" s="353">
        <f t="shared" si="85"/>
        <v>1.2467764621557467</v>
      </c>
      <c r="F658" s="354"/>
      <c r="G658" s="239"/>
      <c r="H658" s="239"/>
      <c r="I658" s="239"/>
      <c r="J658" s="239"/>
      <c r="K658" s="239"/>
      <c r="L658" s="239"/>
      <c r="M658" s="239"/>
      <c r="N658" s="239"/>
      <c r="O658" s="239"/>
      <c r="P658" s="239"/>
      <c r="Q658" s="239"/>
      <c r="R658" s="239"/>
      <c r="S658" s="239"/>
      <c r="T658" s="239"/>
      <c r="U658" s="239"/>
      <c r="V658" s="239"/>
      <c r="W658" s="239"/>
      <c r="X658" s="239"/>
      <c r="Y658" s="239"/>
      <c r="Z658" s="239"/>
      <c r="AA658" s="239"/>
      <c r="AB658" s="239"/>
      <c r="AC658" s="239"/>
      <c r="AD658" s="239"/>
      <c r="AE658" s="239"/>
      <c r="AF658" s="239"/>
      <c r="AG658" s="239"/>
      <c r="AH658" s="239"/>
      <c r="AI658" s="239"/>
      <c r="AJ658" s="239"/>
      <c r="AK658" s="239"/>
      <c r="AL658" s="239"/>
      <c r="AM658" s="239"/>
      <c r="AN658" s="239"/>
      <c r="AO658" s="239"/>
      <c r="AP658" s="239"/>
      <c r="AQ658" s="239"/>
      <c r="AR658" s="239"/>
      <c r="AS658" s="239"/>
      <c r="AT658" s="239"/>
      <c r="AU658" s="239"/>
      <c r="AV658" s="239"/>
      <c r="AW658" s="239"/>
      <c r="AX658" s="239"/>
      <c r="AY658" s="239"/>
      <c r="AZ658" s="239"/>
      <c r="BA658" s="239"/>
      <c r="BB658" s="239"/>
      <c r="BC658" s="239"/>
      <c r="BD658" s="239"/>
      <c r="BE658" s="239"/>
      <c r="BF658" s="239"/>
      <c r="BG658" s="239"/>
      <c r="BH658" s="239"/>
      <c r="BI658" s="239"/>
      <c r="BJ658" s="239"/>
      <c r="BK658" s="239"/>
      <c r="BL658" s="239"/>
      <c r="BM658" s="239"/>
      <c r="BN658" s="239"/>
      <c r="BO658" s="239"/>
      <c r="BP658" s="239"/>
      <c r="BQ658" s="239"/>
      <c r="BR658" s="239"/>
      <c r="BS658" s="239"/>
      <c r="BT658" s="239"/>
      <c r="BU658" s="239"/>
      <c r="BV658" s="239"/>
      <c r="BW658" s="239"/>
      <c r="BX658" s="239"/>
      <c r="BY658" s="239"/>
      <c r="BZ658" s="239"/>
      <c r="CA658" s="239"/>
      <c r="CB658" s="239"/>
      <c r="CC658" s="239"/>
      <c r="CD658" s="239"/>
      <c r="CE658" s="239"/>
      <c r="CF658" s="239"/>
      <c r="CG658" s="239"/>
      <c r="CH658" s="239"/>
      <c r="CI658" s="239"/>
      <c r="CJ658" s="239"/>
      <c r="CK658" s="239"/>
      <c r="CL658" s="239"/>
      <c r="CM658" s="239"/>
      <c r="CN658" s="239"/>
      <c r="CO658" s="239"/>
      <c r="CP658" s="239"/>
      <c r="CQ658" s="239"/>
      <c r="CR658" s="239"/>
      <c r="CS658" s="239"/>
      <c r="CT658" s="239"/>
      <c r="CU658" s="239"/>
      <c r="CV658" s="239"/>
      <c r="CW658" s="239"/>
      <c r="CX658" s="239"/>
      <c r="CY658" s="239"/>
      <c r="CZ658" s="239"/>
      <c r="DA658" s="239"/>
      <c r="DB658" s="239"/>
      <c r="DC658" s="239"/>
      <c r="DD658" s="239"/>
      <c r="DE658" s="239"/>
      <c r="DF658" s="239"/>
      <c r="DG658" s="239"/>
      <c r="DH658" s="239"/>
      <c r="DI658" s="239"/>
      <c r="DJ658" s="239"/>
      <c r="DK658" s="239"/>
      <c r="DL658" s="239"/>
      <c r="DM658" s="239"/>
      <c r="DN658" s="239"/>
      <c r="DO658" s="239"/>
      <c r="DP658" s="239"/>
      <c r="DQ658" s="239"/>
      <c r="DR658" s="239"/>
      <c r="DS658" s="239"/>
      <c r="DT658" s="239"/>
      <c r="DU658" s="239"/>
      <c r="DV658" s="239"/>
      <c r="DW658" s="239"/>
      <c r="DX658" s="239"/>
      <c r="DY658" s="239"/>
      <c r="DZ658" s="239"/>
      <c r="EA658" s="239"/>
      <c r="EB658" s="239"/>
      <c r="EC658" s="239"/>
      <c r="ED658" s="239"/>
      <c r="EE658" s="239"/>
      <c r="EF658" s="239"/>
      <c r="EG658" s="239"/>
      <c r="EH658" s="239"/>
      <c r="EI658" s="239"/>
      <c r="EJ658" s="239"/>
      <c r="EK658" s="239"/>
      <c r="EL658" s="239"/>
      <c r="EM658" s="239"/>
      <c r="EN658" s="239"/>
      <c r="EO658" s="239"/>
      <c r="EP658" s="239"/>
      <c r="EQ658" s="239"/>
      <c r="ER658" s="239"/>
      <c r="ES658" s="239"/>
      <c r="ET658" s="239"/>
      <c r="EU658" s="239"/>
      <c r="EV658" s="239"/>
      <c r="EW658" s="239"/>
      <c r="EX658" s="239"/>
      <c r="EY658" s="239"/>
      <c r="EZ658" s="239"/>
      <c r="FA658" s="239"/>
      <c r="FB658" s="239"/>
      <c r="FC658" s="239"/>
      <c r="FD658" s="239"/>
      <c r="FE658" s="239"/>
      <c r="FF658" s="239"/>
      <c r="FG658" s="239"/>
      <c r="FH658" s="239"/>
      <c r="FI658" s="239"/>
      <c r="FJ658" s="239"/>
      <c r="FK658" s="239"/>
      <c r="FL658" s="239"/>
      <c r="FM658" s="239"/>
      <c r="FN658" s="239"/>
      <c r="FO658" s="239"/>
      <c r="FP658" s="239"/>
      <c r="FQ658" s="239"/>
      <c r="FR658" s="239"/>
      <c r="FS658" s="239"/>
      <c r="FT658" s="239"/>
      <c r="FU658" s="239"/>
      <c r="FV658" s="239"/>
      <c r="FW658" s="239"/>
      <c r="FX658" s="239"/>
      <c r="FY658" s="239"/>
      <c r="FZ658" s="239"/>
      <c r="GA658" s="239"/>
      <c r="GB658" s="239"/>
      <c r="GC658" s="239"/>
      <c r="GD658" s="239"/>
      <c r="GE658" s="239"/>
      <c r="GF658" s="239"/>
      <c r="GG658" s="239"/>
      <c r="GH658" s="239"/>
      <c r="GI658" s="239"/>
      <c r="GJ658" s="239"/>
      <c r="GK658" s="239"/>
      <c r="GL658" s="239"/>
      <c r="GM658" s="239"/>
      <c r="GN658" s="239"/>
      <c r="GO658" s="239"/>
      <c r="GP658" s="239"/>
      <c r="GQ658" s="239"/>
      <c r="GR658" s="239"/>
      <c r="GS658" s="239"/>
      <c r="GT658" s="239"/>
      <c r="GU658" s="239"/>
      <c r="GV658" s="239"/>
      <c r="GW658" s="239"/>
      <c r="GX658" s="239"/>
      <c r="GY658" s="239"/>
      <c r="GZ658" s="239"/>
      <c r="HA658" s="239"/>
      <c r="HB658" s="239"/>
      <c r="HC658" s="239"/>
      <c r="HD658" s="239"/>
      <c r="HE658" s="239"/>
      <c r="HF658" s="239"/>
      <c r="HG658" s="239"/>
      <c r="HH658" s="239"/>
      <c r="HI658" s="239"/>
      <c r="HJ658" s="239"/>
      <c r="HK658" s="239"/>
      <c r="HL658" s="239"/>
      <c r="HM658" s="239"/>
      <c r="HN658" s="239"/>
      <c r="HO658" s="239"/>
      <c r="HP658" s="239"/>
      <c r="HQ658" s="239"/>
      <c r="HR658" s="239"/>
      <c r="HS658" s="239"/>
      <c r="HT658" s="239"/>
      <c r="HU658" s="239"/>
      <c r="HV658" s="239"/>
      <c r="HW658" s="239"/>
      <c r="HX658" s="239"/>
      <c r="HY658" s="239"/>
      <c r="HZ658" s="239"/>
      <c r="IA658" s="239"/>
      <c r="IB658" s="239"/>
      <c r="IC658" s="239"/>
      <c r="ID658" s="239"/>
      <c r="IE658" s="239"/>
      <c r="IF658" s="239"/>
      <c r="IG658" s="239"/>
      <c r="IH658" s="325"/>
      <c r="II658" s="325"/>
      <c r="IJ658" s="325"/>
      <c r="IK658" s="325"/>
      <c r="IL658" s="325"/>
      <c r="IM658" s="325"/>
      <c r="IN658" s="325"/>
      <c r="IO658" s="325"/>
      <c r="IP658" s="325"/>
      <c r="IQ658" s="325"/>
      <c r="IR658" s="325"/>
      <c r="IS658" s="325"/>
      <c r="IT658" s="325"/>
      <c r="IU658" s="325"/>
      <c r="IV658" s="325"/>
    </row>
    <row r="659" spans="1:6" s="321" customFormat="1" ht="30" customHeight="1">
      <c r="A659" s="341" t="s">
        <v>563</v>
      </c>
      <c r="B659" s="344">
        <v>0</v>
      </c>
      <c r="C659" s="338">
        <f t="shared" si="88"/>
        <v>0</v>
      </c>
      <c r="D659" s="345"/>
      <c r="E659" s="353" t="str">
        <f t="shared" si="85"/>
        <v>-</v>
      </c>
      <c r="F659" s="354"/>
    </row>
    <row r="660" spans="1:6" s="321" customFormat="1" ht="30" customHeight="1">
      <c r="A660" s="341" t="s">
        <v>564</v>
      </c>
      <c r="B660" s="344">
        <v>0</v>
      </c>
      <c r="C660" s="338">
        <f t="shared" si="88"/>
        <v>0</v>
      </c>
      <c r="D660" s="345"/>
      <c r="E660" s="353" t="str">
        <f t="shared" si="85"/>
        <v>-</v>
      </c>
      <c r="F660" s="354"/>
    </row>
    <row r="661" spans="1:6" s="321" customFormat="1" ht="30" customHeight="1">
      <c r="A661" s="341" t="s">
        <v>565</v>
      </c>
      <c r="B661" s="344">
        <v>0</v>
      </c>
      <c r="C661" s="338">
        <f t="shared" si="88"/>
        <v>0</v>
      </c>
      <c r="D661" s="345"/>
      <c r="E661" s="353" t="str">
        <f t="shared" si="85"/>
        <v>-</v>
      </c>
      <c r="F661" s="354"/>
    </row>
    <row r="662" spans="1:6" s="321" customFormat="1" ht="30" customHeight="1">
      <c r="A662" s="341" t="s">
        <v>566</v>
      </c>
      <c r="B662" s="344">
        <v>0</v>
      </c>
      <c r="C662" s="338">
        <f t="shared" si="88"/>
        <v>0</v>
      </c>
      <c r="D662" s="345"/>
      <c r="E662" s="353" t="str">
        <f t="shared" si="85"/>
        <v>-</v>
      </c>
      <c r="F662" s="354"/>
    </row>
    <row r="663" spans="1:256" s="321" customFormat="1" ht="30" customHeight="1">
      <c r="A663" s="341" t="s">
        <v>567</v>
      </c>
      <c r="B663" s="344">
        <v>4815.71</v>
      </c>
      <c r="C663" s="338">
        <f t="shared" si="88"/>
        <v>4815.71</v>
      </c>
      <c r="D663" s="345">
        <v>5789</v>
      </c>
      <c r="E663" s="353">
        <f t="shared" si="85"/>
        <v>1.202107269748386</v>
      </c>
      <c r="F663" s="354"/>
      <c r="G663" s="239"/>
      <c r="H663" s="239"/>
      <c r="I663" s="239"/>
      <c r="J663" s="239"/>
      <c r="K663" s="239"/>
      <c r="L663" s="239"/>
      <c r="M663" s="239"/>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239"/>
      <c r="AL663" s="239"/>
      <c r="AM663" s="239"/>
      <c r="AN663" s="239"/>
      <c r="AO663" s="239"/>
      <c r="AP663" s="239"/>
      <c r="AQ663" s="239"/>
      <c r="AR663" s="239"/>
      <c r="AS663" s="239"/>
      <c r="AT663" s="239"/>
      <c r="AU663" s="239"/>
      <c r="AV663" s="239"/>
      <c r="AW663" s="239"/>
      <c r="AX663" s="239"/>
      <c r="AY663" s="239"/>
      <c r="AZ663" s="239"/>
      <c r="BA663" s="239"/>
      <c r="BB663" s="239"/>
      <c r="BC663" s="239"/>
      <c r="BD663" s="239"/>
      <c r="BE663" s="239"/>
      <c r="BF663" s="239"/>
      <c r="BG663" s="239"/>
      <c r="BH663" s="239"/>
      <c r="BI663" s="239"/>
      <c r="BJ663" s="239"/>
      <c r="BK663" s="239"/>
      <c r="BL663" s="239"/>
      <c r="BM663" s="239"/>
      <c r="BN663" s="239"/>
      <c r="BO663" s="239"/>
      <c r="BP663" s="239"/>
      <c r="BQ663" s="239"/>
      <c r="BR663" s="239"/>
      <c r="BS663" s="239"/>
      <c r="BT663" s="239"/>
      <c r="BU663" s="239"/>
      <c r="BV663" s="239"/>
      <c r="BW663" s="239"/>
      <c r="BX663" s="239"/>
      <c r="BY663" s="239"/>
      <c r="BZ663" s="239"/>
      <c r="CA663" s="239"/>
      <c r="CB663" s="239"/>
      <c r="CC663" s="239"/>
      <c r="CD663" s="239"/>
      <c r="CE663" s="239"/>
      <c r="CF663" s="239"/>
      <c r="CG663" s="239"/>
      <c r="CH663" s="239"/>
      <c r="CI663" s="239"/>
      <c r="CJ663" s="239"/>
      <c r="CK663" s="239"/>
      <c r="CL663" s="239"/>
      <c r="CM663" s="239"/>
      <c r="CN663" s="239"/>
      <c r="CO663" s="239"/>
      <c r="CP663" s="239"/>
      <c r="CQ663" s="239"/>
      <c r="CR663" s="239"/>
      <c r="CS663" s="239"/>
      <c r="CT663" s="239"/>
      <c r="CU663" s="239"/>
      <c r="CV663" s="239"/>
      <c r="CW663" s="239"/>
      <c r="CX663" s="239"/>
      <c r="CY663" s="239"/>
      <c r="CZ663" s="239"/>
      <c r="DA663" s="239"/>
      <c r="DB663" s="239"/>
      <c r="DC663" s="239"/>
      <c r="DD663" s="239"/>
      <c r="DE663" s="239"/>
      <c r="DF663" s="239"/>
      <c r="DG663" s="239"/>
      <c r="DH663" s="239"/>
      <c r="DI663" s="239"/>
      <c r="DJ663" s="239"/>
      <c r="DK663" s="239"/>
      <c r="DL663" s="239"/>
      <c r="DM663" s="239"/>
      <c r="DN663" s="239"/>
      <c r="DO663" s="239"/>
      <c r="DP663" s="239"/>
      <c r="DQ663" s="239"/>
      <c r="DR663" s="239"/>
      <c r="DS663" s="239"/>
      <c r="DT663" s="239"/>
      <c r="DU663" s="239"/>
      <c r="DV663" s="239"/>
      <c r="DW663" s="239"/>
      <c r="DX663" s="239"/>
      <c r="DY663" s="239"/>
      <c r="DZ663" s="239"/>
      <c r="EA663" s="239"/>
      <c r="EB663" s="239"/>
      <c r="EC663" s="239"/>
      <c r="ED663" s="239"/>
      <c r="EE663" s="239"/>
      <c r="EF663" s="239"/>
      <c r="EG663" s="239"/>
      <c r="EH663" s="239"/>
      <c r="EI663" s="239"/>
      <c r="EJ663" s="239"/>
      <c r="EK663" s="239"/>
      <c r="EL663" s="239"/>
      <c r="EM663" s="239"/>
      <c r="EN663" s="239"/>
      <c r="EO663" s="239"/>
      <c r="EP663" s="239"/>
      <c r="EQ663" s="239"/>
      <c r="ER663" s="239"/>
      <c r="ES663" s="239"/>
      <c r="ET663" s="239"/>
      <c r="EU663" s="239"/>
      <c r="EV663" s="239"/>
      <c r="EW663" s="239"/>
      <c r="EX663" s="239"/>
      <c r="EY663" s="239"/>
      <c r="EZ663" s="239"/>
      <c r="FA663" s="239"/>
      <c r="FB663" s="239"/>
      <c r="FC663" s="239"/>
      <c r="FD663" s="239"/>
      <c r="FE663" s="239"/>
      <c r="FF663" s="239"/>
      <c r="FG663" s="239"/>
      <c r="FH663" s="239"/>
      <c r="FI663" s="239"/>
      <c r="FJ663" s="239"/>
      <c r="FK663" s="239"/>
      <c r="FL663" s="239"/>
      <c r="FM663" s="239"/>
      <c r="FN663" s="239"/>
      <c r="FO663" s="239"/>
      <c r="FP663" s="239"/>
      <c r="FQ663" s="239"/>
      <c r="FR663" s="239"/>
      <c r="FS663" s="239"/>
      <c r="FT663" s="239"/>
      <c r="FU663" s="239"/>
      <c r="FV663" s="239"/>
      <c r="FW663" s="239"/>
      <c r="FX663" s="239"/>
      <c r="FY663" s="239"/>
      <c r="FZ663" s="239"/>
      <c r="GA663" s="239"/>
      <c r="GB663" s="239"/>
      <c r="GC663" s="239"/>
      <c r="GD663" s="239"/>
      <c r="GE663" s="239"/>
      <c r="GF663" s="239"/>
      <c r="GG663" s="239"/>
      <c r="GH663" s="239"/>
      <c r="GI663" s="239"/>
      <c r="GJ663" s="239"/>
      <c r="GK663" s="239"/>
      <c r="GL663" s="239"/>
      <c r="GM663" s="239"/>
      <c r="GN663" s="239"/>
      <c r="GO663" s="239"/>
      <c r="GP663" s="239"/>
      <c r="GQ663" s="239"/>
      <c r="GR663" s="239"/>
      <c r="GS663" s="239"/>
      <c r="GT663" s="239"/>
      <c r="GU663" s="239"/>
      <c r="GV663" s="239"/>
      <c r="GW663" s="239"/>
      <c r="GX663" s="239"/>
      <c r="GY663" s="239"/>
      <c r="GZ663" s="239"/>
      <c r="HA663" s="239"/>
      <c r="HB663" s="239"/>
      <c r="HC663" s="239"/>
      <c r="HD663" s="239"/>
      <c r="HE663" s="239"/>
      <c r="HF663" s="239"/>
      <c r="HG663" s="239"/>
      <c r="HH663" s="239"/>
      <c r="HI663" s="239"/>
      <c r="HJ663" s="239"/>
      <c r="HK663" s="239"/>
      <c r="HL663" s="239"/>
      <c r="HM663" s="239"/>
      <c r="HN663" s="239"/>
      <c r="HO663" s="239"/>
      <c r="HP663" s="239"/>
      <c r="HQ663" s="239"/>
      <c r="HR663" s="239"/>
      <c r="HS663" s="239"/>
      <c r="HT663" s="239"/>
      <c r="HU663" s="239"/>
      <c r="HV663" s="239"/>
      <c r="HW663" s="239"/>
      <c r="HX663" s="239"/>
      <c r="HY663" s="239"/>
      <c r="HZ663" s="239"/>
      <c r="IA663" s="239"/>
      <c r="IB663" s="239"/>
      <c r="IC663" s="239"/>
      <c r="ID663" s="239"/>
      <c r="IE663" s="239"/>
      <c r="IF663" s="239"/>
      <c r="IG663" s="239"/>
      <c r="IH663" s="325"/>
      <c r="II663" s="325"/>
      <c r="IJ663" s="325"/>
      <c r="IK663" s="325"/>
      <c r="IL663" s="325"/>
      <c r="IM663" s="325"/>
      <c r="IN663" s="325"/>
      <c r="IO663" s="325"/>
      <c r="IP663" s="325"/>
      <c r="IQ663" s="325"/>
      <c r="IR663" s="325"/>
      <c r="IS663" s="325"/>
      <c r="IT663" s="325"/>
      <c r="IU663" s="325"/>
      <c r="IV663" s="325"/>
    </row>
    <row r="664" spans="1:6" s="321" customFormat="1" ht="30" customHeight="1">
      <c r="A664" s="341" t="s">
        <v>568</v>
      </c>
      <c r="B664" s="344">
        <v>0</v>
      </c>
      <c r="C664" s="338">
        <f t="shared" si="88"/>
        <v>0</v>
      </c>
      <c r="D664" s="345"/>
      <c r="E664" s="353" t="str">
        <f t="shared" si="85"/>
        <v>-</v>
      </c>
      <c r="F664" s="354"/>
    </row>
    <row r="665" spans="1:6" s="321" customFormat="1" ht="30" customHeight="1">
      <c r="A665" s="341" t="s">
        <v>569</v>
      </c>
      <c r="B665" s="344">
        <v>0</v>
      </c>
      <c r="C665" s="338">
        <f t="shared" si="88"/>
        <v>0</v>
      </c>
      <c r="D665" s="345"/>
      <c r="E665" s="353" t="str">
        <f t="shared" si="85"/>
        <v>-</v>
      </c>
      <c r="F665" s="354"/>
    </row>
    <row r="666" spans="1:6" s="321" customFormat="1" ht="30" customHeight="1">
      <c r="A666" s="341" t="s">
        <v>570</v>
      </c>
      <c r="B666" s="344">
        <v>0</v>
      </c>
      <c r="C666" s="338">
        <f t="shared" si="88"/>
        <v>0</v>
      </c>
      <c r="D666" s="345"/>
      <c r="E666" s="353" t="str">
        <f t="shared" si="85"/>
        <v>-</v>
      </c>
      <c r="F666" s="354"/>
    </row>
    <row r="667" spans="1:6" s="321" customFormat="1" ht="30" customHeight="1">
      <c r="A667" s="341" t="s">
        <v>571</v>
      </c>
      <c r="B667" s="344">
        <v>0</v>
      </c>
      <c r="C667" s="338">
        <f t="shared" si="88"/>
        <v>0</v>
      </c>
      <c r="D667" s="345"/>
      <c r="E667" s="353" t="str">
        <f t="shared" si="85"/>
        <v>-</v>
      </c>
      <c r="F667" s="354"/>
    </row>
    <row r="668" spans="1:6" s="321" customFormat="1" ht="30" customHeight="1">
      <c r="A668" s="341" t="s">
        <v>572</v>
      </c>
      <c r="B668" s="344">
        <v>0</v>
      </c>
      <c r="C668" s="338">
        <f t="shared" si="88"/>
        <v>0</v>
      </c>
      <c r="D668" s="345"/>
      <c r="E668" s="353" t="str">
        <f t="shared" si="85"/>
        <v>-</v>
      </c>
      <c r="F668" s="354"/>
    </row>
    <row r="669" spans="1:6" s="321" customFormat="1" ht="30" customHeight="1">
      <c r="A669" s="341" t="s">
        <v>573</v>
      </c>
      <c r="B669" s="344">
        <v>0</v>
      </c>
      <c r="C669" s="338">
        <f t="shared" si="88"/>
        <v>0</v>
      </c>
      <c r="D669" s="345"/>
      <c r="E669" s="353" t="str">
        <f t="shared" si="85"/>
        <v>-</v>
      </c>
      <c r="F669" s="355"/>
    </row>
    <row r="670" spans="1:256" s="321" customFormat="1" ht="30" customHeight="1">
      <c r="A670" s="334" t="s">
        <v>574</v>
      </c>
      <c r="B670" s="342">
        <f>SUM(B671:B673)</f>
        <v>1553.31</v>
      </c>
      <c r="C670" s="342">
        <f>SUM(C671:C673)</f>
        <v>1553.31</v>
      </c>
      <c r="D670" s="343">
        <f>SUM(D671:D673)</f>
        <v>1793</v>
      </c>
      <c r="E670" s="353">
        <f t="shared" si="85"/>
        <v>1.1543091849019191</v>
      </c>
      <c r="F670" s="354"/>
      <c r="G670" s="239"/>
      <c r="H670" s="239"/>
      <c r="I670" s="239"/>
      <c r="J670" s="239"/>
      <c r="K670" s="239"/>
      <c r="L670" s="239"/>
      <c r="M670" s="239"/>
      <c r="N670" s="239"/>
      <c r="O670" s="239"/>
      <c r="P670" s="239"/>
      <c r="Q670" s="239"/>
      <c r="R670" s="239"/>
      <c r="S670" s="239"/>
      <c r="T670" s="239"/>
      <c r="U670" s="239"/>
      <c r="V670" s="239"/>
      <c r="W670" s="239"/>
      <c r="X670" s="239"/>
      <c r="Y670" s="239"/>
      <c r="Z670" s="239"/>
      <c r="AA670" s="239"/>
      <c r="AB670" s="239"/>
      <c r="AC670" s="239"/>
      <c r="AD670" s="239"/>
      <c r="AE670" s="239"/>
      <c r="AF670" s="239"/>
      <c r="AG670" s="239"/>
      <c r="AH670" s="239"/>
      <c r="AI670" s="239"/>
      <c r="AJ670" s="239"/>
      <c r="AK670" s="239"/>
      <c r="AL670" s="239"/>
      <c r="AM670" s="239"/>
      <c r="AN670" s="239"/>
      <c r="AO670" s="239"/>
      <c r="AP670" s="239"/>
      <c r="AQ670" s="239"/>
      <c r="AR670" s="239"/>
      <c r="AS670" s="239"/>
      <c r="AT670" s="239"/>
      <c r="AU670" s="239"/>
      <c r="AV670" s="239"/>
      <c r="AW670" s="239"/>
      <c r="AX670" s="239"/>
      <c r="AY670" s="239"/>
      <c r="AZ670" s="239"/>
      <c r="BA670" s="239"/>
      <c r="BB670" s="239"/>
      <c r="BC670" s="239"/>
      <c r="BD670" s="239"/>
      <c r="BE670" s="239"/>
      <c r="BF670" s="239"/>
      <c r="BG670" s="239"/>
      <c r="BH670" s="239"/>
      <c r="BI670" s="239"/>
      <c r="BJ670" s="239"/>
      <c r="BK670" s="239"/>
      <c r="BL670" s="239"/>
      <c r="BM670" s="239"/>
      <c r="BN670" s="239"/>
      <c r="BO670" s="239"/>
      <c r="BP670" s="239"/>
      <c r="BQ670" s="239"/>
      <c r="BR670" s="239"/>
      <c r="BS670" s="239"/>
      <c r="BT670" s="239"/>
      <c r="BU670" s="239"/>
      <c r="BV670" s="239"/>
      <c r="BW670" s="239"/>
      <c r="BX670" s="239"/>
      <c r="BY670" s="239"/>
      <c r="BZ670" s="239"/>
      <c r="CA670" s="239"/>
      <c r="CB670" s="239"/>
      <c r="CC670" s="239"/>
      <c r="CD670" s="239"/>
      <c r="CE670" s="239"/>
      <c r="CF670" s="239"/>
      <c r="CG670" s="239"/>
      <c r="CH670" s="239"/>
      <c r="CI670" s="239"/>
      <c r="CJ670" s="239"/>
      <c r="CK670" s="239"/>
      <c r="CL670" s="239"/>
      <c r="CM670" s="239"/>
      <c r="CN670" s="239"/>
      <c r="CO670" s="239"/>
      <c r="CP670" s="239"/>
      <c r="CQ670" s="239"/>
      <c r="CR670" s="239"/>
      <c r="CS670" s="239"/>
      <c r="CT670" s="239"/>
      <c r="CU670" s="239"/>
      <c r="CV670" s="239"/>
      <c r="CW670" s="239"/>
      <c r="CX670" s="239"/>
      <c r="CY670" s="239"/>
      <c r="CZ670" s="239"/>
      <c r="DA670" s="239"/>
      <c r="DB670" s="239"/>
      <c r="DC670" s="239"/>
      <c r="DD670" s="239"/>
      <c r="DE670" s="239"/>
      <c r="DF670" s="239"/>
      <c r="DG670" s="239"/>
      <c r="DH670" s="239"/>
      <c r="DI670" s="239"/>
      <c r="DJ670" s="239"/>
      <c r="DK670" s="239"/>
      <c r="DL670" s="239"/>
      <c r="DM670" s="239"/>
      <c r="DN670" s="239"/>
      <c r="DO670" s="239"/>
      <c r="DP670" s="239"/>
      <c r="DQ670" s="239"/>
      <c r="DR670" s="239"/>
      <c r="DS670" s="239"/>
      <c r="DT670" s="239"/>
      <c r="DU670" s="239"/>
      <c r="DV670" s="239"/>
      <c r="DW670" s="239"/>
      <c r="DX670" s="239"/>
      <c r="DY670" s="239"/>
      <c r="DZ670" s="239"/>
      <c r="EA670" s="239"/>
      <c r="EB670" s="239"/>
      <c r="EC670" s="239"/>
      <c r="ED670" s="239"/>
      <c r="EE670" s="239"/>
      <c r="EF670" s="239"/>
      <c r="EG670" s="239"/>
      <c r="EH670" s="239"/>
      <c r="EI670" s="239"/>
      <c r="EJ670" s="239"/>
      <c r="EK670" s="239"/>
      <c r="EL670" s="239"/>
      <c r="EM670" s="239"/>
      <c r="EN670" s="239"/>
      <c r="EO670" s="239"/>
      <c r="EP670" s="239"/>
      <c r="EQ670" s="239"/>
      <c r="ER670" s="239"/>
      <c r="ES670" s="239"/>
      <c r="ET670" s="239"/>
      <c r="EU670" s="239"/>
      <c r="EV670" s="239"/>
      <c r="EW670" s="239"/>
      <c r="EX670" s="239"/>
      <c r="EY670" s="239"/>
      <c r="EZ670" s="239"/>
      <c r="FA670" s="239"/>
      <c r="FB670" s="239"/>
      <c r="FC670" s="239"/>
      <c r="FD670" s="239"/>
      <c r="FE670" s="239"/>
      <c r="FF670" s="239"/>
      <c r="FG670" s="239"/>
      <c r="FH670" s="239"/>
      <c r="FI670" s="239"/>
      <c r="FJ670" s="239"/>
      <c r="FK670" s="239"/>
      <c r="FL670" s="239"/>
      <c r="FM670" s="239"/>
      <c r="FN670" s="239"/>
      <c r="FO670" s="239"/>
      <c r="FP670" s="239"/>
      <c r="FQ670" s="239"/>
      <c r="FR670" s="239"/>
      <c r="FS670" s="239"/>
      <c r="FT670" s="239"/>
      <c r="FU670" s="239"/>
      <c r="FV670" s="239"/>
      <c r="FW670" s="239"/>
      <c r="FX670" s="239"/>
      <c r="FY670" s="239"/>
      <c r="FZ670" s="239"/>
      <c r="GA670" s="239"/>
      <c r="GB670" s="239"/>
      <c r="GC670" s="239"/>
      <c r="GD670" s="239"/>
      <c r="GE670" s="239"/>
      <c r="GF670" s="239"/>
      <c r="GG670" s="239"/>
      <c r="GH670" s="239"/>
      <c r="GI670" s="239"/>
      <c r="GJ670" s="239"/>
      <c r="GK670" s="239"/>
      <c r="GL670" s="239"/>
      <c r="GM670" s="239"/>
      <c r="GN670" s="239"/>
      <c r="GO670" s="239"/>
      <c r="GP670" s="239"/>
      <c r="GQ670" s="239"/>
      <c r="GR670" s="239"/>
      <c r="GS670" s="239"/>
      <c r="GT670" s="239"/>
      <c r="GU670" s="239"/>
      <c r="GV670" s="239"/>
      <c r="GW670" s="239"/>
      <c r="GX670" s="239"/>
      <c r="GY670" s="239"/>
      <c r="GZ670" s="239"/>
      <c r="HA670" s="239"/>
      <c r="HB670" s="239"/>
      <c r="HC670" s="239"/>
      <c r="HD670" s="239"/>
      <c r="HE670" s="239"/>
      <c r="HF670" s="239"/>
      <c r="HG670" s="239"/>
      <c r="HH670" s="239"/>
      <c r="HI670" s="239"/>
      <c r="HJ670" s="239"/>
      <c r="HK670" s="239"/>
      <c r="HL670" s="239"/>
      <c r="HM670" s="239"/>
      <c r="HN670" s="239"/>
      <c r="HO670" s="239"/>
      <c r="HP670" s="239"/>
      <c r="HQ670" s="239"/>
      <c r="HR670" s="239"/>
      <c r="HS670" s="239"/>
      <c r="HT670" s="239"/>
      <c r="HU670" s="239"/>
      <c r="HV670" s="239"/>
      <c r="HW670" s="239"/>
      <c r="HX670" s="239"/>
      <c r="HY670" s="239"/>
      <c r="HZ670" s="239"/>
      <c r="IA670" s="239"/>
      <c r="IB670" s="239"/>
      <c r="IC670" s="239"/>
      <c r="ID670" s="239"/>
      <c r="IE670" s="239"/>
      <c r="IF670" s="239"/>
      <c r="IG670" s="239"/>
      <c r="IH670" s="325"/>
      <c r="II670" s="325"/>
      <c r="IJ670" s="325"/>
      <c r="IK670" s="325"/>
      <c r="IL670" s="325"/>
      <c r="IM670" s="325"/>
      <c r="IN670" s="325"/>
      <c r="IO670" s="325"/>
      <c r="IP670" s="325"/>
      <c r="IQ670" s="325"/>
      <c r="IR670" s="325"/>
      <c r="IS670" s="325"/>
      <c r="IT670" s="325"/>
      <c r="IU670" s="325"/>
      <c r="IV670" s="325"/>
    </row>
    <row r="671" spans="1:256" s="321" customFormat="1" ht="30" customHeight="1">
      <c r="A671" s="341" t="s">
        <v>575</v>
      </c>
      <c r="B671" s="344">
        <v>1553.31</v>
      </c>
      <c r="C671" s="338">
        <f aca="true" t="shared" si="89" ref="C671:C673">B671</f>
        <v>1553.31</v>
      </c>
      <c r="D671" s="345">
        <v>1777</v>
      </c>
      <c r="E671" s="353">
        <f t="shared" si="85"/>
        <v>1.1440086009875685</v>
      </c>
      <c r="F671" s="354"/>
      <c r="G671" s="239"/>
      <c r="H671" s="239"/>
      <c r="I671" s="239"/>
      <c r="J671" s="239"/>
      <c r="K671" s="239"/>
      <c r="L671" s="239"/>
      <c r="M671" s="239"/>
      <c r="N671" s="239"/>
      <c r="O671" s="239"/>
      <c r="P671" s="239"/>
      <c r="Q671" s="239"/>
      <c r="R671" s="239"/>
      <c r="S671" s="239"/>
      <c r="T671" s="239"/>
      <c r="U671" s="239"/>
      <c r="V671" s="239"/>
      <c r="W671" s="239"/>
      <c r="X671" s="239"/>
      <c r="Y671" s="239"/>
      <c r="Z671" s="239"/>
      <c r="AA671" s="239"/>
      <c r="AB671" s="239"/>
      <c r="AC671" s="239"/>
      <c r="AD671" s="239"/>
      <c r="AE671" s="239"/>
      <c r="AF671" s="239"/>
      <c r="AG671" s="239"/>
      <c r="AH671" s="239"/>
      <c r="AI671" s="239"/>
      <c r="AJ671" s="239"/>
      <c r="AK671" s="239"/>
      <c r="AL671" s="239"/>
      <c r="AM671" s="239"/>
      <c r="AN671" s="239"/>
      <c r="AO671" s="239"/>
      <c r="AP671" s="239"/>
      <c r="AQ671" s="239"/>
      <c r="AR671" s="239"/>
      <c r="AS671" s="239"/>
      <c r="AT671" s="239"/>
      <c r="AU671" s="239"/>
      <c r="AV671" s="239"/>
      <c r="AW671" s="239"/>
      <c r="AX671" s="239"/>
      <c r="AY671" s="239"/>
      <c r="AZ671" s="239"/>
      <c r="BA671" s="239"/>
      <c r="BB671" s="239"/>
      <c r="BC671" s="239"/>
      <c r="BD671" s="239"/>
      <c r="BE671" s="239"/>
      <c r="BF671" s="239"/>
      <c r="BG671" s="239"/>
      <c r="BH671" s="239"/>
      <c r="BI671" s="239"/>
      <c r="BJ671" s="239"/>
      <c r="BK671" s="239"/>
      <c r="BL671" s="239"/>
      <c r="BM671" s="239"/>
      <c r="BN671" s="239"/>
      <c r="BO671" s="239"/>
      <c r="BP671" s="239"/>
      <c r="BQ671" s="239"/>
      <c r="BR671" s="239"/>
      <c r="BS671" s="239"/>
      <c r="BT671" s="239"/>
      <c r="BU671" s="239"/>
      <c r="BV671" s="239"/>
      <c r="BW671" s="239"/>
      <c r="BX671" s="239"/>
      <c r="BY671" s="239"/>
      <c r="BZ671" s="239"/>
      <c r="CA671" s="239"/>
      <c r="CB671" s="239"/>
      <c r="CC671" s="239"/>
      <c r="CD671" s="239"/>
      <c r="CE671" s="239"/>
      <c r="CF671" s="239"/>
      <c r="CG671" s="239"/>
      <c r="CH671" s="239"/>
      <c r="CI671" s="239"/>
      <c r="CJ671" s="239"/>
      <c r="CK671" s="239"/>
      <c r="CL671" s="239"/>
      <c r="CM671" s="239"/>
      <c r="CN671" s="239"/>
      <c r="CO671" s="239"/>
      <c r="CP671" s="239"/>
      <c r="CQ671" s="239"/>
      <c r="CR671" s="239"/>
      <c r="CS671" s="239"/>
      <c r="CT671" s="239"/>
      <c r="CU671" s="239"/>
      <c r="CV671" s="239"/>
      <c r="CW671" s="239"/>
      <c r="CX671" s="239"/>
      <c r="CY671" s="239"/>
      <c r="CZ671" s="239"/>
      <c r="DA671" s="239"/>
      <c r="DB671" s="239"/>
      <c r="DC671" s="239"/>
      <c r="DD671" s="239"/>
      <c r="DE671" s="239"/>
      <c r="DF671" s="239"/>
      <c r="DG671" s="239"/>
      <c r="DH671" s="239"/>
      <c r="DI671" s="239"/>
      <c r="DJ671" s="239"/>
      <c r="DK671" s="239"/>
      <c r="DL671" s="239"/>
      <c r="DM671" s="239"/>
      <c r="DN671" s="239"/>
      <c r="DO671" s="239"/>
      <c r="DP671" s="239"/>
      <c r="DQ671" s="239"/>
      <c r="DR671" s="239"/>
      <c r="DS671" s="239"/>
      <c r="DT671" s="239"/>
      <c r="DU671" s="239"/>
      <c r="DV671" s="239"/>
      <c r="DW671" s="239"/>
      <c r="DX671" s="239"/>
      <c r="DY671" s="239"/>
      <c r="DZ671" s="239"/>
      <c r="EA671" s="239"/>
      <c r="EB671" s="239"/>
      <c r="EC671" s="239"/>
      <c r="ED671" s="239"/>
      <c r="EE671" s="239"/>
      <c r="EF671" s="239"/>
      <c r="EG671" s="239"/>
      <c r="EH671" s="239"/>
      <c r="EI671" s="239"/>
      <c r="EJ671" s="239"/>
      <c r="EK671" s="239"/>
      <c r="EL671" s="239"/>
      <c r="EM671" s="239"/>
      <c r="EN671" s="239"/>
      <c r="EO671" s="239"/>
      <c r="EP671" s="239"/>
      <c r="EQ671" s="239"/>
      <c r="ER671" s="239"/>
      <c r="ES671" s="239"/>
      <c r="ET671" s="239"/>
      <c r="EU671" s="239"/>
      <c r="EV671" s="239"/>
      <c r="EW671" s="239"/>
      <c r="EX671" s="239"/>
      <c r="EY671" s="239"/>
      <c r="EZ671" s="239"/>
      <c r="FA671" s="239"/>
      <c r="FB671" s="239"/>
      <c r="FC671" s="239"/>
      <c r="FD671" s="239"/>
      <c r="FE671" s="239"/>
      <c r="FF671" s="239"/>
      <c r="FG671" s="239"/>
      <c r="FH671" s="239"/>
      <c r="FI671" s="239"/>
      <c r="FJ671" s="239"/>
      <c r="FK671" s="239"/>
      <c r="FL671" s="239"/>
      <c r="FM671" s="239"/>
      <c r="FN671" s="239"/>
      <c r="FO671" s="239"/>
      <c r="FP671" s="239"/>
      <c r="FQ671" s="239"/>
      <c r="FR671" s="239"/>
      <c r="FS671" s="239"/>
      <c r="FT671" s="239"/>
      <c r="FU671" s="239"/>
      <c r="FV671" s="239"/>
      <c r="FW671" s="239"/>
      <c r="FX671" s="239"/>
      <c r="FY671" s="239"/>
      <c r="FZ671" s="239"/>
      <c r="GA671" s="239"/>
      <c r="GB671" s="239"/>
      <c r="GC671" s="239"/>
      <c r="GD671" s="239"/>
      <c r="GE671" s="239"/>
      <c r="GF671" s="239"/>
      <c r="GG671" s="239"/>
      <c r="GH671" s="239"/>
      <c r="GI671" s="239"/>
      <c r="GJ671" s="239"/>
      <c r="GK671" s="239"/>
      <c r="GL671" s="239"/>
      <c r="GM671" s="239"/>
      <c r="GN671" s="239"/>
      <c r="GO671" s="239"/>
      <c r="GP671" s="239"/>
      <c r="GQ671" s="239"/>
      <c r="GR671" s="239"/>
      <c r="GS671" s="239"/>
      <c r="GT671" s="239"/>
      <c r="GU671" s="239"/>
      <c r="GV671" s="239"/>
      <c r="GW671" s="239"/>
      <c r="GX671" s="239"/>
      <c r="GY671" s="239"/>
      <c r="GZ671" s="239"/>
      <c r="HA671" s="239"/>
      <c r="HB671" s="239"/>
      <c r="HC671" s="239"/>
      <c r="HD671" s="239"/>
      <c r="HE671" s="239"/>
      <c r="HF671" s="239"/>
      <c r="HG671" s="239"/>
      <c r="HH671" s="239"/>
      <c r="HI671" s="239"/>
      <c r="HJ671" s="239"/>
      <c r="HK671" s="239"/>
      <c r="HL671" s="239"/>
      <c r="HM671" s="239"/>
      <c r="HN671" s="239"/>
      <c r="HO671" s="239"/>
      <c r="HP671" s="239"/>
      <c r="HQ671" s="239"/>
      <c r="HR671" s="239"/>
      <c r="HS671" s="239"/>
      <c r="HT671" s="239"/>
      <c r="HU671" s="239"/>
      <c r="HV671" s="239"/>
      <c r="HW671" s="239"/>
      <c r="HX671" s="239"/>
      <c r="HY671" s="239"/>
      <c r="HZ671" s="239"/>
      <c r="IA671" s="239"/>
      <c r="IB671" s="239"/>
      <c r="IC671" s="239"/>
      <c r="ID671" s="239"/>
      <c r="IE671" s="239"/>
      <c r="IF671" s="239"/>
      <c r="IG671" s="239"/>
      <c r="IH671" s="325"/>
      <c r="II671" s="325"/>
      <c r="IJ671" s="325"/>
      <c r="IK671" s="325"/>
      <c r="IL671" s="325"/>
      <c r="IM671" s="325"/>
      <c r="IN671" s="325"/>
      <c r="IO671" s="325"/>
      <c r="IP671" s="325"/>
      <c r="IQ671" s="325"/>
      <c r="IR671" s="325"/>
      <c r="IS671" s="325"/>
      <c r="IT671" s="325"/>
      <c r="IU671" s="325"/>
      <c r="IV671" s="325"/>
    </row>
    <row r="672" spans="1:6" s="321" customFormat="1" ht="30" customHeight="1">
      <c r="A672" s="341" t="s">
        <v>576</v>
      </c>
      <c r="B672" s="344">
        <v>0</v>
      </c>
      <c r="C672" s="338">
        <f t="shared" si="89"/>
        <v>0</v>
      </c>
      <c r="D672" s="339"/>
      <c r="E672" s="353" t="str">
        <f aca="true" t="shared" si="90" ref="E672:E735">_xlfn.IFERROR(D672/B672,"-")</f>
        <v>-</v>
      </c>
      <c r="F672" s="354"/>
    </row>
    <row r="673" spans="1:6" s="321" customFormat="1" ht="30" customHeight="1">
      <c r="A673" s="341" t="s">
        <v>577</v>
      </c>
      <c r="B673" s="344">
        <v>0</v>
      </c>
      <c r="C673" s="338">
        <f t="shared" si="89"/>
        <v>0</v>
      </c>
      <c r="D673" s="345">
        <v>16</v>
      </c>
      <c r="E673" s="353" t="str">
        <f t="shared" si="90"/>
        <v>-</v>
      </c>
      <c r="F673" s="354"/>
    </row>
    <row r="674" spans="1:256" s="321" customFormat="1" ht="30" customHeight="1">
      <c r="A674" s="334" t="s">
        <v>578</v>
      </c>
      <c r="B674" s="342">
        <f>SUM(B675:B685)</f>
        <v>20046.500000000004</v>
      </c>
      <c r="C674" s="342">
        <f>SUM(C675:C685)</f>
        <v>20046.500000000004</v>
      </c>
      <c r="D674" s="343">
        <f>SUM(D675:D685)</f>
        <v>57105</v>
      </c>
      <c r="E674" s="349">
        <f t="shared" si="90"/>
        <v>2.8486269423590147</v>
      </c>
      <c r="F674" s="356" t="s">
        <v>579</v>
      </c>
      <c r="G674" s="239"/>
      <c r="H674" s="239"/>
      <c r="I674" s="239"/>
      <c r="J674" s="239"/>
      <c r="K674" s="239"/>
      <c r="L674" s="239"/>
      <c r="M674" s="239"/>
      <c r="N674" s="239"/>
      <c r="O674" s="239"/>
      <c r="P674" s="239"/>
      <c r="Q674" s="239"/>
      <c r="R674" s="239"/>
      <c r="S674" s="239"/>
      <c r="T674" s="239"/>
      <c r="U674" s="239"/>
      <c r="V674" s="239"/>
      <c r="W674" s="239"/>
      <c r="X674" s="239"/>
      <c r="Y674" s="239"/>
      <c r="Z674" s="239"/>
      <c r="AA674" s="239"/>
      <c r="AB674" s="239"/>
      <c r="AC674" s="239"/>
      <c r="AD674" s="239"/>
      <c r="AE674" s="239"/>
      <c r="AF674" s="239"/>
      <c r="AG674" s="239"/>
      <c r="AH674" s="239"/>
      <c r="AI674" s="239"/>
      <c r="AJ674" s="239"/>
      <c r="AK674" s="239"/>
      <c r="AL674" s="239"/>
      <c r="AM674" s="239"/>
      <c r="AN674" s="239"/>
      <c r="AO674" s="239"/>
      <c r="AP674" s="239"/>
      <c r="AQ674" s="239"/>
      <c r="AR674" s="239"/>
      <c r="AS674" s="239"/>
      <c r="AT674" s="239"/>
      <c r="AU674" s="239"/>
      <c r="AV674" s="239"/>
      <c r="AW674" s="239"/>
      <c r="AX674" s="239"/>
      <c r="AY674" s="239"/>
      <c r="AZ674" s="239"/>
      <c r="BA674" s="239"/>
      <c r="BB674" s="239"/>
      <c r="BC674" s="239"/>
      <c r="BD674" s="239"/>
      <c r="BE674" s="239"/>
      <c r="BF674" s="239"/>
      <c r="BG674" s="239"/>
      <c r="BH674" s="239"/>
      <c r="BI674" s="239"/>
      <c r="BJ674" s="239"/>
      <c r="BK674" s="239"/>
      <c r="BL674" s="239"/>
      <c r="BM674" s="239"/>
      <c r="BN674" s="239"/>
      <c r="BO674" s="239"/>
      <c r="BP674" s="239"/>
      <c r="BQ674" s="239"/>
      <c r="BR674" s="239"/>
      <c r="BS674" s="239"/>
      <c r="BT674" s="239"/>
      <c r="BU674" s="239"/>
      <c r="BV674" s="239"/>
      <c r="BW674" s="239"/>
      <c r="BX674" s="239"/>
      <c r="BY674" s="239"/>
      <c r="BZ674" s="239"/>
      <c r="CA674" s="239"/>
      <c r="CB674" s="239"/>
      <c r="CC674" s="239"/>
      <c r="CD674" s="239"/>
      <c r="CE674" s="239"/>
      <c r="CF674" s="239"/>
      <c r="CG674" s="239"/>
      <c r="CH674" s="239"/>
      <c r="CI674" s="239"/>
      <c r="CJ674" s="239"/>
      <c r="CK674" s="239"/>
      <c r="CL674" s="239"/>
      <c r="CM674" s="239"/>
      <c r="CN674" s="239"/>
      <c r="CO674" s="239"/>
      <c r="CP674" s="239"/>
      <c r="CQ674" s="239"/>
      <c r="CR674" s="239"/>
      <c r="CS674" s="239"/>
      <c r="CT674" s="239"/>
      <c r="CU674" s="239"/>
      <c r="CV674" s="239"/>
      <c r="CW674" s="239"/>
      <c r="CX674" s="239"/>
      <c r="CY674" s="239"/>
      <c r="CZ674" s="239"/>
      <c r="DA674" s="239"/>
      <c r="DB674" s="239"/>
      <c r="DC674" s="239"/>
      <c r="DD674" s="239"/>
      <c r="DE674" s="239"/>
      <c r="DF674" s="239"/>
      <c r="DG674" s="239"/>
      <c r="DH674" s="239"/>
      <c r="DI674" s="239"/>
      <c r="DJ674" s="239"/>
      <c r="DK674" s="239"/>
      <c r="DL674" s="239"/>
      <c r="DM674" s="239"/>
      <c r="DN674" s="239"/>
      <c r="DO674" s="239"/>
      <c r="DP674" s="239"/>
      <c r="DQ674" s="239"/>
      <c r="DR674" s="239"/>
      <c r="DS674" s="239"/>
      <c r="DT674" s="239"/>
      <c r="DU674" s="239"/>
      <c r="DV674" s="239"/>
      <c r="DW674" s="239"/>
      <c r="DX674" s="239"/>
      <c r="DY674" s="239"/>
      <c r="DZ674" s="239"/>
      <c r="EA674" s="239"/>
      <c r="EB674" s="239"/>
      <c r="EC674" s="239"/>
      <c r="ED674" s="239"/>
      <c r="EE674" s="239"/>
      <c r="EF674" s="239"/>
      <c r="EG674" s="239"/>
      <c r="EH674" s="239"/>
      <c r="EI674" s="239"/>
      <c r="EJ674" s="239"/>
      <c r="EK674" s="239"/>
      <c r="EL674" s="239"/>
      <c r="EM674" s="239"/>
      <c r="EN674" s="239"/>
      <c r="EO674" s="239"/>
      <c r="EP674" s="239"/>
      <c r="EQ674" s="239"/>
      <c r="ER674" s="239"/>
      <c r="ES674" s="239"/>
      <c r="ET674" s="239"/>
      <c r="EU674" s="239"/>
      <c r="EV674" s="239"/>
      <c r="EW674" s="239"/>
      <c r="EX674" s="239"/>
      <c r="EY674" s="239"/>
      <c r="EZ674" s="239"/>
      <c r="FA674" s="239"/>
      <c r="FB674" s="239"/>
      <c r="FC674" s="239"/>
      <c r="FD674" s="239"/>
      <c r="FE674" s="239"/>
      <c r="FF674" s="239"/>
      <c r="FG674" s="239"/>
      <c r="FH674" s="239"/>
      <c r="FI674" s="239"/>
      <c r="FJ674" s="239"/>
      <c r="FK674" s="239"/>
      <c r="FL674" s="239"/>
      <c r="FM674" s="239"/>
      <c r="FN674" s="239"/>
      <c r="FO674" s="239"/>
      <c r="FP674" s="239"/>
      <c r="FQ674" s="239"/>
      <c r="FR674" s="239"/>
      <c r="FS674" s="239"/>
      <c r="FT674" s="239"/>
      <c r="FU674" s="239"/>
      <c r="FV674" s="239"/>
      <c r="FW674" s="239"/>
      <c r="FX674" s="239"/>
      <c r="FY674" s="239"/>
      <c r="FZ674" s="239"/>
      <c r="GA674" s="239"/>
      <c r="GB674" s="239"/>
      <c r="GC674" s="239"/>
      <c r="GD674" s="239"/>
      <c r="GE674" s="239"/>
      <c r="GF674" s="239"/>
      <c r="GG674" s="239"/>
      <c r="GH674" s="239"/>
      <c r="GI674" s="239"/>
      <c r="GJ674" s="239"/>
      <c r="GK674" s="239"/>
      <c r="GL674" s="239"/>
      <c r="GM674" s="239"/>
      <c r="GN674" s="239"/>
      <c r="GO674" s="239"/>
      <c r="GP674" s="239"/>
      <c r="GQ674" s="239"/>
      <c r="GR674" s="239"/>
      <c r="GS674" s="239"/>
      <c r="GT674" s="239"/>
      <c r="GU674" s="239"/>
      <c r="GV674" s="239"/>
      <c r="GW674" s="239"/>
      <c r="GX674" s="239"/>
      <c r="GY674" s="239"/>
      <c r="GZ674" s="239"/>
      <c r="HA674" s="239"/>
      <c r="HB674" s="239"/>
      <c r="HC674" s="239"/>
      <c r="HD674" s="239"/>
      <c r="HE674" s="239"/>
      <c r="HF674" s="239"/>
      <c r="HG674" s="239"/>
      <c r="HH674" s="239"/>
      <c r="HI674" s="239"/>
      <c r="HJ674" s="239"/>
      <c r="HK674" s="239"/>
      <c r="HL674" s="239"/>
      <c r="HM674" s="239"/>
      <c r="HN674" s="239"/>
      <c r="HO674" s="239"/>
      <c r="HP674" s="239"/>
      <c r="HQ674" s="239"/>
      <c r="HR674" s="239"/>
      <c r="HS674" s="239"/>
      <c r="HT674" s="239"/>
      <c r="HU674" s="239"/>
      <c r="HV674" s="239"/>
      <c r="HW674" s="239"/>
      <c r="HX674" s="239"/>
      <c r="HY674" s="239"/>
      <c r="HZ674" s="239"/>
      <c r="IA674" s="239"/>
      <c r="IB674" s="239"/>
      <c r="IC674" s="239"/>
      <c r="ID674" s="239"/>
      <c r="IE674" s="239"/>
      <c r="IF674" s="239"/>
      <c r="IG674" s="239"/>
      <c r="IH674" s="325"/>
      <c r="II674" s="325"/>
      <c r="IJ674" s="325"/>
      <c r="IK674" s="325"/>
      <c r="IL674" s="325"/>
      <c r="IM674" s="325"/>
      <c r="IN674" s="325"/>
      <c r="IO674" s="325"/>
      <c r="IP674" s="325"/>
      <c r="IQ674" s="325"/>
      <c r="IR674" s="325"/>
      <c r="IS674" s="325"/>
      <c r="IT674" s="325"/>
      <c r="IU674" s="325"/>
      <c r="IV674" s="325"/>
    </row>
    <row r="675" spans="1:256" s="321" customFormat="1" ht="30" customHeight="1">
      <c r="A675" s="341" t="s">
        <v>580</v>
      </c>
      <c r="B675" s="344">
        <v>4230.93</v>
      </c>
      <c r="C675" s="338">
        <f aca="true" t="shared" si="91" ref="C675:C685">B675</f>
        <v>4230.93</v>
      </c>
      <c r="D675" s="345">
        <v>5999</v>
      </c>
      <c r="E675" s="353">
        <f t="shared" si="90"/>
        <v>1.417891574665617</v>
      </c>
      <c r="F675" s="354"/>
      <c r="G675" s="239"/>
      <c r="H675" s="239"/>
      <c r="I675" s="239"/>
      <c r="J675" s="239"/>
      <c r="K675" s="239"/>
      <c r="L675" s="239"/>
      <c r="M675" s="239"/>
      <c r="N675" s="239"/>
      <c r="O675" s="239"/>
      <c r="P675" s="239"/>
      <c r="Q675" s="239"/>
      <c r="R675" s="239"/>
      <c r="S675" s="239"/>
      <c r="T675" s="239"/>
      <c r="U675" s="239"/>
      <c r="V675" s="239"/>
      <c r="W675" s="239"/>
      <c r="X675" s="239"/>
      <c r="Y675" s="239"/>
      <c r="Z675" s="239"/>
      <c r="AA675" s="239"/>
      <c r="AB675" s="239"/>
      <c r="AC675" s="239"/>
      <c r="AD675" s="239"/>
      <c r="AE675" s="239"/>
      <c r="AF675" s="239"/>
      <c r="AG675" s="239"/>
      <c r="AH675" s="239"/>
      <c r="AI675" s="239"/>
      <c r="AJ675" s="239"/>
      <c r="AK675" s="239"/>
      <c r="AL675" s="239"/>
      <c r="AM675" s="239"/>
      <c r="AN675" s="239"/>
      <c r="AO675" s="239"/>
      <c r="AP675" s="239"/>
      <c r="AQ675" s="239"/>
      <c r="AR675" s="239"/>
      <c r="AS675" s="239"/>
      <c r="AT675" s="239"/>
      <c r="AU675" s="239"/>
      <c r="AV675" s="239"/>
      <c r="AW675" s="239"/>
      <c r="AX675" s="239"/>
      <c r="AY675" s="239"/>
      <c r="AZ675" s="239"/>
      <c r="BA675" s="239"/>
      <c r="BB675" s="239"/>
      <c r="BC675" s="239"/>
      <c r="BD675" s="239"/>
      <c r="BE675" s="239"/>
      <c r="BF675" s="239"/>
      <c r="BG675" s="239"/>
      <c r="BH675" s="239"/>
      <c r="BI675" s="239"/>
      <c r="BJ675" s="239"/>
      <c r="BK675" s="239"/>
      <c r="BL675" s="239"/>
      <c r="BM675" s="239"/>
      <c r="BN675" s="239"/>
      <c r="BO675" s="239"/>
      <c r="BP675" s="239"/>
      <c r="BQ675" s="239"/>
      <c r="BR675" s="239"/>
      <c r="BS675" s="239"/>
      <c r="BT675" s="239"/>
      <c r="BU675" s="239"/>
      <c r="BV675" s="239"/>
      <c r="BW675" s="239"/>
      <c r="BX675" s="239"/>
      <c r="BY675" s="239"/>
      <c r="BZ675" s="239"/>
      <c r="CA675" s="239"/>
      <c r="CB675" s="239"/>
      <c r="CC675" s="239"/>
      <c r="CD675" s="239"/>
      <c r="CE675" s="239"/>
      <c r="CF675" s="239"/>
      <c r="CG675" s="239"/>
      <c r="CH675" s="239"/>
      <c r="CI675" s="239"/>
      <c r="CJ675" s="239"/>
      <c r="CK675" s="239"/>
      <c r="CL675" s="239"/>
      <c r="CM675" s="239"/>
      <c r="CN675" s="239"/>
      <c r="CO675" s="239"/>
      <c r="CP675" s="239"/>
      <c r="CQ675" s="239"/>
      <c r="CR675" s="239"/>
      <c r="CS675" s="239"/>
      <c r="CT675" s="239"/>
      <c r="CU675" s="239"/>
      <c r="CV675" s="239"/>
      <c r="CW675" s="239"/>
      <c r="CX675" s="239"/>
      <c r="CY675" s="239"/>
      <c r="CZ675" s="239"/>
      <c r="DA675" s="239"/>
      <c r="DB675" s="239"/>
      <c r="DC675" s="239"/>
      <c r="DD675" s="239"/>
      <c r="DE675" s="239"/>
      <c r="DF675" s="239"/>
      <c r="DG675" s="239"/>
      <c r="DH675" s="239"/>
      <c r="DI675" s="239"/>
      <c r="DJ675" s="239"/>
      <c r="DK675" s="239"/>
      <c r="DL675" s="239"/>
      <c r="DM675" s="239"/>
      <c r="DN675" s="239"/>
      <c r="DO675" s="239"/>
      <c r="DP675" s="239"/>
      <c r="DQ675" s="239"/>
      <c r="DR675" s="239"/>
      <c r="DS675" s="239"/>
      <c r="DT675" s="239"/>
      <c r="DU675" s="239"/>
      <c r="DV675" s="239"/>
      <c r="DW675" s="239"/>
      <c r="DX675" s="239"/>
      <c r="DY675" s="239"/>
      <c r="DZ675" s="239"/>
      <c r="EA675" s="239"/>
      <c r="EB675" s="239"/>
      <c r="EC675" s="239"/>
      <c r="ED675" s="239"/>
      <c r="EE675" s="239"/>
      <c r="EF675" s="239"/>
      <c r="EG675" s="239"/>
      <c r="EH675" s="239"/>
      <c r="EI675" s="239"/>
      <c r="EJ675" s="239"/>
      <c r="EK675" s="239"/>
      <c r="EL675" s="239"/>
      <c r="EM675" s="239"/>
      <c r="EN675" s="239"/>
      <c r="EO675" s="239"/>
      <c r="EP675" s="239"/>
      <c r="EQ675" s="239"/>
      <c r="ER675" s="239"/>
      <c r="ES675" s="239"/>
      <c r="ET675" s="239"/>
      <c r="EU675" s="239"/>
      <c r="EV675" s="239"/>
      <c r="EW675" s="239"/>
      <c r="EX675" s="239"/>
      <c r="EY675" s="239"/>
      <c r="EZ675" s="239"/>
      <c r="FA675" s="239"/>
      <c r="FB675" s="239"/>
      <c r="FC675" s="239"/>
      <c r="FD675" s="239"/>
      <c r="FE675" s="239"/>
      <c r="FF675" s="239"/>
      <c r="FG675" s="239"/>
      <c r="FH675" s="239"/>
      <c r="FI675" s="239"/>
      <c r="FJ675" s="239"/>
      <c r="FK675" s="239"/>
      <c r="FL675" s="239"/>
      <c r="FM675" s="239"/>
      <c r="FN675" s="239"/>
      <c r="FO675" s="239"/>
      <c r="FP675" s="239"/>
      <c r="FQ675" s="239"/>
      <c r="FR675" s="239"/>
      <c r="FS675" s="239"/>
      <c r="FT675" s="239"/>
      <c r="FU675" s="239"/>
      <c r="FV675" s="239"/>
      <c r="FW675" s="239"/>
      <c r="FX675" s="239"/>
      <c r="FY675" s="239"/>
      <c r="FZ675" s="239"/>
      <c r="GA675" s="239"/>
      <c r="GB675" s="239"/>
      <c r="GC675" s="239"/>
      <c r="GD675" s="239"/>
      <c r="GE675" s="239"/>
      <c r="GF675" s="239"/>
      <c r="GG675" s="239"/>
      <c r="GH675" s="239"/>
      <c r="GI675" s="239"/>
      <c r="GJ675" s="239"/>
      <c r="GK675" s="239"/>
      <c r="GL675" s="239"/>
      <c r="GM675" s="239"/>
      <c r="GN675" s="239"/>
      <c r="GO675" s="239"/>
      <c r="GP675" s="239"/>
      <c r="GQ675" s="239"/>
      <c r="GR675" s="239"/>
      <c r="GS675" s="239"/>
      <c r="GT675" s="239"/>
      <c r="GU675" s="239"/>
      <c r="GV675" s="239"/>
      <c r="GW675" s="239"/>
      <c r="GX675" s="239"/>
      <c r="GY675" s="239"/>
      <c r="GZ675" s="239"/>
      <c r="HA675" s="239"/>
      <c r="HB675" s="239"/>
      <c r="HC675" s="239"/>
      <c r="HD675" s="239"/>
      <c r="HE675" s="239"/>
      <c r="HF675" s="239"/>
      <c r="HG675" s="239"/>
      <c r="HH675" s="239"/>
      <c r="HI675" s="239"/>
      <c r="HJ675" s="239"/>
      <c r="HK675" s="239"/>
      <c r="HL675" s="239"/>
      <c r="HM675" s="239"/>
      <c r="HN675" s="239"/>
      <c r="HO675" s="239"/>
      <c r="HP675" s="239"/>
      <c r="HQ675" s="239"/>
      <c r="HR675" s="239"/>
      <c r="HS675" s="239"/>
      <c r="HT675" s="239"/>
      <c r="HU675" s="239"/>
      <c r="HV675" s="239"/>
      <c r="HW675" s="239"/>
      <c r="HX675" s="239"/>
      <c r="HY675" s="239"/>
      <c r="HZ675" s="239"/>
      <c r="IA675" s="239"/>
      <c r="IB675" s="239"/>
      <c r="IC675" s="239"/>
      <c r="ID675" s="239"/>
      <c r="IE675" s="239"/>
      <c r="IF675" s="239"/>
      <c r="IG675" s="239"/>
      <c r="IH675" s="325"/>
      <c r="II675" s="325"/>
      <c r="IJ675" s="325"/>
      <c r="IK675" s="325"/>
      <c r="IL675" s="325"/>
      <c r="IM675" s="325"/>
      <c r="IN675" s="325"/>
      <c r="IO675" s="325"/>
      <c r="IP675" s="325"/>
      <c r="IQ675" s="325"/>
      <c r="IR675" s="325"/>
      <c r="IS675" s="325"/>
      <c r="IT675" s="325"/>
      <c r="IU675" s="325"/>
      <c r="IV675" s="325"/>
    </row>
    <row r="676" spans="1:256" s="321" customFormat="1" ht="30" customHeight="1">
      <c r="A676" s="341" t="s">
        <v>581</v>
      </c>
      <c r="B676" s="344">
        <v>4306.47</v>
      </c>
      <c r="C676" s="338">
        <f t="shared" si="91"/>
        <v>4306.47</v>
      </c>
      <c r="D676" s="345">
        <v>3847</v>
      </c>
      <c r="E676" s="353">
        <f t="shared" si="90"/>
        <v>0.8933070473032436</v>
      </c>
      <c r="F676" s="354"/>
      <c r="G676" s="239"/>
      <c r="H676" s="239"/>
      <c r="I676" s="239"/>
      <c r="J676" s="239"/>
      <c r="K676" s="239"/>
      <c r="L676" s="239"/>
      <c r="M676" s="239"/>
      <c r="N676" s="239"/>
      <c r="O676" s="239"/>
      <c r="P676" s="239"/>
      <c r="Q676" s="239"/>
      <c r="R676" s="239"/>
      <c r="S676" s="239"/>
      <c r="T676" s="239"/>
      <c r="U676" s="239"/>
      <c r="V676" s="239"/>
      <c r="W676" s="239"/>
      <c r="X676" s="239"/>
      <c r="Y676" s="239"/>
      <c r="Z676" s="239"/>
      <c r="AA676" s="239"/>
      <c r="AB676" s="239"/>
      <c r="AC676" s="239"/>
      <c r="AD676" s="239"/>
      <c r="AE676" s="239"/>
      <c r="AF676" s="239"/>
      <c r="AG676" s="239"/>
      <c r="AH676" s="239"/>
      <c r="AI676" s="239"/>
      <c r="AJ676" s="239"/>
      <c r="AK676" s="239"/>
      <c r="AL676" s="239"/>
      <c r="AM676" s="239"/>
      <c r="AN676" s="239"/>
      <c r="AO676" s="239"/>
      <c r="AP676" s="239"/>
      <c r="AQ676" s="239"/>
      <c r="AR676" s="239"/>
      <c r="AS676" s="239"/>
      <c r="AT676" s="239"/>
      <c r="AU676" s="239"/>
      <c r="AV676" s="239"/>
      <c r="AW676" s="239"/>
      <c r="AX676" s="239"/>
      <c r="AY676" s="239"/>
      <c r="AZ676" s="239"/>
      <c r="BA676" s="239"/>
      <c r="BB676" s="239"/>
      <c r="BC676" s="239"/>
      <c r="BD676" s="239"/>
      <c r="BE676" s="239"/>
      <c r="BF676" s="239"/>
      <c r="BG676" s="239"/>
      <c r="BH676" s="239"/>
      <c r="BI676" s="239"/>
      <c r="BJ676" s="239"/>
      <c r="BK676" s="239"/>
      <c r="BL676" s="239"/>
      <c r="BM676" s="239"/>
      <c r="BN676" s="239"/>
      <c r="BO676" s="239"/>
      <c r="BP676" s="239"/>
      <c r="BQ676" s="239"/>
      <c r="BR676" s="239"/>
      <c r="BS676" s="239"/>
      <c r="BT676" s="239"/>
      <c r="BU676" s="239"/>
      <c r="BV676" s="239"/>
      <c r="BW676" s="239"/>
      <c r="BX676" s="239"/>
      <c r="BY676" s="239"/>
      <c r="BZ676" s="239"/>
      <c r="CA676" s="239"/>
      <c r="CB676" s="239"/>
      <c r="CC676" s="239"/>
      <c r="CD676" s="239"/>
      <c r="CE676" s="239"/>
      <c r="CF676" s="239"/>
      <c r="CG676" s="239"/>
      <c r="CH676" s="239"/>
      <c r="CI676" s="239"/>
      <c r="CJ676" s="239"/>
      <c r="CK676" s="239"/>
      <c r="CL676" s="239"/>
      <c r="CM676" s="239"/>
      <c r="CN676" s="239"/>
      <c r="CO676" s="239"/>
      <c r="CP676" s="239"/>
      <c r="CQ676" s="239"/>
      <c r="CR676" s="239"/>
      <c r="CS676" s="239"/>
      <c r="CT676" s="239"/>
      <c r="CU676" s="239"/>
      <c r="CV676" s="239"/>
      <c r="CW676" s="239"/>
      <c r="CX676" s="239"/>
      <c r="CY676" s="239"/>
      <c r="CZ676" s="239"/>
      <c r="DA676" s="239"/>
      <c r="DB676" s="239"/>
      <c r="DC676" s="239"/>
      <c r="DD676" s="239"/>
      <c r="DE676" s="239"/>
      <c r="DF676" s="239"/>
      <c r="DG676" s="239"/>
      <c r="DH676" s="239"/>
      <c r="DI676" s="239"/>
      <c r="DJ676" s="239"/>
      <c r="DK676" s="239"/>
      <c r="DL676" s="239"/>
      <c r="DM676" s="239"/>
      <c r="DN676" s="239"/>
      <c r="DO676" s="239"/>
      <c r="DP676" s="239"/>
      <c r="DQ676" s="239"/>
      <c r="DR676" s="239"/>
      <c r="DS676" s="239"/>
      <c r="DT676" s="239"/>
      <c r="DU676" s="239"/>
      <c r="DV676" s="239"/>
      <c r="DW676" s="239"/>
      <c r="DX676" s="239"/>
      <c r="DY676" s="239"/>
      <c r="DZ676" s="239"/>
      <c r="EA676" s="239"/>
      <c r="EB676" s="239"/>
      <c r="EC676" s="239"/>
      <c r="ED676" s="239"/>
      <c r="EE676" s="239"/>
      <c r="EF676" s="239"/>
      <c r="EG676" s="239"/>
      <c r="EH676" s="239"/>
      <c r="EI676" s="239"/>
      <c r="EJ676" s="239"/>
      <c r="EK676" s="239"/>
      <c r="EL676" s="239"/>
      <c r="EM676" s="239"/>
      <c r="EN676" s="239"/>
      <c r="EO676" s="239"/>
      <c r="EP676" s="239"/>
      <c r="EQ676" s="239"/>
      <c r="ER676" s="239"/>
      <c r="ES676" s="239"/>
      <c r="ET676" s="239"/>
      <c r="EU676" s="239"/>
      <c r="EV676" s="239"/>
      <c r="EW676" s="239"/>
      <c r="EX676" s="239"/>
      <c r="EY676" s="239"/>
      <c r="EZ676" s="239"/>
      <c r="FA676" s="239"/>
      <c r="FB676" s="239"/>
      <c r="FC676" s="239"/>
      <c r="FD676" s="239"/>
      <c r="FE676" s="239"/>
      <c r="FF676" s="239"/>
      <c r="FG676" s="239"/>
      <c r="FH676" s="239"/>
      <c r="FI676" s="239"/>
      <c r="FJ676" s="239"/>
      <c r="FK676" s="239"/>
      <c r="FL676" s="239"/>
      <c r="FM676" s="239"/>
      <c r="FN676" s="239"/>
      <c r="FO676" s="239"/>
      <c r="FP676" s="239"/>
      <c r="FQ676" s="239"/>
      <c r="FR676" s="239"/>
      <c r="FS676" s="239"/>
      <c r="FT676" s="239"/>
      <c r="FU676" s="239"/>
      <c r="FV676" s="239"/>
      <c r="FW676" s="239"/>
      <c r="FX676" s="239"/>
      <c r="FY676" s="239"/>
      <c r="FZ676" s="239"/>
      <c r="GA676" s="239"/>
      <c r="GB676" s="239"/>
      <c r="GC676" s="239"/>
      <c r="GD676" s="239"/>
      <c r="GE676" s="239"/>
      <c r="GF676" s="239"/>
      <c r="GG676" s="239"/>
      <c r="GH676" s="239"/>
      <c r="GI676" s="239"/>
      <c r="GJ676" s="239"/>
      <c r="GK676" s="239"/>
      <c r="GL676" s="239"/>
      <c r="GM676" s="239"/>
      <c r="GN676" s="239"/>
      <c r="GO676" s="239"/>
      <c r="GP676" s="239"/>
      <c r="GQ676" s="239"/>
      <c r="GR676" s="239"/>
      <c r="GS676" s="239"/>
      <c r="GT676" s="239"/>
      <c r="GU676" s="239"/>
      <c r="GV676" s="239"/>
      <c r="GW676" s="239"/>
      <c r="GX676" s="239"/>
      <c r="GY676" s="239"/>
      <c r="GZ676" s="239"/>
      <c r="HA676" s="239"/>
      <c r="HB676" s="239"/>
      <c r="HC676" s="239"/>
      <c r="HD676" s="239"/>
      <c r="HE676" s="239"/>
      <c r="HF676" s="239"/>
      <c r="HG676" s="239"/>
      <c r="HH676" s="239"/>
      <c r="HI676" s="239"/>
      <c r="HJ676" s="239"/>
      <c r="HK676" s="239"/>
      <c r="HL676" s="239"/>
      <c r="HM676" s="239"/>
      <c r="HN676" s="239"/>
      <c r="HO676" s="239"/>
      <c r="HP676" s="239"/>
      <c r="HQ676" s="239"/>
      <c r="HR676" s="239"/>
      <c r="HS676" s="239"/>
      <c r="HT676" s="239"/>
      <c r="HU676" s="239"/>
      <c r="HV676" s="239"/>
      <c r="HW676" s="239"/>
      <c r="HX676" s="239"/>
      <c r="HY676" s="239"/>
      <c r="HZ676" s="239"/>
      <c r="IA676" s="239"/>
      <c r="IB676" s="239"/>
      <c r="IC676" s="239"/>
      <c r="ID676" s="239"/>
      <c r="IE676" s="239"/>
      <c r="IF676" s="239"/>
      <c r="IG676" s="239"/>
      <c r="IH676" s="325"/>
      <c r="II676" s="325"/>
      <c r="IJ676" s="325"/>
      <c r="IK676" s="325"/>
      <c r="IL676" s="325"/>
      <c r="IM676" s="325"/>
      <c r="IN676" s="325"/>
      <c r="IO676" s="325"/>
      <c r="IP676" s="325"/>
      <c r="IQ676" s="325"/>
      <c r="IR676" s="325"/>
      <c r="IS676" s="325"/>
      <c r="IT676" s="325"/>
      <c r="IU676" s="325"/>
      <c r="IV676" s="325"/>
    </row>
    <row r="677" spans="1:6" s="321" customFormat="1" ht="30" customHeight="1">
      <c r="A677" s="341" t="s">
        <v>582</v>
      </c>
      <c r="B677" s="344">
        <v>0</v>
      </c>
      <c r="C677" s="338">
        <f t="shared" si="91"/>
        <v>0</v>
      </c>
      <c r="D677" s="345"/>
      <c r="E677" s="353" t="str">
        <f t="shared" si="90"/>
        <v>-</v>
      </c>
      <c r="F677" s="354"/>
    </row>
    <row r="678" spans="1:6" s="321" customFormat="1" ht="30" customHeight="1">
      <c r="A678" s="341" t="s">
        <v>583</v>
      </c>
      <c r="B678" s="344">
        <v>0</v>
      </c>
      <c r="C678" s="338">
        <f t="shared" si="91"/>
        <v>0</v>
      </c>
      <c r="D678" s="345"/>
      <c r="E678" s="353" t="str">
        <f t="shared" si="90"/>
        <v>-</v>
      </c>
      <c r="F678" s="354"/>
    </row>
    <row r="679" spans="1:6" s="321" customFormat="1" ht="30" customHeight="1">
      <c r="A679" s="341" t="s">
        <v>584</v>
      </c>
      <c r="B679" s="344">
        <v>0</v>
      </c>
      <c r="C679" s="338">
        <f t="shared" si="91"/>
        <v>0</v>
      </c>
      <c r="D679" s="345"/>
      <c r="E679" s="353" t="str">
        <f t="shared" si="90"/>
        <v>-</v>
      </c>
      <c r="F679" s="354"/>
    </row>
    <row r="680" spans="1:6" s="321" customFormat="1" ht="30" customHeight="1">
      <c r="A680" s="341" t="s">
        <v>585</v>
      </c>
      <c r="B680" s="344">
        <v>0</v>
      </c>
      <c r="C680" s="338">
        <f t="shared" si="91"/>
        <v>0</v>
      </c>
      <c r="D680" s="345"/>
      <c r="E680" s="353" t="str">
        <f t="shared" si="90"/>
        <v>-</v>
      </c>
      <c r="F680" s="354"/>
    </row>
    <row r="681" spans="1:6" s="321" customFormat="1" ht="30" customHeight="1">
      <c r="A681" s="341" t="s">
        <v>586</v>
      </c>
      <c r="B681" s="344">
        <v>0</v>
      </c>
      <c r="C681" s="338">
        <f t="shared" si="91"/>
        <v>0</v>
      </c>
      <c r="D681" s="345"/>
      <c r="E681" s="353" t="str">
        <f t="shared" si="90"/>
        <v>-</v>
      </c>
      <c r="F681" s="354"/>
    </row>
    <row r="682" spans="1:256" s="321" customFormat="1" ht="30" customHeight="1">
      <c r="A682" s="341" t="s">
        <v>587</v>
      </c>
      <c r="B682" s="344">
        <v>2246.67</v>
      </c>
      <c r="C682" s="338">
        <f t="shared" si="91"/>
        <v>2246.67</v>
      </c>
      <c r="D682" s="345">
        <v>2621</v>
      </c>
      <c r="E682" s="353">
        <f t="shared" si="90"/>
        <v>1.1666154797989914</v>
      </c>
      <c r="F682" s="354"/>
      <c r="G682" s="239"/>
      <c r="H682" s="239"/>
      <c r="I682" s="239"/>
      <c r="J682" s="239"/>
      <c r="K682" s="239"/>
      <c r="L682" s="239"/>
      <c r="M682" s="239"/>
      <c r="N682" s="239"/>
      <c r="O682" s="239"/>
      <c r="P682" s="239"/>
      <c r="Q682" s="239"/>
      <c r="R682" s="239"/>
      <c r="S682" s="239"/>
      <c r="T682" s="239"/>
      <c r="U682" s="239"/>
      <c r="V682" s="239"/>
      <c r="W682" s="239"/>
      <c r="X682" s="239"/>
      <c r="Y682" s="239"/>
      <c r="Z682" s="239"/>
      <c r="AA682" s="239"/>
      <c r="AB682" s="239"/>
      <c r="AC682" s="239"/>
      <c r="AD682" s="239"/>
      <c r="AE682" s="239"/>
      <c r="AF682" s="239"/>
      <c r="AG682" s="239"/>
      <c r="AH682" s="239"/>
      <c r="AI682" s="239"/>
      <c r="AJ682" s="239"/>
      <c r="AK682" s="239"/>
      <c r="AL682" s="239"/>
      <c r="AM682" s="239"/>
      <c r="AN682" s="239"/>
      <c r="AO682" s="239"/>
      <c r="AP682" s="239"/>
      <c r="AQ682" s="239"/>
      <c r="AR682" s="239"/>
      <c r="AS682" s="239"/>
      <c r="AT682" s="239"/>
      <c r="AU682" s="239"/>
      <c r="AV682" s="239"/>
      <c r="AW682" s="239"/>
      <c r="AX682" s="239"/>
      <c r="AY682" s="239"/>
      <c r="AZ682" s="239"/>
      <c r="BA682" s="239"/>
      <c r="BB682" s="239"/>
      <c r="BC682" s="239"/>
      <c r="BD682" s="239"/>
      <c r="BE682" s="239"/>
      <c r="BF682" s="239"/>
      <c r="BG682" s="239"/>
      <c r="BH682" s="239"/>
      <c r="BI682" s="239"/>
      <c r="BJ682" s="239"/>
      <c r="BK682" s="239"/>
      <c r="BL682" s="239"/>
      <c r="BM682" s="239"/>
      <c r="BN682" s="239"/>
      <c r="BO682" s="239"/>
      <c r="BP682" s="239"/>
      <c r="BQ682" s="239"/>
      <c r="BR682" s="239"/>
      <c r="BS682" s="239"/>
      <c r="BT682" s="239"/>
      <c r="BU682" s="239"/>
      <c r="BV682" s="239"/>
      <c r="BW682" s="239"/>
      <c r="BX682" s="239"/>
      <c r="BY682" s="239"/>
      <c r="BZ682" s="239"/>
      <c r="CA682" s="239"/>
      <c r="CB682" s="239"/>
      <c r="CC682" s="239"/>
      <c r="CD682" s="239"/>
      <c r="CE682" s="239"/>
      <c r="CF682" s="239"/>
      <c r="CG682" s="239"/>
      <c r="CH682" s="239"/>
      <c r="CI682" s="239"/>
      <c r="CJ682" s="239"/>
      <c r="CK682" s="239"/>
      <c r="CL682" s="239"/>
      <c r="CM682" s="239"/>
      <c r="CN682" s="239"/>
      <c r="CO682" s="239"/>
      <c r="CP682" s="239"/>
      <c r="CQ682" s="239"/>
      <c r="CR682" s="239"/>
      <c r="CS682" s="239"/>
      <c r="CT682" s="239"/>
      <c r="CU682" s="239"/>
      <c r="CV682" s="239"/>
      <c r="CW682" s="239"/>
      <c r="CX682" s="239"/>
      <c r="CY682" s="239"/>
      <c r="CZ682" s="239"/>
      <c r="DA682" s="239"/>
      <c r="DB682" s="239"/>
      <c r="DC682" s="239"/>
      <c r="DD682" s="239"/>
      <c r="DE682" s="239"/>
      <c r="DF682" s="239"/>
      <c r="DG682" s="239"/>
      <c r="DH682" s="239"/>
      <c r="DI682" s="239"/>
      <c r="DJ682" s="239"/>
      <c r="DK682" s="239"/>
      <c r="DL682" s="239"/>
      <c r="DM682" s="239"/>
      <c r="DN682" s="239"/>
      <c r="DO682" s="239"/>
      <c r="DP682" s="239"/>
      <c r="DQ682" s="239"/>
      <c r="DR682" s="239"/>
      <c r="DS682" s="239"/>
      <c r="DT682" s="239"/>
      <c r="DU682" s="239"/>
      <c r="DV682" s="239"/>
      <c r="DW682" s="239"/>
      <c r="DX682" s="239"/>
      <c r="DY682" s="239"/>
      <c r="DZ682" s="239"/>
      <c r="EA682" s="239"/>
      <c r="EB682" s="239"/>
      <c r="EC682" s="239"/>
      <c r="ED682" s="239"/>
      <c r="EE682" s="239"/>
      <c r="EF682" s="239"/>
      <c r="EG682" s="239"/>
      <c r="EH682" s="239"/>
      <c r="EI682" s="239"/>
      <c r="EJ682" s="239"/>
      <c r="EK682" s="239"/>
      <c r="EL682" s="239"/>
      <c r="EM682" s="239"/>
      <c r="EN682" s="239"/>
      <c r="EO682" s="239"/>
      <c r="EP682" s="239"/>
      <c r="EQ682" s="239"/>
      <c r="ER682" s="239"/>
      <c r="ES682" s="239"/>
      <c r="ET682" s="239"/>
      <c r="EU682" s="239"/>
      <c r="EV682" s="239"/>
      <c r="EW682" s="239"/>
      <c r="EX682" s="239"/>
      <c r="EY682" s="239"/>
      <c r="EZ682" s="239"/>
      <c r="FA682" s="239"/>
      <c r="FB682" s="239"/>
      <c r="FC682" s="239"/>
      <c r="FD682" s="239"/>
      <c r="FE682" s="239"/>
      <c r="FF682" s="239"/>
      <c r="FG682" s="239"/>
      <c r="FH682" s="239"/>
      <c r="FI682" s="239"/>
      <c r="FJ682" s="239"/>
      <c r="FK682" s="239"/>
      <c r="FL682" s="239"/>
      <c r="FM682" s="239"/>
      <c r="FN682" s="239"/>
      <c r="FO682" s="239"/>
      <c r="FP682" s="239"/>
      <c r="FQ682" s="239"/>
      <c r="FR682" s="239"/>
      <c r="FS682" s="239"/>
      <c r="FT682" s="239"/>
      <c r="FU682" s="239"/>
      <c r="FV682" s="239"/>
      <c r="FW682" s="239"/>
      <c r="FX682" s="239"/>
      <c r="FY682" s="239"/>
      <c r="FZ682" s="239"/>
      <c r="GA682" s="239"/>
      <c r="GB682" s="239"/>
      <c r="GC682" s="239"/>
      <c r="GD682" s="239"/>
      <c r="GE682" s="239"/>
      <c r="GF682" s="239"/>
      <c r="GG682" s="239"/>
      <c r="GH682" s="239"/>
      <c r="GI682" s="239"/>
      <c r="GJ682" s="239"/>
      <c r="GK682" s="239"/>
      <c r="GL682" s="239"/>
      <c r="GM682" s="239"/>
      <c r="GN682" s="239"/>
      <c r="GO682" s="239"/>
      <c r="GP682" s="239"/>
      <c r="GQ682" s="239"/>
      <c r="GR682" s="239"/>
      <c r="GS682" s="239"/>
      <c r="GT682" s="239"/>
      <c r="GU682" s="239"/>
      <c r="GV682" s="239"/>
      <c r="GW682" s="239"/>
      <c r="GX682" s="239"/>
      <c r="GY682" s="239"/>
      <c r="GZ682" s="239"/>
      <c r="HA682" s="239"/>
      <c r="HB682" s="239"/>
      <c r="HC682" s="239"/>
      <c r="HD682" s="239"/>
      <c r="HE682" s="239"/>
      <c r="HF682" s="239"/>
      <c r="HG682" s="239"/>
      <c r="HH682" s="239"/>
      <c r="HI682" s="239"/>
      <c r="HJ682" s="239"/>
      <c r="HK682" s="239"/>
      <c r="HL682" s="239"/>
      <c r="HM682" s="239"/>
      <c r="HN682" s="239"/>
      <c r="HO682" s="239"/>
      <c r="HP682" s="239"/>
      <c r="HQ682" s="239"/>
      <c r="HR682" s="239"/>
      <c r="HS682" s="239"/>
      <c r="HT682" s="239"/>
      <c r="HU682" s="239"/>
      <c r="HV682" s="239"/>
      <c r="HW682" s="239"/>
      <c r="HX682" s="239"/>
      <c r="HY682" s="239"/>
      <c r="HZ682" s="239"/>
      <c r="IA682" s="239"/>
      <c r="IB682" s="239"/>
      <c r="IC682" s="239"/>
      <c r="ID682" s="239"/>
      <c r="IE682" s="239"/>
      <c r="IF682" s="239"/>
      <c r="IG682" s="239"/>
      <c r="IH682" s="325"/>
      <c r="II682" s="325"/>
      <c r="IJ682" s="325"/>
      <c r="IK682" s="325"/>
      <c r="IL682" s="325"/>
      <c r="IM682" s="325"/>
      <c r="IN682" s="325"/>
      <c r="IO682" s="325"/>
      <c r="IP682" s="325"/>
      <c r="IQ682" s="325"/>
      <c r="IR682" s="325"/>
      <c r="IS682" s="325"/>
      <c r="IT682" s="325"/>
      <c r="IU682" s="325"/>
      <c r="IV682" s="325"/>
    </row>
    <row r="683" spans="1:256" s="321" customFormat="1" ht="30" customHeight="1">
      <c r="A683" s="341" t="s">
        <v>588</v>
      </c>
      <c r="B683" s="344">
        <v>5</v>
      </c>
      <c r="C683" s="338">
        <f t="shared" si="91"/>
        <v>5</v>
      </c>
      <c r="D683" s="345">
        <v>88</v>
      </c>
      <c r="E683" s="353">
        <f t="shared" si="90"/>
        <v>17.6</v>
      </c>
      <c r="F683" s="355"/>
      <c r="G683" s="239"/>
      <c r="H683" s="239"/>
      <c r="I683" s="239"/>
      <c r="J683" s="239"/>
      <c r="K683" s="239"/>
      <c r="L683" s="239"/>
      <c r="M683" s="239"/>
      <c r="N683" s="239"/>
      <c r="O683" s="239"/>
      <c r="P683" s="239"/>
      <c r="Q683" s="239"/>
      <c r="R683" s="239"/>
      <c r="S683" s="239"/>
      <c r="T683" s="239"/>
      <c r="U683" s="239"/>
      <c r="V683" s="239"/>
      <c r="W683" s="239"/>
      <c r="X683" s="239"/>
      <c r="Y683" s="239"/>
      <c r="Z683" s="239"/>
      <c r="AA683" s="239"/>
      <c r="AB683" s="239"/>
      <c r="AC683" s="239"/>
      <c r="AD683" s="239"/>
      <c r="AE683" s="239"/>
      <c r="AF683" s="239"/>
      <c r="AG683" s="239"/>
      <c r="AH683" s="239"/>
      <c r="AI683" s="239"/>
      <c r="AJ683" s="239"/>
      <c r="AK683" s="239"/>
      <c r="AL683" s="239"/>
      <c r="AM683" s="239"/>
      <c r="AN683" s="239"/>
      <c r="AO683" s="239"/>
      <c r="AP683" s="239"/>
      <c r="AQ683" s="239"/>
      <c r="AR683" s="239"/>
      <c r="AS683" s="239"/>
      <c r="AT683" s="239"/>
      <c r="AU683" s="239"/>
      <c r="AV683" s="239"/>
      <c r="AW683" s="239"/>
      <c r="AX683" s="239"/>
      <c r="AY683" s="239"/>
      <c r="AZ683" s="239"/>
      <c r="BA683" s="239"/>
      <c r="BB683" s="239"/>
      <c r="BC683" s="239"/>
      <c r="BD683" s="239"/>
      <c r="BE683" s="239"/>
      <c r="BF683" s="239"/>
      <c r="BG683" s="239"/>
      <c r="BH683" s="239"/>
      <c r="BI683" s="239"/>
      <c r="BJ683" s="239"/>
      <c r="BK683" s="239"/>
      <c r="BL683" s="239"/>
      <c r="BM683" s="239"/>
      <c r="BN683" s="239"/>
      <c r="BO683" s="239"/>
      <c r="BP683" s="239"/>
      <c r="BQ683" s="239"/>
      <c r="BR683" s="239"/>
      <c r="BS683" s="239"/>
      <c r="BT683" s="239"/>
      <c r="BU683" s="239"/>
      <c r="BV683" s="239"/>
      <c r="BW683" s="239"/>
      <c r="BX683" s="239"/>
      <c r="BY683" s="239"/>
      <c r="BZ683" s="239"/>
      <c r="CA683" s="239"/>
      <c r="CB683" s="239"/>
      <c r="CC683" s="239"/>
      <c r="CD683" s="239"/>
      <c r="CE683" s="239"/>
      <c r="CF683" s="239"/>
      <c r="CG683" s="239"/>
      <c r="CH683" s="239"/>
      <c r="CI683" s="239"/>
      <c r="CJ683" s="239"/>
      <c r="CK683" s="239"/>
      <c r="CL683" s="239"/>
      <c r="CM683" s="239"/>
      <c r="CN683" s="239"/>
      <c r="CO683" s="239"/>
      <c r="CP683" s="239"/>
      <c r="CQ683" s="239"/>
      <c r="CR683" s="239"/>
      <c r="CS683" s="239"/>
      <c r="CT683" s="239"/>
      <c r="CU683" s="239"/>
      <c r="CV683" s="239"/>
      <c r="CW683" s="239"/>
      <c r="CX683" s="239"/>
      <c r="CY683" s="239"/>
      <c r="CZ683" s="239"/>
      <c r="DA683" s="239"/>
      <c r="DB683" s="239"/>
      <c r="DC683" s="239"/>
      <c r="DD683" s="239"/>
      <c r="DE683" s="239"/>
      <c r="DF683" s="239"/>
      <c r="DG683" s="239"/>
      <c r="DH683" s="239"/>
      <c r="DI683" s="239"/>
      <c r="DJ683" s="239"/>
      <c r="DK683" s="239"/>
      <c r="DL683" s="239"/>
      <c r="DM683" s="239"/>
      <c r="DN683" s="239"/>
      <c r="DO683" s="239"/>
      <c r="DP683" s="239"/>
      <c r="DQ683" s="239"/>
      <c r="DR683" s="239"/>
      <c r="DS683" s="239"/>
      <c r="DT683" s="239"/>
      <c r="DU683" s="239"/>
      <c r="DV683" s="239"/>
      <c r="DW683" s="239"/>
      <c r="DX683" s="239"/>
      <c r="DY683" s="239"/>
      <c r="DZ683" s="239"/>
      <c r="EA683" s="239"/>
      <c r="EB683" s="239"/>
      <c r="EC683" s="239"/>
      <c r="ED683" s="239"/>
      <c r="EE683" s="239"/>
      <c r="EF683" s="239"/>
      <c r="EG683" s="239"/>
      <c r="EH683" s="239"/>
      <c r="EI683" s="239"/>
      <c r="EJ683" s="239"/>
      <c r="EK683" s="239"/>
      <c r="EL683" s="239"/>
      <c r="EM683" s="239"/>
      <c r="EN683" s="239"/>
      <c r="EO683" s="239"/>
      <c r="EP683" s="239"/>
      <c r="EQ683" s="239"/>
      <c r="ER683" s="239"/>
      <c r="ES683" s="239"/>
      <c r="ET683" s="239"/>
      <c r="EU683" s="239"/>
      <c r="EV683" s="239"/>
      <c r="EW683" s="239"/>
      <c r="EX683" s="239"/>
      <c r="EY683" s="239"/>
      <c r="EZ683" s="239"/>
      <c r="FA683" s="239"/>
      <c r="FB683" s="239"/>
      <c r="FC683" s="239"/>
      <c r="FD683" s="239"/>
      <c r="FE683" s="239"/>
      <c r="FF683" s="239"/>
      <c r="FG683" s="239"/>
      <c r="FH683" s="239"/>
      <c r="FI683" s="239"/>
      <c r="FJ683" s="239"/>
      <c r="FK683" s="239"/>
      <c r="FL683" s="239"/>
      <c r="FM683" s="239"/>
      <c r="FN683" s="239"/>
      <c r="FO683" s="239"/>
      <c r="FP683" s="239"/>
      <c r="FQ683" s="239"/>
      <c r="FR683" s="239"/>
      <c r="FS683" s="239"/>
      <c r="FT683" s="239"/>
      <c r="FU683" s="239"/>
      <c r="FV683" s="239"/>
      <c r="FW683" s="239"/>
      <c r="FX683" s="239"/>
      <c r="FY683" s="239"/>
      <c r="FZ683" s="239"/>
      <c r="GA683" s="239"/>
      <c r="GB683" s="239"/>
      <c r="GC683" s="239"/>
      <c r="GD683" s="239"/>
      <c r="GE683" s="239"/>
      <c r="GF683" s="239"/>
      <c r="GG683" s="239"/>
      <c r="GH683" s="239"/>
      <c r="GI683" s="239"/>
      <c r="GJ683" s="239"/>
      <c r="GK683" s="239"/>
      <c r="GL683" s="239"/>
      <c r="GM683" s="239"/>
      <c r="GN683" s="239"/>
      <c r="GO683" s="239"/>
      <c r="GP683" s="239"/>
      <c r="GQ683" s="239"/>
      <c r="GR683" s="239"/>
      <c r="GS683" s="239"/>
      <c r="GT683" s="239"/>
      <c r="GU683" s="239"/>
      <c r="GV683" s="239"/>
      <c r="GW683" s="239"/>
      <c r="GX683" s="239"/>
      <c r="GY683" s="239"/>
      <c r="GZ683" s="239"/>
      <c r="HA683" s="239"/>
      <c r="HB683" s="239"/>
      <c r="HC683" s="239"/>
      <c r="HD683" s="239"/>
      <c r="HE683" s="239"/>
      <c r="HF683" s="239"/>
      <c r="HG683" s="239"/>
      <c r="HH683" s="239"/>
      <c r="HI683" s="239"/>
      <c r="HJ683" s="239"/>
      <c r="HK683" s="239"/>
      <c r="HL683" s="239"/>
      <c r="HM683" s="239"/>
      <c r="HN683" s="239"/>
      <c r="HO683" s="239"/>
      <c r="HP683" s="239"/>
      <c r="HQ683" s="239"/>
      <c r="HR683" s="239"/>
      <c r="HS683" s="239"/>
      <c r="HT683" s="239"/>
      <c r="HU683" s="239"/>
      <c r="HV683" s="239"/>
      <c r="HW683" s="239"/>
      <c r="HX683" s="239"/>
      <c r="HY683" s="239"/>
      <c r="HZ683" s="239"/>
      <c r="IA683" s="239"/>
      <c r="IB683" s="239"/>
      <c r="IC683" s="239"/>
      <c r="ID683" s="239"/>
      <c r="IE683" s="239"/>
      <c r="IF683" s="239"/>
      <c r="IG683" s="239"/>
      <c r="IH683" s="325"/>
      <c r="II683" s="325"/>
      <c r="IJ683" s="325"/>
      <c r="IK683" s="325"/>
      <c r="IL683" s="325"/>
      <c r="IM683" s="325"/>
      <c r="IN683" s="325"/>
      <c r="IO683" s="325"/>
      <c r="IP683" s="325"/>
      <c r="IQ683" s="325"/>
      <c r="IR683" s="325"/>
      <c r="IS683" s="325"/>
      <c r="IT683" s="325"/>
      <c r="IU683" s="325"/>
      <c r="IV683" s="325"/>
    </row>
    <row r="684" spans="1:256" s="321" customFormat="1" ht="30" customHeight="1">
      <c r="A684" s="341" t="s">
        <v>589</v>
      </c>
      <c r="B684" s="344">
        <v>9005.53</v>
      </c>
      <c r="C684" s="338">
        <f t="shared" si="91"/>
        <v>9005.53</v>
      </c>
      <c r="D684" s="345">
        <v>44313</v>
      </c>
      <c r="E684" s="353">
        <f t="shared" si="90"/>
        <v>4.920643204786392</v>
      </c>
      <c r="F684" s="355"/>
      <c r="G684" s="239"/>
      <c r="H684" s="239"/>
      <c r="I684" s="239"/>
      <c r="J684" s="239"/>
      <c r="K684" s="239"/>
      <c r="L684" s="239"/>
      <c r="M684" s="239"/>
      <c r="N684" s="239"/>
      <c r="O684" s="239"/>
      <c r="P684" s="239"/>
      <c r="Q684" s="239"/>
      <c r="R684" s="239"/>
      <c r="S684" s="239"/>
      <c r="T684" s="239"/>
      <c r="U684" s="239"/>
      <c r="V684" s="239"/>
      <c r="W684" s="239"/>
      <c r="X684" s="239"/>
      <c r="Y684" s="239"/>
      <c r="Z684" s="239"/>
      <c r="AA684" s="239"/>
      <c r="AB684" s="239"/>
      <c r="AC684" s="239"/>
      <c r="AD684" s="239"/>
      <c r="AE684" s="239"/>
      <c r="AF684" s="239"/>
      <c r="AG684" s="239"/>
      <c r="AH684" s="239"/>
      <c r="AI684" s="239"/>
      <c r="AJ684" s="239"/>
      <c r="AK684" s="239"/>
      <c r="AL684" s="239"/>
      <c r="AM684" s="239"/>
      <c r="AN684" s="239"/>
      <c r="AO684" s="239"/>
      <c r="AP684" s="239"/>
      <c r="AQ684" s="239"/>
      <c r="AR684" s="239"/>
      <c r="AS684" s="239"/>
      <c r="AT684" s="239"/>
      <c r="AU684" s="239"/>
      <c r="AV684" s="239"/>
      <c r="AW684" s="239"/>
      <c r="AX684" s="239"/>
      <c r="AY684" s="239"/>
      <c r="AZ684" s="239"/>
      <c r="BA684" s="239"/>
      <c r="BB684" s="239"/>
      <c r="BC684" s="239"/>
      <c r="BD684" s="239"/>
      <c r="BE684" s="239"/>
      <c r="BF684" s="239"/>
      <c r="BG684" s="239"/>
      <c r="BH684" s="239"/>
      <c r="BI684" s="239"/>
      <c r="BJ684" s="239"/>
      <c r="BK684" s="239"/>
      <c r="BL684" s="239"/>
      <c r="BM684" s="239"/>
      <c r="BN684" s="239"/>
      <c r="BO684" s="239"/>
      <c r="BP684" s="239"/>
      <c r="BQ684" s="239"/>
      <c r="BR684" s="239"/>
      <c r="BS684" s="239"/>
      <c r="BT684" s="239"/>
      <c r="BU684" s="239"/>
      <c r="BV684" s="239"/>
      <c r="BW684" s="239"/>
      <c r="BX684" s="239"/>
      <c r="BY684" s="239"/>
      <c r="BZ684" s="239"/>
      <c r="CA684" s="239"/>
      <c r="CB684" s="239"/>
      <c r="CC684" s="239"/>
      <c r="CD684" s="239"/>
      <c r="CE684" s="239"/>
      <c r="CF684" s="239"/>
      <c r="CG684" s="239"/>
      <c r="CH684" s="239"/>
      <c r="CI684" s="239"/>
      <c r="CJ684" s="239"/>
      <c r="CK684" s="239"/>
      <c r="CL684" s="239"/>
      <c r="CM684" s="239"/>
      <c r="CN684" s="239"/>
      <c r="CO684" s="239"/>
      <c r="CP684" s="239"/>
      <c r="CQ684" s="239"/>
      <c r="CR684" s="239"/>
      <c r="CS684" s="239"/>
      <c r="CT684" s="239"/>
      <c r="CU684" s="239"/>
      <c r="CV684" s="239"/>
      <c r="CW684" s="239"/>
      <c r="CX684" s="239"/>
      <c r="CY684" s="239"/>
      <c r="CZ684" s="239"/>
      <c r="DA684" s="239"/>
      <c r="DB684" s="239"/>
      <c r="DC684" s="239"/>
      <c r="DD684" s="239"/>
      <c r="DE684" s="239"/>
      <c r="DF684" s="239"/>
      <c r="DG684" s="239"/>
      <c r="DH684" s="239"/>
      <c r="DI684" s="239"/>
      <c r="DJ684" s="239"/>
      <c r="DK684" s="239"/>
      <c r="DL684" s="239"/>
      <c r="DM684" s="239"/>
      <c r="DN684" s="239"/>
      <c r="DO684" s="239"/>
      <c r="DP684" s="239"/>
      <c r="DQ684" s="239"/>
      <c r="DR684" s="239"/>
      <c r="DS684" s="239"/>
      <c r="DT684" s="239"/>
      <c r="DU684" s="239"/>
      <c r="DV684" s="239"/>
      <c r="DW684" s="239"/>
      <c r="DX684" s="239"/>
      <c r="DY684" s="239"/>
      <c r="DZ684" s="239"/>
      <c r="EA684" s="239"/>
      <c r="EB684" s="239"/>
      <c r="EC684" s="239"/>
      <c r="ED684" s="239"/>
      <c r="EE684" s="239"/>
      <c r="EF684" s="239"/>
      <c r="EG684" s="239"/>
      <c r="EH684" s="239"/>
      <c r="EI684" s="239"/>
      <c r="EJ684" s="239"/>
      <c r="EK684" s="239"/>
      <c r="EL684" s="239"/>
      <c r="EM684" s="239"/>
      <c r="EN684" s="239"/>
      <c r="EO684" s="239"/>
      <c r="EP684" s="239"/>
      <c r="EQ684" s="239"/>
      <c r="ER684" s="239"/>
      <c r="ES684" s="239"/>
      <c r="ET684" s="239"/>
      <c r="EU684" s="239"/>
      <c r="EV684" s="239"/>
      <c r="EW684" s="239"/>
      <c r="EX684" s="239"/>
      <c r="EY684" s="239"/>
      <c r="EZ684" s="239"/>
      <c r="FA684" s="239"/>
      <c r="FB684" s="239"/>
      <c r="FC684" s="239"/>
      <c r="FD684" s="239"/>
      <c r="FE684" s="239"/>
      <c r="FF684" s="239"/>
      <c r="FG684" s="239"/>
      <c r="FH684" s="239"/>
      <c r="FI684" s="239"/>
      <c r="FJ684" s="239"/>
      <c r="FK684" s="239"/>
      <c r="FL684" s="239"/>
      <c r="FM684" s="239"/>
      <c r="FN684" s="239"/>
      <c r="FO684" s="239"/>
      <c r="FP684" s="239"/>
      <c r="FQ684" s="239"/>
      <c r="FR684" s="239"/>
      <c r="FS684" s="239"/>
      <c r="FT684" s="239"/>
      <c r="FU684" s="239"/>
      <c r="FV684" s="239"/>
      <c r="FW684" s="239"/>
      <c r="FX684" s="239"/>
      <c r="FY684" s="239"/>
      <c r="FZ684" s="239"/>
      <c r="GA684" s="239"/>
      <c r="GB684" s="239"/>
      <c r="GC684" s="239"/>
      <c r="GD684" s="239"/>
      <c r="GE684" s="239"/>
      <c r="GF684" s="239"/>
      <c r="GG684" s="239"/>
      <c r="GH684" s="239"/>
      <c r="GI684" s="239"/>
      <c r="GJ684" s="239"/>
      <c r="GK684" s="239"/>
      <c r="GL684" s="239"/>
      <c r="GM684" s="239"/>
      <c r="GN684" s="239"/>
      <c r="GO684" s="239"/>
      <c r="GP684" s="239"/>
      <c r="GQ684" s="239"/>
      <c r="GR684" s="239"/>
      <c r="GS684" s="239"/>
      <c r="GT684" s="239"/>
      <c r="GU684" s="239"/>
      <c r="GV684" s="239"/>
      <c r="GW684" s="239"/>
      <c r="GX684" s="239"/>
      <c r="GY684" s="239"/>
      <c r="GZ684" s="239"/>
      <c r="HA684" s="239"/>
      <c r="HB684" s="239"/>
      <c r="HC684" s="239"/>
      <c r="HD684" s="239"/>
      <c r="HE684" s="239"/>
      <c r="HF684" s="239"/>
      <c r="HG684" s="239"/>
      <c r="HH684" s="239"/>
      <c r="HI684" s="239"/>
      <c r="HJ684" s="239"/>
      <c r="HK684" s="239"/>
      <c r="HL684" s="239"/>
      <c r="HM684" s="239"/>
      <c r="HN684" s="239"/>
      <c r="HO684" s="239"/>
      <c r="HP684" s="239"/>
      <c r="HQ684" s="239"/>
      <c r="HR684" s="239"/>
      <c r="HS684" s="239"/>
      <c r="HT684" s="239"/>
      <c r="HU684" s="239"/>
      <c r="HV684" s="239"/>
      <c r="HW684" s="239"/>
      <c r="HX684" s="239"/>
      <c r="HY684" s="239"/>
      <c r="HZ684" s="239"/>
      <c r="IA684" s="239"/>
      <c r="IB684" s="239"/>
      <c r="IC684" s="239"/>
      <c r="ID684" s="239"/>
      <c r="IE684" s="239"/>
      <c r="IF684" s="239"/>
      <c r="IG684" s="239"/>
      <c r="IH684" s="325"/>
      <c r="II684" s="325"/>
      <c r="IJ684" s="325"/>
      <c r="IK684" s="325"/>
      <c r="IL684" s="325"/>
      <c r="IM684" s="325"/>
      <c r="IN684" s="325"/>
      <c r="IO684" s="325"/>
      <c r="IP684" s="325"/>
      <c r="IQ684" s="325"/>
      <c r="IR684" s="325"/>
      <c r="IS684" s="325"/>
      <c r="IT684" s="325"/>
      <c r="IU684" s="325"/>
      <c r="IV684" s="325"/>
    </row>
    <row r="685" spans="1:256" s="321" customFormat="1" ht="30" customHeight="1">
      <c r="A685" s="341" t="s">
        <v>590</v>
      </c>
      <c r="B685" s="344">
        <v>251.9</v>
      </c>
      <c r="C685" s="338">
        <f t="shared" si="91"/>
        <v>251.9</v>
      </c>
      <c r="D685" s="345">
        <v>237</v>
      </c>
      <c r="E685" s="353">
        <f t="shared" si="90"/>
        <v>0.9408495434696308</v>
      </c>
      <c r="F685" s="355"/>
      <c r="G685" s="239"/>
      <c r="H685" s="239"/>
      <c r="I685" s="239"/>
      <c r="J685" s="239"/>
      <c r="K685" s="239"/>
      <c r="L685" s="239"/>
      <c r="M685" s="239"/>
      <c r="N685" s="239"/>
      <c r="O685" s="239"/>
      <c r="P685" s="239"/>
      <c r="Q685" s="239"/>
      <c r="R685" s="239"/>
      <c r="S685" s="239"/>
      <c r="T685" s="239"/>
      <c r="U685" s="239"/>
      <c r="V685" s="239"/>
      <c r="W685" s="239"/>
      <c r="X685" s="239"/>
      <c r="Y685" s="239"/>
      <c r="Z685" s="239"/>
      <c r="AA685" s="239"/>
      <c r="AB685" s="239"/>
      <c r="AC685" s="239"/>
      <c r="AD685" s="239"/>
      <c r="AE685" s="239"/>
      <c r="AF685" s="239"/>
      <c r="AG685" s="239"/>
      <c r="AH685" s="239"/>
      <c r="AI685" s="239"/>
      <c r="AJ685" s="239"/>
      <c r="AK685" s="239"/>
      <c r="AL685" s="239"/>
      <c r="AM685" s="239"/>
      <c r="AN685" s="239"/>
      <c r="AO685" s="239"/>
      <c r="AP685" s="239"/>
      <c r="AQ685" s="239"/>
      <c r="AR685" s="239"/>
      <c r="AS685" s="239"/>
      <c r="AT685" s="239"/>
      <c r="AU685" s="239"/>
      <c r="AV685" s="239"/>
      <c r="AW685" s="239"/>
      <c r="AX685" s="239"/>
      <c r="AY685" s="239"/>
      <c r="AZ685" s="239"/>
      <c r="BA685" s="239"/>
      <c r="BB685" s="239"/>
      <c r="BC685" s="239"/>
      <c r="BD685" s="239"/>
      <c r="BE685" s="239"/>
      <c r="BF685" s="239"/>
      <c r="BG685" s="239"/>
      <c r="BH685" s="239"/>
      <c r="BI685" s="239"/>
      <c r="BJ685" s="239"/>
      <c r="BK685" s="239"/>
      <c r="BL685" s="239"/>
      <c r="BM685" s="239"/>
      <c r="BN685" s="239"/>
      <c r="BO685" s="239"/>
      <c r="BP685" s="239"/>
      <c r="BQ685" s="239"/>
      <c r="BR685" s="239"/>
      <c r="BS685" s="239"/>
      <c r="BT685" s="239"/>
      <c r="BU685" s="239"/>
      <c r="BV685" s="239"/>
      <c r="BW685" s="239"/>
      <c r="BX685" s="239"/>
      <c r="BY685" s="239"/>
      <c r="BZ685" s="239"/>
      <c r="CA685" s="239"/>
      <c r="CB685" s="239"/>
      <c r="CC685" s="239"/>
      <c r="CD685" s="239"/>
      <c r="CE685" s="239"/>
      <c r="CF685" s="239"/>
      <c r="CG685" s="239"/>
      <c r="CH685" s="239"/>
      <c r="CI685" s="239"/>
      <c r="CJ685" s="239"/>
      <c r="CK685" s="239"/>
      <c r="CL685" s="239"/>
      <c r="CM685" s="239"/>
      <c r="CN685" s="239"/>
      <c r="CO685" s="239"/>
      <c r="CP685" s="239"/>
      <c r="CQ685" s="239"/>
      <c r="CR685" s="239"/>
      <c r="CS685" s="239"/>
      <c r="CT685" s="239"/>
      <c r="CU685" s="239"/>
      <c r="CV685" s="239"/>
      <c r="CW685" s="239"/>
      <c r="CX685" s="239"/>
      <c r="CY685" s="239"/>
      <c r="CZ685" s="239"/>
      <c r="DA685" s="239"/>
      <c r="DB685" s="239"/>
      <c r="DC685" s="239"/>
      <c r="DD685" s="239"/>
      <c r="DE685" s="239"/>
      <c r="DF685" s="239"/>
      <c r="DG685" s="239"/>
      <c r="DH685" s="239"/>
      <c r="DI685" s="239"/>
      <c r="DJ685" s="239"/>
      <c r="DK685" s="239"/>
      <c r="DL685" s="239"/>
      <c r="DM685" s="239"/>
      <c r="DN685" s="239"/>
      <c r="DO685" s="239"/>
      <c r="DP685" s="239"/>
      <c r="DQ685" s="239"/>
      <c r="DR685" s="239"/>
      <c r="DS685" s="239"/>
      <c r="DT685" s="239"/>
      <c r="DU685" s="239"/>
      <c r="DV685" s="239"/>
      <c r="DW685" s="239"/>
      <c r="DX685" s="239"/>
      <c r="DY685" s="239"/>
      <c r="DZ685" s="239"/>
      <c r="EA685" s="239"/>
      <c r="EB685" s="239"/>
      <c r="EC685" s="239"/>
      <c r="ED685" s="239"/>
      <c r="EE685" s="239"/>
      <c r="EF685" s="239"/>
      <c r="EG685" s="239"/>
      <c r="EH685" s="239"/>
      <c r="EI685" s="239"/>
      <c r="EJ685" s="239"/>
      <c r="EK685" s="239"/>
      <c r="EL685" s="239"/>
      <c r="EM685" s="239"/>
      <c r="EN685" s="239"/>
      <c r="EO685" s="239"/>
      <c r="EP685" s="239"/>
      <c r="EQ685" s="239"/>
      <c r="ER685" s="239"/>
      <c r="ES685" s="239"/>
      <c r="ET685" s="239"/>
      <c r="EU685" s="239"/>
      <c r="EV685" s="239"/>
      <c r="EW685" s="239"/>
      <c r="EX685" s="239"/>
      <c r="EY685" s="239"/>
      <c r="EZ685" s="239"/>
      <c r="FA685" s="239"/>
      <c r="FB685" s="239"/>
      <c r="FC685" s="239"/>
      <c r="FD685" s="239"/>
      <c r="FE685" s="239"/>
      <c r="FF685" s="239"/>
      <c r="FG685" s="239"/>
      <c r="FH685" s="239"/>
      <c r="FI685" s="239"/>
      <c r="FJ685" s="239"/>
      <c r="FK685" s="239"/>
      <c r="FL685" s="239"/>
      <c r="FM685" s="239"/>
      <c r="FN685" s="239"/>
      <c r="FO685" s="239"/>
      <c r="FP685" s="239"/>
      <c r="FQ685" s="239"/>
      <c r="FR685" s="239"/>
      <c r="FS685" s="239"/>
      <c r="FT685" s="239"/>
      <c r="FU685" s="239"/>
      <c r="FV685" s="239"/>
      <c r="FW685" s="239"/>
      <c r="FX685" s="239"/>
      <c r="FY685" s="239"/>
      <c r="FZ685" s="239"/>
      <c r="GA685" s="239"/>
      <c r="GB685" s="239"/>
      <c r="GC685" s="239"/>
      <c r="GD685" s="239"/>
      <c r="GE685" s="239"/>
      <c r="GF685" s="239"/>
      <c r="GG685" s="239"/>
      <c r="GH685" s="239"/>
      <c r="GI685" s="239"/>
      <c r="GJ685" s="239"/>
      <c r="GK685" s="239"/>
      <c r="GL685" s="239"/>
      <c r="GM685" s="239"/>
      <c r="GN685" s="239"/>
      <c r="GO685" s="239"/>
      <c r="GP685" s="239"/>
      <c r="GQ685" s="239"/>
      <c r="GR685" s="239"/>
      <c r="GS685" s="239"/>
      <c r="GT685" s="239"/>
      <c r="GU685" s="239"/>
      <c r="GV685" s="239"/>
      <c r="GW685" s="239"/>
      <c r="GX685" s="239"/>
      <c r="GY685" s="239"/>
      <c r="GZ685" s="239"/>
      <c r="HA685" s="239"/>
      <c r="HB685" s="239"/>
      <c r="HC685" s="239"/>
      <c r="HD685" s="239"/>
      <c r="HE685" s="239"/>
      <c r="HF685" s="239"/>
      <c r="HG685" s="239"/>
      <c r="HH685" s="239"/>
      <c r="HI685" s="239"/>
      <c r="HJ685" s="239"/>
      <c r="HK685" s="239"/>
      <c r="HL685" s="239"/>
      <c r="HM685" s="239"/>
      <c r="HN685" s="239"/>
      <c r="HO685" s="239"/>
      <c r="HP685" s="239"/>
      <c r="HQ685" s="239"/>
      <c r="HR685" s="239"/>
      <c r="HS685" s="239"/>
      <c r="HT685" s="239"/>
      <c r="HU685" s="239"/>
      <c r="HV685" s="239"/>
      <c r="HW685" s="239"/>
      <c r="HX685" s="239"/>
      <c r="HY685" s="239"/>
      <c r="HZ685" s="239"/>
      <c r="IA685" s="239"/>
      <c r="IB685" s="239"/>
      <c r="IC685" s="239"/>
      <c r="ID685" s="239"/>
      <c r="IE685" s="239"/>
      <c r="IF685" s="239"/>
      <c r="IG685" s="239"/>
      <c r="IH685" s="325"/>
      <c r="II685" s="325"/>
      <c r="IJ685" s="325"/>
      <c r="IK685" s="325"/>
      <c r="IL685" s="325"/>
      <c r="IM685" s="325"/>
      <c r="IN685" s="325"/>
      <c r="IO685" s="325"/>
      <c r="IP685" s="325"/>
      <c r="IQ685" s="325"/>
      <c r="IR685" s="325"/>
      <c r="IS685" s="325"/>
      <c r="IT685" s="325"/>
      <c r="IU685" s="325"/>
      <c r="IV685" s="325"/>
    </row>
    <row r="686" spans="1:6" s="321" customFormat="1" ht="30" customHeight="1">
      <c r="A686" s="334" t="s">
        <v>591</v>
      </c>
      <c r="B686" s="342">
        <f>SUM(B687:B688)</f>
        <v>0</v>
      </c>
      <c r="C686" s="342">
        <f>SUM(C687:C688)</f>
        <v>0</v>
      </c>
      <c r="D686" s="343">
        <f>SUM(D687:D688)</f>
        <v>0</v>
      </c>
      <c r="E686" s="353" t="str">
        <f t="shared" si="90"/>
        <v>-</v>
      </c>
      <c r="F686" s="354"/>
    </row>
    <row r="687" spans="1:6" s="321" customFormat="1" ht="30" customHeight="1">
      <c r="A687" s="341" t="s">
        <v>592</v>
      </c>
      <c r="B687" s="344">
        <v>0</v>
      </c>
      <c r="C687" s="338">
        <f aca="true" t="shared" si="92" ref="C687:C692">B687</f>
        <v>0</v>
      </c>
      <c r="D687" s="345"/>
      <c r="E687" s="353" t="str">
        <f t="shared" si="90"/>
        <v>-</v>
      </c>
      <c r="F687" s="354"/>
    </row>
    <row r="688" spans="1:6" s="321" customFormat="1" ht="30" customHeight="1">
      <c r="A688" s="341" t="s">
        <v>593</v>
      </c>
      <c r="B688" s="344">
        <v>0</v>
      </c>
      <c r="C688" s="338">
        <f t="shared" si="92"/>
        <v>0</v>
      </c>
      <c r="D688" s="345"/>
      <c r="E688" s="353" t="str">
        <f t="shared" si="90"/>
        <v>-</v>
      </c>
      <c r="F688" s="354"/>
    </row>
    <row r="689" spans="1:256" s="321" customFormat="1" ht="30" customHeight="1">
      <c r="A689" s="334" t="s">
        <v>594</v>
      </c>
      <c r="B689" s="342">
        <f>SUM(B690:B692)</f>
        <v>302.8</v>
      </c>
      <c r="C689" s="342">
        <f>SUM(C690:C692)</f>
        <v>302.8</v>
      </c>
      <c r="D689" s="343">
        <f>SUM(D690:D692)</f>
        <v>333</v>
      </c>
      <c r="E689" s="353">
        <f t="shared" si="90"/>
        <v>1.0997357992073975</v>
      </c>
      <c r="F689" s="356"/>
      <c r="G689" s="239"/>
      <c r="H689" s="239"/>
      <c r="I689" s="239"/>
      <c r="J689" s="239"/>
      <c r="K689" s="239"/>
      <c r="L689" s="239"/>
      <c r="M689" s="239"/>
      <c r="N689" s="239"/>
      <c r="O689" s="239"/>
      <c r="P689" s="239"/>
      <c r="Q689" s="239"/>
      <c r="R689" s="239"/>
      <c r="S689" s="239"/>
      <c r="T689" s="239"/>
      <c r="U689" s="239"/>
      <c r="V689" s="239"/>
      <c r="W689" s="239"/>
      <c r="X689" s="239"/>
      <c r="Y689" s="239"/>
      <c r="Z689" s="239"/>
      <c r="AA689" s="239"/>
      <c r="AB689" s="239"/>
      <c r="AC689" s="239"/>
      <c r="AD689" s="239"/>
      <c r="AE689" s="239"/>
      <c r="AF689" s="239"/>
      <c r="AG689" s="239"/>
      <c r="AH689" s="239"/>
      <c r="AI689" s="239"/>
      <c r="AJ689" s="239"/>
      <c r="AK689" s="239"/>
      <c r="AL689" s="239"/>
      <c r="AM689" s="239"/>
      <c r="AN689" s="239"/>
      <c r="AO689" s="239"/>
      <c r="AP689" s="239"/>
      <c r="AQ689" s="239"/>
      <c r="AR689" s="239"/>
      <c r="AS689" s="239"/>
      <c r="AT689" s="239"/>
      <c r="AU689" s="239"/>
      <c r="AV689" s="239"/>
      <c r="AW689" s="239"/>
      <c r="AX689" s="239"/>
      <c r="AY689" s="239"/>
      <c r="AZ689" s="239"/>
      <c r="BA689" s="239"/>
      <c r="BB689" s="239"/>
      <c r="BC689" s="239"/>
      <c r="BD689" s="239"/>
      <c r="BE689" s="239"/>
      <c r="BF689" s="239"/>
      <c r="BG689" s="239"/>
      <c r="BH689" s="239"/>
      <c r="BI689" s="239"/>
      <c r="BJ689" s="239"/>
      <c r="BK689" s="239"/>
      <c r="BL689" s="239"/>
      <c r="BM689" s="239"/>
      <c r="BN689" s="239"/>
      <c r="BO689" s="239"/>
      <c r="BP689" s="239"/>
      <c r="BQ689" s="239"/>
      <c r="BR689" s="239"/>
      <c r="BS689" s="239"/>
      <c r="BT689" s="239"/>
      <c r="BU689" s="239"/>
      <c r="BV689" s="239"/>
      <c r="BW689" s="239"/>
      <c r="BX689" s="239"/>
      <c r="BY689" s="239"/>
      <c r="BZ689" s="239"/>
      <c r="CA689" s="239"/>
      <c r="CB689" s="239"/>
      <c r="CC689" s="239"/>
      <c r="CD689" s="239"/>
      <c r="CE689" s="239"/>
      <c r="CF689" s="239"/>
      <c r="CG689" s="239"/>
      <c r="CH689" s="239"/>
      <c r="CI689" s="239"/>
      <c r="CJ689" s="239"/>
      <c r="CK689" s="239"/>
      <c r="CL689" s="239"/>
      <c r="CM689" s="239"/>
      <c r="CN689" s="239"/>
      <c r="CO689" s="239"/>
      <c r="CP689" s="239"/>
      <c r="CQ689" s="239"/>
      <c r="CR689" s="239"/>
      <c r="CS689" s="239"/>
      <c r="CT689" s="239"/>
      <c r="CU689" s="239"/>
      <c r="CV689" s="239"/>
      <c r="CW689" s="239"/>
      <c r="CX689" s="239"/>
      <c r="CY689" s="239"/>
      <c r="CZ689" s="239"/>
      <c r="DA689" s="239"/>
      <c r="DB689" s="239"/>
      <c r="DC689" s="239"/>
      <c r="DD689" s="239"/>
      <c r="DE689" s="239"/>
      <c r="DF689" s="239"/>
      <c r="DG689" s="239"/>
      <c r="DH689" s="239"/>
      <c r="DI689" s="239"/>
      <c r="DJ689" s="239"/>
      <c r="DK689" s="239"/>
      <c r="DL689" s="239"/>
      <c r="DM689" s="239"/>
      <c r="DN689" s="239"/>
      <c r="DO689" s="239"/>
      <c r="DP689" s="239"/>
      <c r="DQ689" s="239"/>
      <c r="DR689" s="239"/>
      <c r="DS689" s="239"/>
      <c r="DT689" s="239"/>
      <c r="DU689" s="239"/>
      <c r="DV689" s="239"/>
      <c r="DW689" s="239"/>
      <c r="DX689" s="239"/>
      <c r="DY689" s="239"/>
      <c r="DZ689" s="239"/>
      <c r="EA689" s="239"/>
      <c r="EB689" s="239"/>
      <c r="EC689" s="239"/>
      <c r="ED689" s="239"/>
      <c r="EE689" s="239"/>
      <c r="EF689" s="239"/>
      <c r="EG689" s="239"/>
      <c r="EH689" s="239"/>
      <c r="EI689" s="239"/>
      <c r="EJ689" s="239"/>
      <c r="EK689" s="239"/>
      <c r="EL689" s="239"/>
      <c r="EM689" s="239"/>
      <c r="EN689" s="239"/>
      <c r="EO689" s="239"/>
      <c r="EP689" s="239"/>
      <c r="EQ689" s="239"/>
      <c r="ER689" s="239"/>
      <c r="ES689" s="239"/>
      <c r="ET689" s="239"/>
      <c r="EU689" s="239"/>
      <c r="EV689" s="239"/>
      <c r="EW689" s="239"/>
      <c r="EX689" s="239"/>
      <c r="EY689" s="239"/>
      <c r="EZ689" s="239"/>
      <c r="FA689" s="239"/>
      <c r="FB689" s="239"/>
      <c r="FC689" s="239"/>
      <c r="FD689" s="239"/>
      <c r="FE689" s="239"/>
      <c r="FF689" s="239"/>
      <c r="FG689" s="239"/>
      <c r="FH689" s="239"/>
      <c r="FI689" s="239"/>
      <c r="FJ689" s="239"/>
      <c r="FK689" s="239"/>
      <c r="FL689" s="239"/>
      <c r="FM689" s="239"/>
      <c r="FN689" s="239"/>
      <c r="FO689" s="239"/>
      <c r="FP689" s="239"/>
      <c r="FQ689" s="239"/>
      <c r="FR689" s="239"/>
      <c r="FS689" s="239"/>
      <c r="FT689" s="239"/>
      <c r="FU689" s="239"/>
      <c r="FV689" s="239"/>
      <c r="FW689" s="239"/>
      <c r="FX689" s="239"/>
      <c r="FY689" s="239"/>
      <c r="FZ689" s="239"/>
      <c r="GA689" s="239"/>
      <c r="GB689" s="239"/>
      <c r="GC689" s="239"/>
      <c r="GD689" s="239"/>
      <c r="GE689" s="239"/>
      <c r="GF689" s="239"/>
      <c r="GG689" s="239"/>
      <c r="GH689" s="239"/>
      <c r="GI689" s="239"/>
      <c r="GJ689" s="239"/>
      <c r="GK689" s="239"/>
      <c r="GL689" s="239"/>
      <c r="GM689" s="239"/>
      <c r="GN689" s="239"/>
      <c r="GO689" s="239"/>
      <c r="GP689" s="239"/>
      <c r="GQ689" s="239"/>
      <c r="GR689" s="239"/>
      <c r="GS689" s="239"/>
      <c r="GT689" s="239"/>
      <c r="GU689" s="239"/>
      <c r="GV689" s="239"/>
      <c r="GW689" s="239"/>
      <c r="GX689" s="239"/>
      <c r="GY689" s="239"/>
      <c r="GZ689" s="239"/>
      <c r="HA689" s="239"/>
      <c r="HB689" s="239"/>
      <c r="HC689" s="239"/>
      <c r="HD689" s="239"/>
      <c r="HE689" s="239"/>
      <c r="HF689" s="239"/>
      <c r="HG689" s="239"/>
      <c r="HH689" s="239"/>
      <c r="HI689" s="239"/>
      <c r="HJ689" s="239"/>
      <c r="HK689" s="239"/>
      <c r="HL689" s="239"/>
      <c r="HM689" s="239"/>
      <c r="HN689" s="239"/>
      <c r="HO689" s="239"/>
      <c r="HP689" s="239"/>
      <c r="HQ689" s="239"/>
      <c r="HR689" s="239"/>
      <c r="HS689" s="239"/>
      <c r="HT689" s="239"/>
      <c r="HU689" s="239"/>
      <c r="HV689" s="239"/>
      <c r="HW689" s="239"/>
      <c r="HX689" s="239"/>
      <c r="HY689" s="239"/>
      <c r="HZ689" s="239"/>
      <c r="IA689" s="239"/>
      <c r="IB689" s="239"/>
      <c r="IC689" s="239"/>
      <c r="ID689" s="239"/>
      <c r="IE689" s="239"/>
      <c r="IF689" s="239"/>
      <c r="IG689" s="239"/>
      <c r="IH689" s="325"/>
      <c r="II689" s="325"/>
      <c r="IJ689" s="325"/>
      <c r="IK689" s="325"/>
      <c r="IL689" s="325"/>
      <c r="IM689" s="325"/>
      <c r="IN689" s="325"/>
      <c r="IO689" s="325"/>
      <c r="IP689" s="325"/>
      <c r="IQ689" s="325"/>
      <c r="IR689" s="325"/>
      <c r="IS689" s="325"/>
      <c r="IT689" s="325"/>
      <c r="IU689" s="325"/>
      <c r="IV689" s="325"/>
    </row>
    <row r="690" spans="1:6" s="321" customFormat="1" ht="30" customHeight="1">
      <c r="A690" s="341" t="s">
        <v>595</v>
      </c>
      <c r="B690" s="344">
        <v>0</v>
      </c>
      <c r="C690" s="338">
        <f t="shared" si="92"/>
        <v>0</v>
      </c>
      <c r="D690" s="345"/>
      <c r="E690" s="353" t="str">
        <f t="shared" si="90"/>
        <v>-</v>
      </c>
      <c r="F690" s="354"/>
    </row>
    <row r="691" spans="1:6" s="321" customFormat="1" ht="30" customHeight="1">
      <c r="A691" s="341" t="s">
        <v>596</v>
      </c>
      <c r="B691" s="344">
        <v>0</v>
      </c>
      <c r="C691" s="338">
        <f t="shared" si="92"/>
        <v>0</v>
      </c>
      <c r="D691" s="345">
        <v>6</v>
      </c>
      <c r="E691" s="353" t="str">
        <f t="shared" si="90"/>
        <v>-</v>
      </c>
      <c r="F691" s="354"/>
    </row>
    <row r="692" spans="1:256" s="321" customFormat="1" ht="30" customHeight="1">
      <c r="A692" s="341" t="s">
        <v>597</v>
      </c>
      <c r="B692" s="344">
        <v>302.8</v>
      </c>
      <c r="C692" s="338">
        <f t="shared" si="92"/>
        <v>302.8</v>
      </c>
      <c r="D692" s="345">
        <v>327</v>
      </c>
      <c r="E692" s="353">
        <f t="shared" si="90"/>
        <v>1.0799207397622193</v>
      </c>
      <c r="F692" s="355"/>
      <c r="G692" s="239"/>
      <c r="H692" s="239"/>
      <c r="I692" s="239"/>
      <c r="J692" s="239"/>
      <c r="K692" s="239"/>
      <c r="L692" s="239"/>
      <c r="M692" s="239"/>
      <c r="N692" s="239"/>
      <c r="O692" s="239"/>
      <c r="P692" s="239"/>
      <c r="Q692" s="239"/>
      <c r="R692" s="239"/>
      <c r="S692" s="239"/>
      <c r="T692" s="239"/>
      <c r="U692" s="239"/>
      <c r="V692" s="239"/>
      <c r="W692" s="239"/>
      <c r="X692" s="239"/>
      <c r="Y692" s="239"/>
      <c r="Z692" s="239"/>
      <c r="AA692" s="239"/>
      <c r="AB692" s="239"/>
      <c r="AC692" s="239"/>
      <c r="AD692" s="239"/>
      <c r="AE692" s="239"/>
      <c r="AF692" s="239"/>
      <c r="AG692" s="239"/>
      <c r="AH692" s="239"/>
      <c r="AI692" s="239"/>
      <c r="AJ692" s="239"/>
      <c r="AK692" s="239"/>
      <c r="AL692" s="239"/>
      <c r="AM692" s="239"/>
      <c r="AN692" s="239"/>
      <c r="AO692" s="239"/>
      <c r="AP692" s="239"/>
      <c r="AQ692" s="239"/>
      <c r="AR692" s="239"/>
      <c r="AS692" s="239"/>
      <c r="AT692" s="239"/>
      <c r="AU692" s="239"/>
      <c r="AV692" s="239"/>
      <c r="AW692" s="239"/>
      <c r="AX692" s="239"/>
      <c r="AY692" s="239"/>
      <c r="AZ692" s="239"/>
      <c r="BA692" s="239"/>
      <c r="BB692" s="239"/>
      <c r="BC692" s="239"/>
      <c r="BD692" s="239"/>
      <c r="BE692" s="239"/>
      <c r="BF692" s="239"/>
      <c r="BG692" s="239"/>
      <c r="BH692" s="239"/>
      <c r="BI692" s="239"/>
      <c r="BJ692" s="239"/>
      <c r="BK692" s="239"/>
      <c r="BL692" s="239"/>
      <c r="BM692" s="239"/>
      <c r="BN692" s="239"/>
      <c r="BO692" s="239"/>
      <c r="BP692" s="239"/>
      <c r="BQ692" s="239"/>
      <c r="BR692" s="239"/>
      <c r="BS692" s="239"/>
      <c r="BT692" s="239"/>
      <c r="BU692" s="239"/>
      <c r="BV692" s="239"/>
      <c r="BW692" s="239"/>
      <c r="BX692" s="239"/>
      <c r="BY692" s="239"/>
      <c r="BZ692" s="239"/>
      <c r="CA692" s="239"/>
      <c r="CB692" s="239"/>
      <c r="CC692" s="239"/>
      <c r="CD692" s="239"/>
      <c r="CE692" s="239"/>
      <c r="CF692" s="239"/>
      <c r="CG692" s="239"/>
      <c r="CH692" s="239"/>
      <c r="CI692" s="239"/>
      <c r="CJ692" s="239"/>
      <c r="CK692" s="239"/>
      <c r="CL692" s="239"/>
      <c r="CM692" s="239"/>
      <c r="CN692" s="239"/>
      <c r="CO692" s="239"/>
      <c r="CP692" s="239"/>
      <c r="CQ692" s="239"/>
      <c r="CR692" s="239"/>
      <c r="CS692" s="239"/>
      <c r="CT692" s="239"/>
      <c r="CU692" s="239"/>
      <c r="CV692" s="239"/>
      <c r="CW692" s="239"/>
      <c r="CX692" s="239"/>
      <c r="CY692" s="239"/>
      <c r="CZ692" s="239"/>
      <c r="DA692" s="239"/>
      <c r="DB692" s="239"/>
      <c r="DC692" s="239"/>
      <c r="DD692" s="239"/>
      <c r="DE692" s="239"/>
      <c r="DF692" s="239"/>
      <c r="DG692" s="239"/>
      <c r="DH692" s="239"/>
      <c r="DI692" s="239"/>
      <c r="DJ692" s="239"/>
      <c r="DK692" s="239"/>
      <c r="DL692" s="239"/>
      <c r="DM692" s="239"/>
      <c r="DN692" s="239"/>
      <c r="DO692" s="239"/>
      <c r="DP692" s="239"/>
      <c r="DQ692" s="239"/>
      <c r="DR692" s="239"/>
      <c r="DS692" s="239"/>
      <c r="DT692" s="239"/>
      <c r="DU692" s="239"/>
      <c r="DV692" s="239"/>
      <c r="DW692" s="239"/>
      <c r="DX692" s="239"/>
      <c r="DY692" s="239"/>
      <c r="DZ692" s="239"/>
      <c r="EA692" s="239"/>
      <c r="EB692" s="239"/>
      <c r="EC692" s="239"/>
      <c r="ED692" s="239"/>
      <c r="EE692" s="239"/>
      <c r="EF692" s="239"/>
      <c r="EG692" s="239"/>
      <c r="EH692" s="239"/>
      <c r="EI692" s="239"/>
      <c r="EJ692" s="239"/>
      <c r="EK692" s="239"/>
      <c r="EL692" s="239"/>
      <c r="EM692" s="239"/>
      <c r="EN692" s="239"/>
      <c r="EO692" s="239"/>
      <c r="EP692" s="239"/>
      <c r="EQ692" s="239"/>
      <c r="ER692" s="239"/>
      <c r="ES692" s="239"/>
      <c r="ET692" s="239"/>
      <c r="EU692" s="239"/>
      <c r="EV692" s="239"/>
      <c r="EW692" s="239"/>
      <c r="EX692" s="239"/>
      <c r="EY692" s="239"/>
      <c r="EZ692" s="239"/>
      <c r="FA692" s="239"/>
      <c r="FB692" s="239"/>
      <c r="FC692" s="239"/>
      <c r="FD692" s="239"/>
      <c r="FE692" s="239"/>
      <c r="FF692" s="239"/>
      <c r="FG692" s="239"/>
      <c r="FH692" s="239"/>
      <c r="FI692" s="239"/>
      <c r="FJ692" s="239"/>
      <c r="FK692" s="239"/>
      <c r="FL692" s="239"/>
      <c r="FM692" s="239"/>
      <c r="FN692" s="239"/>
      <c r="FO692" s="239"/>
      <c r="FP692" s="239"/>
      <c r="FQ692" s="239"/>
      <c r="FR692" s="239"/>
      <c r="FS692" s="239"/>
      <c r="FT692" s="239"/>
      <c r="FU692" s="239"/>
      <c r="FV692" s="239"/>
      <c r="FW692" s="239"/>
      <c r="FX692" s="239"/>
      <c r="FY692" s="239"/>
      <c r="FZ692" s="239"/>
      <c r="GA692" s="239"/>
      <c r="GB692" s="239"/>
      <c r="GC692" s="239"/>
      <c r="GD692" s="239"/>
      <c r="GE692" s="239"/>
      <c r="GF692" s="239"/>
      <c r="GG692" s="239"/>
      <c r="GH692" s="239"/>
      <c r="GI692" s="239"/>
      <c r="GJ692" s="239"/>
      <c r="GK692" s="239"/>
      <c r="GL692" s="239"/>
      <c r="GM692" s="239"/>
      <c r="GN692" s="239"/>
      <c r="GO692" s="239"/>
      <c r="GP692" s="239"/>
      <c r="GQ692" s="239"/>
      <c r="GR692" s="239"/>
      <c r="GS692" s="239"/>
      <c r="GT692" s="239"/>
      <c r="GU692" s="239"/>
      <c r="GV692" s="239"/>
      <c r="GW692" s="239"/>
      <c r="GX692" s="239"/>
      <c r="GY692" s="239"/>
      <c r="GZ692" s="239"/>
      <c r="HA692" s="239"/>
      <c r="HB692" s="239"/>
      <c r="HC692" s="239"/>
      <c r="HD692" s="239"/>
      <c r="HE692" s="239"/>
      <c r="HF692" s="239"/>
      <c r="HG692" s="239"/>
      <c r="HH692" s="239"/>
      <c r="HI692" s="239"/>
      <c r="HJ692" s="239"/>
      <c r="HK692" s="239"/>
      <c r="HL692" s="239"/>
      <c r="HM692" s="239"/>
      <c r="HN692" s="239"/>
      <c r="HO692" s="239"/>
      <c r="HP692" s="239"/>
      <c r="HQ692" s="239"/>
      <c r="HR692" s="239"/>
      <c r="HS692" s="239"/>
      <c r="HT692" s="239"/>
      <c r="HU692" s="239"/>
      <c r="HV692" s="239"/>
      <c r="HW692" s="239"/>
      <c r="HX692" s="239"/>
      <c r="HY692" s="239"/>
      <c r="HZ692" s="239"/>
      <c r="IA692" s="239"/>
      <c r="IB692" s="239"/>
      <c r="IC692" s="239"/>
      <c r="ID692" s="239"/>
      <c r="IE692" s="239"/>
      <c r="IF692" s="239"/>
      <c r="IG692" s="239"/>
      <c r="IH692" s="325"/>
      <c r="II692" s="325"/>
      <c r="IJ692" s="325"/>
      <c r="IK692" s="325"/>
      <c r="IL692" s="325"/>
      <c r="IM692" s="325"/>
      <c r="IN692" s="325"/>
      <c r="IO692" s="325"/>
      <c r="IP692" s="325"/>
      <c r="IQ692" s="325"/>
      <c r="IR692" s="325"/>
      <c r="IS692" s="325"/>
      <c r="IT692" s="325"/>
      <c r="IU692" s="325"/>
      <c r="IV692" s="325"/>
    </row>
    <row r="693" spans="1:6" s="321" customFormat="1" ht="30" customHeight="1">
      <c r="A693" s="334" t="s">
        <v>598</v>
      </c>
      <c r="B693" s="363">
        <f>SUM(B694:B697)</f>
        <v>0</v>
      </c>
      <c r="C693" s="363">
        <f>SUM(C694:C697)</f>
        <v>0</v>
      </c>
      <c r="D693" s="364">
        <f>SUM(D694:D697)</f>
        <v>0</v>
      </c>
      <c r="E693" s="353" t="str">
        <f t="shared" si="90"/>
        <v>-</v>
      </c>
      <c r="F693" s="354"/>
    </row>
    <row r="694" spans="1:6" s="321" customFormat="1" ht="30" customHeight="1">
      <c r="A694" s="341" t="s">
        <v>599</v>
      </c>
      <c r="B694" s="344">
        <v>0</v>
      </c>
      <c r="C694" s="338">
        <f aca="true" t="shared" si="93" ref="C694:C697">B694</f>
        <v>0</v>
      </c>
      <c r="D694" s="345"/>
      <c r="E694" s="353" t="str">
        <f t="shared" si="90"/>
        <v>-</v>
      </c>
      <c r="F694" s="354"/>
    </row>
    <row r="695" spans="1:6" s="321" customFormat="1" ht="30" customHeight="1">
      <c r="A695" s="341" t="s">
        <v>600</v>
      </c>
      <c r="B695" s="344">
        <v>0</v>
      </c>
      <c r="C695" s="338">
        <f t="shared" si="93"/>
        <v>0</v>
      </c>
      <c r="D695" s="345"/>
      <c r="E695" s="353" t="str">
        <f t="shared" si="90"/>
        <v>-</v>
      </c>
      <c r="F695" s="354"/>
    </row>
    <row r="696" spans="1:6" s="321" customFormat="1" ht="30" customHeight="1">
      <c r="A696" s="341" t="s">
        <v>601</v>
      </c>
      <c r="B696" s="344">
        <v>0</v>
      </c>
      <c r="C696" s="338">
        <f t="shared" si="93"/>
        <v>0</v>
      </c>
      <c r="D696" s="345"/>
      <c r="E696" s="353" t="str">
        <f t="shared" si="90"/>
        <v>-</v>
      </c>
      <c r="F696" s="354"/>
    </row>
    <row r="697" spans="1:6" s="321" customFormat="1" ht="30" customHeight="1">
      <c r="A697" s="341" t="s">
        <v>602</v>
      </c>
      <c r="B697" s="344">
        <v>0</v>
      </c>
      <c r="C697" s="338">
        <f t="shared" si="93"/>
        <v>0</v>
      </c>
      <c r="D697" s="345"/>
      <c r="E697" s="353" t="str">
        <f t="shared" si="90"/>
        <v>-</v>
      </c>
      <c r="F697" s="354"/>
    </row>
    <row r="698" spans="1:6" s="321" customFormat="1" ht="30" customHeight="1">
      <c r="A698" s="334" t="s">
        <v>603</v>
      </c>
      <c r="B698" s="342">
        <f>SUM(B699:B701)</f>
        <v>0</v>
      </c>
      <c r="C698" s="342">
        <f>SUM(C699:C701)</f>
        <v>0</v>
      </c>
      <c r="D698" s="343">
        <f>SUM(D699:D701)</f>
        <v>0</v>
      </c>
      <c r="E698" s="353" t="str">
        <f t="shared" si="90"/>
        <v>-</v>
      </c>
      <c r="F698" s="354"/>
    </row>
    <row r="699" spans="1:6" s="321" customFormat="1" ht="30" customHeight="1">
      <c r="A699" s="341" t="s">
        <v>604</v>
      </c>
      <c r="B699" s="344">
        <v>0</v>
      </c>
      <c r="C699" s="338">
        <f aca="true" t="shared" si="94" ref="C699:C701">B699</f>
        <v>0</v>
      </c>
      <c r="D699" s="345"/>
      <c r="E699" s="353" t="str">
        <f t="shared" si="90"/>
        <v>-</v>
      </c>
      <c r="F699" s="354"/>
    </row>
    <row r="700" spans="1:6" s="321" customFormat="1" ht="30" customHeight="1">
      <c r="A700" s="341" t="s">
        <v>605</v>
      </c>
      <c r="B700" s="344">
        <v>0</v>
      </c>
      <c r="C700" s="338">
        <f t="shared" si="94"/>
        <v>0</v>
      </c>
      <c r="D700" s="345"/>
      <c r="E700" s="353" t="str">
        <f t="shared" si="90"/>
        <v>-</v>
      </c>
      <c r="F700" s="354"/>
    </row>
    <row r="701" spans="1:6" s="321" customFormat="1" ht="30" customHeight="1">
      <c r="A701" s="341" t="s">
        <v>606</v>
      </c>
      <c r="B701" s="344">
        <v>0</v>
      </c>
      <c r="C701" s="338">
        <f t="shared" si="94"/>
        <v>0</v>
      </c>
      <c r="D701" s="345"/>
      <c r="E701" s="353" t="str">
        <f t="shared" si="90"/>
        <v>-</v>
      </c>
      <c r="F701" s="354"/>
    </row>
    <row r="702" spans="1:6" s="321" customFormat="1" ht="30" customHeight="1">
      <c r="A702" s="334" t="s">
        <v>607</v>
      </c>
      <c r="B702" s="342">
        <f>SUM(B703:B705)</f>
        <v>0</v>
      </c>
      <c r="C702" s="342">
        <f>SUM(C703:C705)</f>
        <v>0</v>
      </c>
      <c r="D702" s="343">
        <f>SUM(D703:D705)</f>
        <v>0</v>
      </c>
      <c r="E702" s="353" t="str">
        <f t="shared" si="90"/>
        <v>-</v>
      </c>
      <c r="F702" s="354"/>
    </row>
    <row r="703" spans="1:6" s="321" customFormat="1" ht="30" customHeight="1">
      <c r="A703" s="341" t="s">
        <v>608</v>
      </c>
      <c r="B703" s="344">
        <v>0</v>
      </c>
      <c r="C703" s="338">
        <f aca="true" t="shared" si="95" ref="C703:C705">B703</f>
        <v>0</v>
      </c>
      <c r="D703" s="345"/>
      <c r="E703" s="353" t="str">
        <f t="shared" si="90"/>
        <v>-</v>
      </c>
      <c r="F703" s="354"/>
    </row>
    <row r="704" spans="1:6" s="321" customFormat="1" ht="30" customHeight="1">
      <c r="A704" s="341" t="s">
        <v>609</v>
      </c>
      <c r="B704" s="344">
        <v>0</v>
      </c>
      <c r="C704" s="338">
        <f t="shared" si="95"/>
        <v>0</v>
      </c>
      <c r="D704" s="345"/>
      <c r="E704" s="353" t="str">
        <f t="shared" si="90"/>
        <v>-</v>
      </c>
      <c r="F704" s="354"/>
    </row>
    <row r="705" spans="1:6" s="321" customFormat="1" ht="30" customHeight="1">
      <c r="A705" s="341" t="s">
        <v>610</v>
      </c>
      <c r="B705" s="344">
        <v>0</v>
      </c>
      <c r="C705" s="338">
        <f t="shared" si="95"/>
        <v>0</v>
      </c>
      <c r="D705" s="345"/>
      <c r="E705" s="353" t="str">
        <f t="shared" si="90"/>
        <v>-</v>
      </c>
      <c r="F705" s="354"/>
    </row>
    <row r="706" spans="1:256" s="321" customFormat="1" ht="30" customHeight="1">
      <c r="A706" s="334" t="s">
        <v>611</v>
      </c>
      <c r="B706" s="342">
        <f>B707+B708</f>
        <v>3</v>
      </c>
      <c r="C706" s="342">
        <f>C707+C708</f>
        <v>3</v>
      </c>
      <c r="D706" s="343">
        <f>D707+D708</f>
        <v>4</v>
      </c>
      <c r="E706" s="349">
        <f t="shared" si="90"/>
        <v>1.3333333333333333</v>
      </c>
      <c r="F706" s="355" t="s">
        <v>612</v>
      </c>
      <c r="G706" s="239"/>
      <c r="H706" s="239"/>
      <c r="I706" s="239"/>
      <c r="J706" s="239"/>
      <c r="K706" s="239"/>
      <c r="L706" s="239"/>
      <c r="M706" s="239"/>
      <c r="N706" s="239"/>
      <c r="O706" s="239"/>
      <c r="P706" s="239"/>
      <c r="Q706" s="239"/>
      <c r="R706" s="239"/>
      <c r="S706" s="239"/>
      <c r="T706" s="239"/>
      <c r="U706" s="239"/>
      <c r="V706" s="239"/>
      <c r="W706" s="239"/>
      <c r="X706" s="239"/>
      <c r="Y706" s="239"/>
      <c r="Z706" s="239"/>
      <c r="AA706" s="239"/>
      <c r="AB706" s="239"/>
      <c r="AC706" s="239"/>
      <c r="AD706" s="239"/>
      <c r="AE706" s="239"/>
      <c r="AF706" s="239"/>
      <c r="AG706" s="239"/>
      <c r="AH706" s="239"/>
      <c r="AI706" s="239"/>
      <c r="AJ706" s="239"/>
      <c r="AK706" s="239"/>
      <c r="AL706" s="239"/>
      <c r="AM706" s="239"/>
      <c r="AN706" s="239"/>
      <c r="AO706" s="239"/>
      <c r="AP706" s="239"/>
      <c r="AQ706" s="239"/>
      <c r="AR706" s="239"/>
      <c r="AS706" s="239"/>
      <c r="AT706" s="239"/>
      <c r="AU706" s="239"/>
      <c r="AV706" s="239"/>
      <c r="AW706" s="239"/>
      <c r="AX706" s="239"/>
      <c r="AY706" s="239"/>
      <c r="AZ706" s="239"/>
      <c r="BA706" s="239"/>
      <c r="BB706" s="239"/>
      <c r="BC706" s="239"/>
      <c r="BD706" s="239"/>
      <c r="BE706" s="239"/>
      <c r="BF706" s="239"/>
      <c r="BG706" s="239"/>
      <c r="BH706" s="239"/>
      <c r="BI706" s="239"/>
      <c r="BJ706" s="239"/>
      <c r="BK706" s="239"/>
      <c r="BL706" s="239"/>
      <c r="BM706" s="239"/>
      <c r="BN706" s="239"/>
      <c r="BO706" s="239"/>
      <c r="BP706" s="239"/>
      <c r="BQ706" s="239"/>
      <c r="BR706" s="239"/>
      <c r="BS706" s="239"/>
      <c r="BT706" s="239"/>
      <c r="BU706" s="239"/>
      <c r="BV706" s="239"/>
      <c r="BW706" s="239"/>
      <c r="BX706" s="239"/>
      <c r="BY706" s="239"/>
      <c r="BZ706" s="239"/>
      <c r="CA706" s="239"/>
      <c r="CB706" s="239"/>
      <c r="CC706" s="239"/>
      <c r="CD706" s="239"/>
      <c r="CE706" s="239"/>
      <c r="CF706" s="239"/>
      <c r="CG706" s="239"/>
      <c r="CH706" s="239"/>
      <c r="CI706" s="239"/>
      <c r="CJ706" s="239"/>
      <c r="CK706" s="239"/>
      <c r="CL706" s="239"/>
      <c r="CM706" s="239"/>
      <c r="CN706" s="239"/>
      <c r="CO706" s="239"/>
      <c r="CP706" s="239"/>
      <c r="CQ706" s="239"/>
      <c r="CR706" s="239"/>
      <c r="CS706" s="239"/>
      <c r="CT706" s="239"/>
      <c r="CU706" s="239"/>
      <c r="CV706" s="239"/>
      <c r="CW706" s="239"/>
      <c r="CX706" s="239"/>
      <c r="CY706" s="239"/>
      <c r="CZ706" s="239"/>
      <c r="DA706" s="239"/>
      <c r="DB706" s="239"/>
      <c r="DC706" s="239"/>
      <c r="DD706" s="239"/>
      <c r="DE706" s="239"/>
      <c r="DF706" s="239"/>
      <c r="DG706" s="239"/>
      <c r="DH706" s="239"/>
      <c r="DI706" s="239"/>
      <c r="DJ706" s="239"/>
      <c r="DK706" s="239"/>
      <c r="DL706" s="239"/>
      <c r="DM706" s="239"/>
      <c r="DN706" s="239"/>
      <c r="DO706" s="239"/>
      <c r="DP706" s="239"/>
      <c r="DQ706" s="239"/>
      <c r="DR706" s="239"/>
      <c r="DS706" s="239"/>
      <c r="DT706" s="239"/>
      <c r="DU706" s="239"/>
      <c r="DV706" s="239"/>
      <c r="DW706" s="239"/>
      <c r="DX706" s="239"/>
      <c r="DY706" s="239"/>
      <c r="DZ706" s="239"/>
      <c r="EA706" s="239"/>
      <c r="EB706" s="239"/>
      <c r="EC706" s="239"/>
      <c r="ED706" s="239"/>
      <c r="EE706" s="239"/>
      <c r="EF706" s="239"/>
      <c r="EG706" s="239"/>
      <c r="EH706" s="239"/>
      <c r="EI706" s="239"/>
      <c r="EJ706" s="239"/>
      <c r="EK706" s="239"/>
      <c r="EL706" s="239"/>
      <c r="EM706" s="239"/>
      <c r="EN706" s="239"/>
      <c r="EO706" s="239"/>
      <c r="EP706" s="239"/>
      <c r="EQ706" s="239"/>
      <c r="ER706" s="239"/>
      <c r="ES706" s="239"/>
      <c r="ET706" s="239"/>
      <c r="EU706" s="239"/>
      <c r="EV706" s="239"/>
      <c r="EW706" s="239"/>
      <c r="EX706" s="239"/>
      <c r="EY706" s="239"/>
      <c r="EZ706" s="239"/>
      <c r="FA706" s="239"/>
      <c r="FB706" s="239"/>
      <c r="FC706" s="239"/>
      <c r="FD706" s="239"/>
      <c r="FE706" s="239"/>
      <c r="FF706" s="239"/>
      <c r="FG706" s="239"/>
      <c r="FH706" s="239"/>
      <c r="FI706" s="239"/>
      <c r="FJ706" s="239"/>
      <c r="FK706" s="239"/>
      <c r="FL706" s="239"/>
      <c r="FM706" s="239"/>
      <c r="FN706" s="239"/>
      <c r="FO706" s="239"/>
      <c r="FP706" s="239"/>
      <c r="FQ706" s="239"/>
      <c r="FR706" s="239"/>
      <c r="FS706" s="239"/>
      <c r="FT706" s="239"/>
      <c r="FU706" s="239"/>
      <c r="FV706" s="239"/>
      <c r="FW706" s="239"/>
      <c r="FX706" s="239"/>
      <c r="FY706" s="239"/>
      <c r="FZ706" s="239"/>
      <c r="GA706" s="239"/>
      <c r="GB706" s="239"/>
      <c r="GC706" s="239"/>
      <c r="GD706" s="239"/>
      <c r="GE706" s="239"/>
      <c r="GF706" s="239"/>
      <c r="GG706" s="239"/>
      <c r="GH706" s="239"/>
      <c r="GI706" s="239"/>
      <c r="GJ706" s="239"/>
      <c r="GK706" s="239"/>
      <c r="GL706" s="239"/>
      <c r="GM706" s="239"/>
      <c r="GN706" s="239"/>
      <c r="GO706" s="239"/>
      <c r="GP706" s="239"/>
      <c r="GQ706" s="239"/>
      <c r="GR706" s="239"/>
      <c r="GS706" s="239"/>
      <c r="GT706" s="239"/>
      <c r="GU706" s="239"/>
      <c r="GV706" s="239"/>
      <c r="GW706" s="239"/>
      <c r="GX706" s="239"/>
      <c r="GY706" s="239"/>
      <c r="GZ706" s="239"/>
      <c r="HA706" s="239"/>
      <c r="HB706" s="239"/>
      <c r="HC706" s="239"/>
      <c r="HD706" s="239"/>
      <c r="HE706" s="239"/>
      <c r="HF706" s="239"/>
      <c r="HG706" s="239"/>
      <c r="HH706" s="239"/>
      <c r="HI706" s="239"/>
      <c r="HJ706" s="239"/>
      <c r="HK706" s="239"/>
      <c r="HL706" s="239"/>
      <c r="HM706" s="239"/>
      <c r="HN706" s="239"/>
      <c r="HO706" s="239"/>
      <c r="HP706" s="239"/>
      <c r="HQ706" s="239"/>
      <c r="HR706" s="239"/>
      <c r="HS706" s="239"/>
      <c r="HT706" s="239"/>
      <c r="HU706" s="239"/>
      <c r="HV706" s="239"/>
      <c r="HW706" s="239"/>
      <c r="HX706" s="239"/>
      <c r="HY706" s="239"/>
      <c r="HZ706" s="239"/>
      <c r="IA706" s="239"/>
      <c r="IB706" s="239"/>
      <c r="IC706" s="239"/>
      <c r="ID706" s="239"/>
      <c r="IE706" s="239"/>
      <c r="IF706" s="239"/>
      <c r="IG706" s="239"/>
      <c r="IH706" s="325"/>
      <c r="II706" s="325"/>
      <c r="IJ706" s="325"/>
      <c r="IK706" s="325"/>
      <c r="IL706" s="325"/>
      <c r="IM706" s="325"/>
      <c r="IN706" s="325"/>
      <c r="IO706" s="325"/>
      <c r="IP706" s="325"/>
      <c r="IQ706" s="325"/>
      <c r="IR706" s="325"/>
      <c r="IS706" s="325"/>
      <c r="IT706" s="325"/>
      <c r="IU706" s="325"/>
      <c r="IV706" s="325"/>
    </row>
    <row r="707" spans="1:6" s="321" customFormat="1" ht="30" customHeight="1">
      <c r="A707" s="341" t="s">
        <v>613</v>
      </c>
      <c r="B707" s="344">
        <v>0</v>
      </c>
      <c r="C707" s="338">
        <f aca="true" t="shared" si="96" ref="C707:C717">B707</f>
        <v>0</v>
      </c>
      <c r="D707" s="345"/>
      <c r="E707" s="353" t="str">
        <f t="shared" si="90"/>
        <v>-</v>
      </c>
      <c r="F707" s="354"/>
    </row>
    <row r="708" spans="1:256" s="321" customFormat="1" ht="30" customHeight="1">
      <c r="A708" s="341" t="s">
        <v>614</v>
      </c>
      <c r="B708" s="344">
        <v>3</v>
      </c>
      <c r="C708" s="338">
        <f t="shared" si="96"/>
        <v>3</v>
      </c>
      <c r="D708" s="345">
        <v>4</v>
      </c>
      <c r="E708" s="353">
        <f t="shared" si="90"/>
        <v>1.3333333333333333</v>
      </c>
      <c r="F708" s="354"/>
      <c r="G708" s="239"/>
      <c r="H708" s="239"/>
      <c r="I708" s="239"/>
      <c r="J708" s="239"/>
      <c r="K708" s="239"/>
      <c r="L708" s="239"/>
      <c r="M708" s="239"/>
      <c r="N708" s="239"/>
      <c r="O708" s="239"/>
      <c r="P708" s="239"/>
      <c r="Q708" s="239"/>
      <c r="R708" s="239"/>
      <c r="S708" s="239"/>
      <c r="T708" s="239"/>
      <c r="U708" s="239"/>
      <c r="V708" s="239"/>
      <c r="W708" s="239"/>
      <c r="X708" s="239"/>
      <c r="Y708" s="239"/>
      <c r="Z708" s="239"/>
      <c r="AA708" s="239"/>
      <c r="AB708" s="239"/>
      <c r="AC708" s="239"/>
      <c r="AD708" s="239"/>
      <c r="AE708" s="239"/>
      <c r="AF708" s="239"/>
      <c r="AG708" s="239"/>
      <c r="AH708" s="239"/>
      <c r="AI708" s="239"/>
      <c r="AJ708" s="239"/>
      <c r="AK708" s="239"/>
      <c r="AL708" s="239"/>
      <c r="AM708" s="239"/>
      <c r="AN708" s="239"/>
      <c r="AO708" s="239"/>
      <c r="AP708" s="239"/>
      <c r="AQ708" s="239"/>
      <c r="AR708" s="239"/>
      <c r="AS708" s="239"/>
      <c r="AT708" s="239"/>
      <c r="AU708" s="239"/>
      <c r="AV708" s="239"/>
      <c r="AW708" s="239"/>
      <c r="AX708" s="239"/>
      <c r="AY708" s="239"/>
      <c r="AZ708" s="239"/>
      <c r="BA708" s="239"/>
      <c r="BB708" s="239"/>
      <c r="BC708" s="239"/>
      <c r="BD708" s="239"/>
      <c r="BE708" s="239"/>
      <c r="BF708" s="239"/>
      <c r="BG708" s="239"/>
      <c r="BH708" s="239"/>
      <c r="BI708" s="239"/>
      <c r="BJ708" s="239"/>
      <c r="BK708" s="239"/>
      <c r="BL708" s="239"/>
      <c r="BM708" s="239"/>
      <c r="BN708" s="239"/>
      <c r="BO708" s="239"/>
      <c r="BP708" s="239"/>
      <c r="BQ708" s="239"/>
      <c r="BR708" s="239"/>
      <c r="BS708" s="239"/>
      <c r="BT708" s="239"/>
      <c r="BU708" s="239"/>
      <c r="BV708" s="239"/>
      <c r="BW708" s="239"/>
      <c r="BX708" s="239"/>
      <c r="BY708" s="239"/>
      <c r="BZ708" s="239"/>
      <c r="CA708" s="239"/>
      <c r="CB708" s="239"/>
      <c r="CC708" s="239"/>
      <c r="CD708" s="239"/>
      <c r="CE708" s="239"/>
      <c r="CF708" s="239"/>
      <c r="CG708" s="239"/>
      <c r="CH708" s="239"/>
      <c r="CI708" s="239"/>
      <c r="CJ708" s="239"/>
      <c r="CK708" s="239"/>
      <c r="CL708" s="239"/>
      <c r="CM708" s="239"/>
      <c r="CN708" s="239"/>
      <c r="CO708" s="239"/>
      <c r="CP708" s="239"/>
      <c r="CQ708" s="239"/>
      <c r="CR708" s="239"/>
      <c r="CS708" s="239"/>
      <c r="CT708" s="239"/>
      <c r="CU708" s="239"/>
      <c r="CV708" s="239"/>
      <c r="CW708" s="239"/>
      <c r="CX708" s="239"/>
      <c r="CY708" s="239"/>
      <c r="CZ708" s="239"/>
      <c r="DA708" s="239"/>
      <c r="DB708" s="239"/>
      <c r="DC708" s="239"/>
      <c r="DD708" s="239"/>
      <c r="DE708" s="239"/>
      <c r="DF708" s="239"/>
      <c r="DG708" s="239"/>
      <c r="DH708" s="239"/>
      <c r="DI708" s="239"/>
      <c r="DJ708" s="239"/>
      <c r="DK708" s="239"/>
      <c r="DL708" s="239"/>
      <c r="DM708" s="239"/>
      <c r="DN708" s="239"/>
      <c r="DO708" s="239"/>
      <c r="DP708" s="239"/>
      <c r="DQ708" s="239"/>
      <c r="DR708" s="239"/>
      <c r="DS708" s="239"/>
      <c r="DT708" s="239"/>
      <c r="DU708" s="239"/>
      <c r="DV708" s="239"/>
      <c r="DW708" s="239"/>
      <c r="DX708" s="239"/>
      <c r="DY708" s="239"/>
      <c r="DZ708" s="239"/>
      <c r="EA708" s="239"/>
      <c r="EB708" s="239"/>
      <c r="EC708" s="239"/>
      <c r="ED708" s="239"/>
      <c r="EE708" s="239"/>
      <c r="EF708" s="239"/>
      <c r="EG708" s="239"/>
      <c r="EH708" s="239"/>
      <c r="EI708" s="239"/>
      <c r="EJ708" s="239"/>
      <c r="EK708" s="239"/>
      <c r="EL708" s="239"/>
      <c r="EM708" s="239"/>
      <c r="EN708" s="239"/>
      <c r="EO708" s="239"/>
      <c r="EP708" s="239"/>
      <c r="EQ708" s="239"/>
      <c r="ER708" s="239"/>
      <c r="ES708" s="239"/>
      <c r="ET708" s="239"/>
      <c r="EU708" s="239"/>
      <c r="EV708" s="239"/>
      <c r="EW708" s="239"/>
      <c r="EX708" s="239"/>
      <c r="EY708" s="239"/>
      <c r="EZ708" s="239"/>
      <c r="FA708" s="239"/>
      <c r="FB708" s="239"/>
      <c r="FC708" s="239"/>
      <c r="FD708" s="239"/>
      <c r="FE708" s="239"/>
      <c r="FF708" s="239"/>
      <c r="FG708" s="239"/>
      <c r="FH708" s="239"/>
      <c r="FI708" s="239"/>
      <c r="FJ708" s="239"/>
      <c r="FK708" s="239"/>
      <c r="FL708" s="239"/>
      <c r="FM708" s="239"/>
      <c r="FN708" s="239"/>
      <c r="FO708" s="239"/>
      <c r="FP708" s="239"/>
      <c r="FQ708" s="239"/>
      <c r="FR708" s="239"/>
      <c r="FS708" s="239"/>
      <c r="FT708" s="239"/>
      <c r="FU708" s="239"/>
      <c r="FV708" s="239"/>
      <c r="FW708" s="239"/>
      <c r="FX708" s="239"/>
      <c r="FY708" s="239"/>
      <c r="FZ708" s="239"/>
      <c r="GA708" s="239"/>
      <c r="GB708" s="239"/>
      <c r="GC708" s="239"/>
      <c r="GD708" s="239"/>
      <c r="GE708" s="239"/>
      <c r="GF708" s="239"/>
      <c r="GG708" s="239"/>
      <c r="GH708" s="239"/>
      <c r="GI708" s="239"/>
      <c r="GJ708" s="239"/>
      <c r="GK708" s="239"/>
      <c r="GL708" s="239"/>
      <c r="GM708" s="239"/>
      <c r="GN708" s="239"/>
      <c r="GO708" s="239"/>
      <c r="GP708" s="239"/>
      <c r="GQ708" s="239"/>
      <c r="GR708" s="239"/>
      <c r="GS708" s="239"/>
      <c r="GT708" s="239"/>
      <c r="GU708" s="239"/>
      <c r="GV708" s="239"/>
      <c r="GW708" s="239"/>
      <c r="GX708" s="239"/>
      <c r="GY708" s="239"/>
      <c r="GZ708" s="239"/>
      <c r="HA708" s="239"/>
      <c r="HB708" s="239"/>
      <c r="HC708" s="239"/>
      <c r="HD708" s="239"/>
      <c r="HE708" s="239"/>
      <c r="HF708" s="239"/>
      <c r="HG708" s="239"/>
      <c r="HH708" s="239"/>
      <c r="HI708" s="239"/>
      <c r="HJ708" s="239"/>
      <c r="HK708" s="239"/>
      <c r="HL708" s="239"/>
      <c r="HM708" s="239"/>
      <c r="HN708" s="239"/>
      <c r="HO708" s="239"/>
      <c r="HP708" s="239"/>
      <c r="HQ708" s="239"/>
      <c r="HR708" s="239"/>
      <c r="HS708" s="239"/>
      <c r="HT708" s="239"/>
      <c r="HU708" s="239"/>
      <c r="HV708" s="239"/>
      <c r="HW708" s="239"/>
      <c r="HX708" s="239"/>
      <c r="HY708" s="239"/>
      <c r="HZ708" s="239"/>
      <c r="IA708" s="239"/>
      <c r="IB708" s="239"/>
      <c r="IC708" s="239"/>
      <c r="ID708" s="239"/>
      <c r="IE708" s="239"/>
      <c r="IF708" s="239"/>
      <c r="IG708" s="239"/>
      <c r="IH708" s="325"/>
      <c r="II708" s="325"/>
      <c r="IJ708" s="325"/>
      <c r="IK708" s="325"/>
      <c r="IL708" s="325"/>
      <c r="IM708" s="325"/>
      <c r="IN708" s="325"/>
      <c r="IO708" s="325"/>
      <c r="IP708" s="325"/>
      <c r="IQ708" s="325"/>
      <c r="IR708" s="325"/>
      <c r="IS708" s="325"/>
      <c r="IT708" s="325"/>
      <c r="IU708" s="325"/>
      <c r="IV708" s="325"/>
    </row>
    <row r="709" spans="1:256" s="321" customFormat="1" ht="30" customHeight="1">
      <c r="A709" s="334" t="s">
        <v>615</v>
      </c>
      <c r="B709" s="342">
        <f>SUM(B710:B717)</f>
        <v>189.06</v>
      </c>
      <c r="C709" s="342">
        <f>SUM(C710:C717)</f>
        <v>189.06</v>
      </c>
      <c r="D709" s="343">
        <f>SUM(D710:D717)</f>
        <v>216</v>
      </c>
      <c r="E709" s="353">
        <f t="shared" si="90"/>
        <v>1.1424944462075532</v>
      </c>
      <c r="F709" s="354"/>
      <c r="G709" s="239"/>
      <c r="H709" s="239"/>
      <c r="I709" s="239"/>
      <c r="J709" s="239"/>
      <c r="K709" s="239"/>
      <c r="L709" s="239"/>
      <c r="M709" s="239"/>
      <c r="N709" s="239"/>
      <c r="O709" s="239"/>
      <c r="P709" s="239"/>
      <c r="Q709" s="239"/>
      <c r="R709" s="239"/>
      <c r="S709" s="239"/>
      <c r="T709" s="239"/>
      <c r="U709" s="239"/>
      <c r="V709" s="239"/>
      <c r="W709" s="239"/>
      <c r="X709" s="239"/>
      <c r="Y709" s="239"/>
      <c r="Z709" s="239"/>
      <c r="AA709" s="239"/>
      <c r="AB709" s="239"/>
      <c r="AC709" s="239"/>
      <c r="AD709" s="239"/>
      <c r="AE709" s="239"/>
      <c r="AF709" s="239"/>
      <c r="AG709" s="239"/>
      <c r="AH709" s="239"/>
      <c r="AI709" s="239"/>
      <c r="AJ709" s="239"/>
      <c r="AK709" s="239"/>
      <c r="AL709" s="239"/>
      <c r="AM709" s="239"/>
      <c r="AN709" s="239"/>
      <c r="AO709" s="239"/>
      <c r="AP709" s="239"/>
      <c r="AQ709" s="239"/>
      <c r="AR709" s="239"/>
      <c r="AS709" s="239"/>
      <c r="AT709" s="239"/>
      <c r="AU709" s="239"/>
      <c r="AV709" s="239"/>
      <c r="AW709" s="239"/>
      <c r="AX709" s="239"/>
      <c r="AY709" s="239"/>
      <c r="AZ709" s="239"/>
      <c r="BA709" s="239"/>
      <c r="BB709" s="239"/>
      <c r="BC709" s="239"/>
      <c r="BD709" s="239"/>
      <c r="BE709" s="239"/>
      <c r="BF709" s="239"/>
      <c r="BG709" s="239"/>
      <c r="BH709" s="239"/>
      <c r="BI709" s="239"/>
      <c r="BJ709" s="239"/>
      <c r="BK709" s="239"/>
      <c r="BL709" s="239"/>
      <c r="BM709" s="239"/>
      <c r="BN709" s="239"/>
      <c r="BO709" s="239"/>
      <c r="BP709" s="239"/>
      <c r="BQ709" s="239"/>
      <c r="BR709" s="239"/>
      <c r="BS709" s="239"/>
      <c r="BT709" s="239"/>
      <c r="BU709" s="239"/>
      <c r="BV709" s="239"/>
      <c r="BW709" s="239"/>
      <c r="BX709" s="239"/>
      <c r="BY709" s="239"/>
      <c r="BZ709" s="239"/>
      <c r="CA709" s="239"/>
      <c r="CB709" s="239"/>
      <c r="CC709" s="239"/>
      <c r="CD709" s="239"/>
      <c r="CE709" s="239"/>
      <c r="CF709" s="239"/>
      <c r="CG709" s="239"/>
      <c r="CH709" s="239"/>
      <c r="CI709" s="239"/>
      <c r="CJ709" s="239"/>
      <c r="CK709" s="239"/>
      <c r="CL709" s="239"/>
      <c r="CM709" s="239"/>
      <c r="CN709" s="239"/>
      <c r="CO709" s="239"/>
      <c r="CP709" s="239"/>
      <c r="CQ709" s="239"/>
      <c r="CR709" s="239"/>
      <c r="CS709" s="239"/>
      <c r="CT709" s="239"/>
      <c r="CU709" s="239"/>
      <c r="CV709" s="239"/>
      <c r="CW709" s="239"/>
      <c r="CX709" s="239"/>
      <c r="CY709" s="239"/>
      <c r="CZ709" s="239"/>
      <c r="DA709" s="239"/>
      <c r="DB709" s="239"/>
      <c r="DC709" s="239"/>
      <c r="DD709" s="239"/>
      <c r="DE709" s="239"/>
      <c r="DF709" s="239"/>
      <c r="DG709" s="239"/>
      <c r="DH709" s="239"/>
      <c r="DI709" s="239"/>
      <c r="DJ709" s="239"/>
      <c r="DK709" s="239"/>
      <c r="DL709" s="239"/>
      <c r="DM709" s="239"/>
      <c r="DN709" s="239"/>
      <c r="DO709" s="239"/>
      <c r="DP709" s="239"/>
      <c r="DQ709" s="239"/>
      <c r="DR709" s="239"/>
      <c r="DS709" s="239"/>
      <c r="DT709" s="239"/>
      <c r="DU709" s="239"/>
      <c r="DV709" s="239"/>
      <c r="DW709" s="239"/>
      <c r="DX709" s="239"/>
      <c r="DY709" s="239"/>
      <c r="DZ709" s="239"/>
      <c r="EA709" s="239"/>
      <c r="EB709" s="239"/>
      <c r="EC709" s="239"/>
      <c r="ED709" s="239"/>
      <c r="EE709" s="239"/>
      <c r="EF709" s="239"/>
      <c r="EG709" s="239"/>
      <c r="EH709" s="239"/>
      <c r="EI709" s="239"/>
      <c r="EJ709" s="239"/>
      <c r="EK709" s="239"/>
      <c r="EL709" s="239"/>
      <c r="EM709" s="239"/>
      <c r="EN709" s="239"/>
      <c r="EO709" s="239"/>
      <c r="EP709" s="239"/>
      <c r="EQ709" s="239"/>
      <c r="ER709" s="239"/>
      <c r="ES709" s="239"/>
      <c r="ET709" s="239"/>
      <c r="EU709" s="239"/>
      <c r="EV709" s="239"/>
      <c r="EW709" s="239"/>
      <c r="EX709" s="239"/>
      <c r="EY709" s="239"/>
      <c r="EZ709" s="239"/>
      <c r="FA709" s="239"/>
      <c r="FB709" s="239"/>
      <c r="FC709" s="239"/>
      <c r="FD709" s="239"/>
      <c r="FE709" s="239"/>
      <c r="FF709" s="239"/>
      <c r="FG709" s="239"/>
      <c r="FH709" s="239"/>
      <c r="FI709" s="239"/>
      <c r="FJ709" s="239"/>
      <c r="FK709" s="239"/>
      <c r="FL709" s="239"/>
      <c r="FM709" s="239"/>
      <c r="FN709" s="239"/>
      <c r="FO709" s="239"/>
      <c r="FP709" s="239"/>
      <c r="FQ709" s="239"/>
      <c r="FR709" s="239"/>
      <c r="FS709" s="239"/>
      <c r="FT709" s="239"/>
      <c r="FU709" s="239"/>
      <c r="FV709" s="239"/>
      <c r="FW709" s="239"/>
      <c r="FX709" s="239"/>
      <c r="FY709" s="239"/>
      <c r="FZ709" s="239"/>
      <c r="GA709" s="239"/>
      <c r="GB709" s="239"/>
      <c r="GC709" s="239"/>
      <c r="GD709" s="239"/>
      <c r="GE709" s="239"/>
      <c r="GF709" s="239"/>
      <c r="GG709" s="239"/>
      <c r="GH709" s="239"/>
      <c r="GI709" s="239"/>
      <c r="GJ709" s="239"/>
      <c r="GK709" s="239"/>
      <c r="GL709" s="239"/>
      <c r="GM709" s="239"/>
      <c r="GN709" s="239"/>
      <c r="GO709" s="239"/>
      <c r="GP709" s="239"/>
      <c r="GQ709" s="239"/>
      <c r="GR709" s="239"/>
      <c r="GS709" s="239"/>
      <c r="GT709" s="239"/>
      <c r="GU709" s="239"/>
      <c r="GV709" s="239"/>
      <c r="GW709" s="239"/>
      <c r="GX709" s="239"/>
      <c r="GY709" s="239"/>
      <c r="GZ709" s="239"/>
      <c r="HA709" s="239"/>
      <c r="HB709" s="239"/>
      <c r="HC709" s="239"/>
      <c r="HD709" s="239"/>
      <c r="HE709" s="239"/>
      <c r="HF709" s="239"/>
      <c r="HG709" s="239"/>
      <c r="HH709" s="239"/>
      <c r="HI709" s="239"/>
      <c r="HJ709" s="239"/>
      <c r="HK709" s="239"/>
      <c r="HL709" s="239"/>
      <c r="HM709" s="239"/>
      <c r="HN709" s="239"/>
      <c r="HO709" s="239"/>
      <c r="HP709" s="239"/>
      <c r="HQ709" s="239"/>
      <c r="HR709" s="239"/>
      <c r="HS709" s="239"/>
      <c r="HT709" s="239"/>
      <c r="HU709" s="239"/>
      <c r="HV709" s="239"/>
      <c r="HW709" s="239"/>
      <c r="HX709" s="239"/>
      <c r="HY709" s="239"/>
      <c r="HZ709" s="239"/>
      <c r="IA709" s="239"/>
      <c r="IB709" s="239"/>
      <c r="IC709" s="239"/>
      <c r="ID709" s="239"/>
      <c r="IE709" s="239"/>
      <c r="IF709" s="239"/>
      <c r="IG709" s="239"/>
      <c r="IH709" s="325"/>
      <c r="II709" s="325"/>
      <c r="IJ709" s="325"/>
      <c r="IK709" s="325"/>
      <c r="IL709" s="325"/>
      <c r="IM709" s="325"/>
      <c r="IN709" s="325"/>
      <c r="IO709" s="325"/>
      <c r="IP709" s="325"/>
      <c r="IQ709" s="325"/>
      <c r="IR709" s="325"/>
      <c r="IS709" s="325"/>
      <c r="IT709" s="325"/>
      <c r="IU709" s="325"/>
      <c r="IV709" s="325"/>
    </row>
    <row r="710" spans="1:6" s="321" customFormat="1" ht="30" customHeight="1">
      <c r="A710" s="341" t="s">
        <v>78</v>
      </c>
      <c r="B710" s="344">
        <v>0</v>
      </c>
      <c r="C710" s="338">
        <f t="shared" si="96"/>
        <v>0</v>
      </c>
      <c r="D710" s="345"/>
      <c r="E710" s="353" t="str">
        <f t="shared" si="90"/>
        <v>-</v>
      </c>
      <c r="F710" s="354"/>
    </row>
    <row r="711" spans="1:6" s="321" customFormat="1" ht="30" customHeight="1">
      <c r="A711" s="341" t="s">
        <v>79</v>
      </c>
      <c r="B711" s="344">
        <v>0</v>
      </c>
      <c r="C711" s="338">
        <f t="shared" si="96"/>
        <v>0</v>
      </c>
      <c r="D711" s="345"/>
      <c r="E711" s="353" t="str">
        <f t="shared" si="90"/>
        <v>-</v>
      </c>
      <c r="F711" s="354"/>
    </row>
    <row r="712" spans="1:6" s="321" customFormat="1" ht="30" customHeight="1">
      <c r="A712" s="341" t="s">
        <v>80</v>
      </c>
      <c r="B712" s="344">
        <v>0</v>
      </c>
      <c r="C712" s="338">
        <f t="shared" si="96"/>
        <v>0</v>
      </c>
      <c r="D712" s="345"/>
      <c r="E712" s="353" t="str">
        <f t="shared" si="90"/>
        <v>-</v>
      </c>
      <c r="F712" s="354"/>
    </row>
    <row r="713" spans="1:6" s="321" customFormat="1" ht="30" customHeight="1">
      <c r="A713" s="341" t="s">
        <v>121</v>
      </c>
      <c r="B713" s="344">
        <v>0</v>
      </c>
      <c r="C713" s="338">
        <f t="shared" si="96"/>
        <v>0</v>
      </c>
      <c r="D713" s="345"/>
      <c r="E713" s="353" t="str">
        <f t="shared" si="90"/>
        <v>-</v>
      </c>
      <c r="F713" s="354"/>
    </row>
    <row r="714" spans="1:6" s="321" customFormat="1" ht="30" customHeight="1">
      <c r="A714" s="341" t="s">
        <v>616</v>
      </c>
      <c r="B714" s="344">
        <v>0</v>
      </c>
      <c r="C714" s="338">
        <f t="shared" si="96"/>
        <v>0</v>
      </c>
      <c r="D714" s="345"/>
      <c r="E714" s="353" t="str">
        <f t="shared" si="90"/>
        <v>-</v>
      </c>
      <c r="F714" s="354"/>
    </row>
    <row r="715" spans="1:6" s="321" customFormat="1" ht="30" customHeight="1">
      <c r="A715" s="341" t="s">
        <v>617</v>
      </c>
      <c r="B715" s="344">
        <v>0</v>
      </c>
      <c r="C715" s="338">
        <f t="shared" si="96"/>
        <v>0</v>
      </c>
      <c r="D715" s="345"/>
      <c r="E715" s="353" t="str">
        <f t="shared" si="90"/>
        <v>-</v>
      </c>
      <c r="F715" s="354"/>
    </row>
    <row r="716" spans="1:6" s="321" customFormat="1" ht="30" customHeight="1">
      <c r="A716" s="341" t="s">
        <v>87</v>
      </c>
      <c r="B716" s="344">
        <v>0</v>
      </c>
      <c r="C716" s="338">
        <f t="shared" si="96"/>
        <v>0</v>
      </c>
      <c r="D716" s="345"/>
      <c r="E716" s="353" t="str">
        <f t="shared" si="90"/>
        <v>-</v>
      </c>
      <c r="F716" s="354"/>
    </row>
    <row r="717" spans="1:256" s="321" customFormat="1" ht="30" customHeight="1">
      <c r="A717" s="341" t="s">
        <v>618</v>
      </c>
      <c r="B717" s="344">
        <v>189.06</v>
      </c>
      <c r="C717" s="338">
        <f t="shared" si="96"/>
        <v>189.06</v>
      </c>
      <c r="D717" s="345">
        <v>216</v>
      </c>
      <c r="E717" s="353">
        <f t="shared" si="90"/>
        <v>1.1424944462075532</v>
      </c>
      <c r="F717" s="354"/>
      <c r="G717" s="239"/>
      <c r="H717" s="239"/>
      <c r="I717" s="239"/>
      <c r="J717" s="239"/>
      <c r="K717" s="239"/>
      <c r="L717" s="239"/>
      <c r="M717" s="239"/>
      <c r="N717" s="239"/>
      <c r="O717" s="239"/>
      <c r="P717" s="239"/>
      <c r="Q717" s="239"/>
      <c r="R717" s="239"/>
      <c r="S717" s="239"/>
      <c r="T717" s="239"/>
      <c r="U717" s="239"/>
      <c r="V717" s="239"/>
      <c r="W717" s="239"/>
      <c r="X717" s="239"/>
      <c r="Y717" s="239"/>
      <c r="Z717" s="239"/>
      <c r="AA717" s="239"/>
      <c r="AB717" s="239"/>
      <c r="AC717" s="239"/>
      <c r="AD717" s="239"/>
      <c r="AE717" s="239"/>
      <c r="AF717" s="239"/>
      <c r="AG717" s="239"/>
      <c r="AH717" s="239"/>
      <c r="AI717" s="239"/>
      <c r="AJ717" s="239"/>
      <c r="AK717" s="239"/>
      <c r="AL717" s="239"/>
      <c r="AM717" s="239"/>
      <c r="AN717" s="239"/>
      <c r="AO717" s="239"/>
      <c r="AP717" s="239"/>
      <c r="AQ717" s="239"/>
      <c r="AR717" s="239"/>
      <c r="AS717" s="239"/>
      <c r="AT717" s="239"/>
      <c r="AU717" s="239"/>
      <c r="AV717" s="239"/>
      <c r="AW717" s="239"/>
      <c r="AX717" s="239"/>
      <c r="AY717" s="239"/>
      <c r="AZ717" s="239"/>
      <c r="BA717" s="239"/>
      <c r="BB717" s="239"/>
      <c r="BC717" s="239"/>
      <c r="BD717" s="239"/>
      <c r="BE717" s="239"/>
      <c r="BF717" s="239"/>
      <c r="BG717" s="239"/>
      <c r="BH717" s="239"/>
      <c r="BI717" s="239"/>
      <c r="BJ717" s="239"/>
      <c r="BK717" s="239"/>
      <c r="BL717" s="239"/>
      <c r="BM717" s="239"/>
      <c r="BN717" s="239"/>
      <c r="BO717" s="239"/>
      <c r="BP717" s="239"/>
      <c r="BQ717" s="239"/>
      <c r="BR717" s="239"/>
      <c r="BS717" s="239"/>
      <c r="BT717" s="239"/>
      <c r="BU717" s="239"/>
      <c r="BV717" s="239"/>
      <c r="BW717" s="239"/>
      <c r="BX717" s="239"/>
      <c r="BY717" s="239"/>
      <c r="BZ717" s="239"/>
      <c r="CA717" s="239"/>
      <c r="CB717" s="239"/>
      <c r="CC717" s="239"/>
      <c r="CD717" s="239"/>
      <c r="CE717" s="239"/>
      <c r="CF717" s="239"/>
      <c r="CG717" s="239"/>
      <c r="CH717" s="239"/>
      <c r="CI717" s="239"/>
      <c r="CJ717" s="239"/>
      <c r="CK717" s="239"/>
      <c r="CL717" s="239"/>
      <c r="CM717" s="239"/>
      <c r="CN717" s="239"/>
      <c r="CO717" s="239"/>
      <c r="CP717" s="239"/>
      <c r="CQ717" s="239"/>
      <c r="CR717" s="239"/>
      <c r="CS717" s="239"/>
      <c r="CT717" s="239"/>
      <c r="CU717" s="239"/>
      <c r="CV717" s="239"/>
      <c r="CW717" s="239"/>
      <c r="CX717" s="239"/>
      <c r="CY717" s="239"/>
      <c r="CZ717" s="239"/>
      <c r="DA717" s="239"/>
      <c r="DB717" s="239"/>
      <c r="DC717" s="239"/>
      <c r="DD717" s="239"/>
      <c r="DE717" s="239"/>
      <c r="DF717" s="239"/>
      <c r="DG717" s="239"/>
      <c r="DH717" s="239"/>
      <c r="DI717" s="239"/>
      <c r="DJ717" s="239"/>
      <c r="DK717" s="239"/>
      <c r="DL717" s="239"/>
      <c r="DM717" s="239"/>
      <c r="DN717" s="239"/>
      <c r="DO717" s="239"/>
      <c r="DP717" s="239"/>
      <c r="DQ717" s="239"/>
      <c r="DR717" s="239"/>
      <c r="DS717" s="239"/>
      <c r="DT717" s="239"/>
      <c r="DU717" s="239"/>
      <c r="DV717" s="239"/>
      <c r="DW717" s="239"/>
      <c r="DX717" s="239"/>
      <c r="DY717" s="239"/>
      <c r="DZ717" s="239"/>
      <c r="EA717" s="239"/>
      <c r="EB717" s="239"/>
      <c r="EC717" s="239"/>
      <c r="ED717" s="239"/>
      <c r="EE717" s="239"/>
      <c r="EF717" s="239"/>
      <c r="EG717" s="239"/>
      <c r="EH717" s="239"/>
      <c r="EI717" s="239"/>
      <c r="EJ717" s="239"/>
      <c r="EK717" s="239"/>
      <c r="EL717" s="239"/>
      <c r="EM717" s="239"/>
      <c r="EN717" s="239"/>
      <c r="EO717" s="239"/>
      <c r="EP717" s="239"/>
      <c r="EQ717" s="239"/>
      <c r="ER717" s="239"/>
      <c r="ES717" s="239"/>
      <c r="ET717" s="239"/>
      <c r="EU717" s="239"/>
      <c r="EV717" s="239"/>
      <c r="EW717" s="239"/>
      <c r="EX717" s="239"/>
      <c r="EY717" s="239"/>
      <c r="EZ717" s="239"/>
      <c r="FA717" s="239"/>
      <c r="FB717" s="239"/>
      <c r="FC717" s="239"/>
      <c r="FD717" s="239"/>
      <c r="FE717" s="239"/>
      <c r="FF717" s="239"/>
      <c r="FG717" s="239"/>
      <c r="FH717" s="239"/>
      <c r="FI717" s="239"/>
      <c r="FJ717" s="239"/>
      <c r="FK717" s="239"/>
      <c r="FL717" s="239"/>
      <c r="FM717" s="239"/>
      <c r="FN717" s="239"/>
      <c r="FO717" s="239"/>
      <c r="FP717" s="239"/>
      <c r="FQ717" s="239"/>
      <c r="FR717" s="239"/>
      <c r="FS717" s="239"/>
      <c r="FT717" s="239"/>
      <c r="FU717" s="239"/>
      <c r="FV717" s="239"/>
      <c r="FW717" s="239"/>
      <c r="FX717" s="239"/>
      <c r="FY717" s="239"/>
      <c r="FZ717" s="239"/>
      <c r="GA717" s="239"/>
      <c r="GB717" s="239"/>
      <c r="GC717" s="239"/>
      <c r="GD717" s="239"/>
      <c r="GE717" s="239"/>
      <c r="GF717" s="239"/>
      <c r="GG717" s="239"/>
      <c r="GH717" s="239"/>
      <c r="GI717" s="239"/>
      <c r="GJ717" s="239"/>
      <c r="GK717" s="239"/>
      <c r="GL717" s="239"/>
      <c r="GM717" s="239"/>
      <c r="GN717" s="239"/>
      <c r="GO717" s="239"/>
      <c r="GP717" s="239"/>
      <c r="GQ717" s="239"/>
      <c r="GR717" s="239"/>
      <c r="GS717" s="239"/>
      <c r="GT717" s="239"/>
      <c r="GU717" s="239"/>
      <c r="GV717" s="239"/>
      <c r="GW717" s="239"/>
      <c r="GX717" s="239"/>
      <c r="GY717" s="239"/>
      <c r="GZ717" s="239"/>
      <c r="HA717" s="239"/>
      <c r="HB717" s="239"/>
      <c r="HC717" s="239"/>
      <c r="HD717" s="239"/>
      <c r="HE717" s="239"/>
      <c r="HF717" s="239"/>
      <c r="HG717" s="239"/>
      <c r="HH717" s="239"/>
      <c r="HI717" s="239"/>
      <c r="HJ717" s="239"/>
      <c r="HK717" s="239"/>
      <c r="HL717" s="239"/>
      <c r="HM717" s="239"/>
      <c r="HN717" s="239"/>
      <c r="HO717" s="239"/>
      <c r="HP717" s="239"/>
      <c r="HQ717" s="239"/>
      <c r="HR717" s="239"/>
      <c r="HS717" s="239"/>
      <c r="HT717" s="239"/>
      <c r="HU717" s="239"/>
      <c r="HV717" s="239"/>
      <c r="HW717" s="239"/>
      <c r="HX717" s="239"/>
      <c r="HY717" s="239"/>
      <c r="HZ717" s="239"/>
      <c r="IA717" s="239"/>
      <c r="IB717" s="239"/>
      <c r="IC717" s="239"/>
      <c r="ID717" s="239"/>
      <c r="IE717" s="239"/>
      <c r="IF717" s="239"/>
      <c r="IG717" s="239"/>
      <c r="IH717" s="325"/>
      <c r="II717" s="325"/>
      <c r="IJ717" s="325"/>
      <c r="IK717" s="325"/>
      <c r="IL717" s="325"/>
      <c r="IM717" s="325"/>
      <c r="IN717" s="325"/>
      <c r="IO717" s="325"/>
      <c r="IP717" s="325"/>
      <c r="IQ717" s="325"/>
      <c r="IR717" s="325"/>
      <c r="IS717" s="325"/>
      <c r="IT717" s="325"/>
      <c r="IU717" s="325"/>
      <c r="IV717" s="325"/>
    </row>
    <row r="718" spans="1:256" s="321" customFormat="1" ht="30" customHeight="1">
      <c r="A718" s="334" t="s">
        <v>619</v>
      </c>
      <c r="B718" s="342">
        <f>B719</f>
        <v>49</v>
      </c>
      <c r="C718" s="342">
        <f>C719</f>
        <v>49</v>
      </c>
      <c r="D718" s="343">
        <f>D719</f>
        <v>40</v>
      </c>
      <c r="E718" s="353">
        <f t="shared" si="90"/>
        <v>0.8163265306122449</v>
      </c>
      <c r="F718" s="356"/>
      <c r="G718" s="239"/>
      <c r="H718" s="239"/>
      <c r="I718" s="239"/>
      <c r="J718" s="239"/>
      <c r="K718" s="239"/>
      <c r="L718" s="239"/>
      <c r="M718" s="239"/>
      <c r="N718" s="239"/>
      <c r="O718" s="239"/>
      <c r="P718" s="239"/>
      <c r="Q718" s="239"/>
      <c r="R718" s="239"/>
      <c r="S718" s="239"/>
      <c r="T718" s="239"/>
      <c r="U718" s="239"/>
      <c r="V718" s="239"/>
      <c r="W718" s="239"/>
      <c r="X718" s="239"/>
      <c r="Y718" s="239"/>
      <c r="Z718" s="239"/>
      <c r="AA718" s="239"/>
      <c r="AB718" s="239"/>
      <c r="AC718" s="239"/>
      <c r="AD718" s="239"/>
      <c r="AE718" s="239"/>
      <c r="AF718" s="239"/>
      <c r="AG718" s="239"/>
      <c r="AH718" s="239"/>
      <c r="AI718" s="239"/>
      <c r="AJ718" s="239"/>
      <c r="AK718" s="239"/>
      <c r="AL718" s="239"/>
      <c r="AM718" s="239"/>
      <c r="AN718" s="239"/>
      <c r="AO718" s="239"/>
      <c r="AP718" s="239"/>
      <c r="AQ718" s="239"/>
      <c r="AR718" s="239"/>
      <c r="AS718" s="239"/>
      <c r="AT718" s="239"/>
      <c r="AU718" s="239"/>
      <c r="AV718" s="239"/>
      <c r="AW718" s="239"/>
      <c r="AX718" s="239"/>
      <c r="AY718" s="239"/>
      <c r="AZ718" s="239"/>
      <c r="BA718" s="239"/>
      <c r="BB718" s="239"/>
      <c r="BC718" s="239"/>
      <c r="BD718" s="239"/>
      <c r="BE718" s="239"/>
      <c r="BF718" s="239"/>
      <c r="BG718" s="239"/>
      <c r="BH718" s="239"/>
      <c r="BI718" s="239"/>
      <c r="BJ718" s="239"/>
      <c r="BK718" s="239"/>
      <c r="BL718" s="239"/>
      <c r="BM718" s="239"/>
      <c r="BN718" s="239"/>
      <c r="BO718" s="239"/>
      <c r="BP718" s="239"/>
      <c r="BQ718" s="239"/>
      <c r="BR718" s="239"/>
      <c r="BS718" s="239"/>
      <c r="BT718" s="239"/>
      <c r="BU718" s="239"/>
      <c r="BV718" s="239"/>
      <c r="BW718" s="239"/>
      <c r="BX718" s="239"/>
      <c r="BY718" s="239"/>
      <c r="BZ718" s="239"/>
      <c r="CA718" s="239"/>
      <c r="CB718" s="239"/>
      <c r="CC718" s="239"/>
      <c r="CD718" s="239"/>
      <c r="CE718" s="239"/>
      <c r="CF718" s="239"/>
      <c r="CG718" s="239"/>
      <c r="CH718" s="239"/>
      <c r="CI718" s="239"/>
      <c r="CJ718" s="239"/>
      <c r="CK718" s="239"/>
      <c r="CL718" s="239"/>
      <c r="CM718" s="239"/>
      <c r="CN718" s="239"/>
      <c r="CO718" s="239"/>
      <c r="CP718" s="239"/>
      <c r="CQ718" s="239"/>
      <c r="CR718" s="239"/>
      <c r="CS718" s="239"/>
      <c r="CT718" s="239"/>
      <c r="CU718" s="239"/>
      <c r="CV718" s="239"/>
      <c r="CW718" s="239"/>
      <c r="CX718" s="239"/>
      <c r="CY718" s="239"/>
      <c r="CZ718" s="239"/>
      <c r="DA718" s="239"/>
      <c r="DB718" s="239"/>
      <c r="DC718" s="239"/>
      <c r="DD718" s="239"/>
      <c r="DE718" s="239"/>
      <c r="DF718" s="239"/>
      <c r="DG718" s="239"/>
      <c r="DH718" s="239"/>
      <c r="DI718" s="239"/>
      <c r="DJ718" s="239"/>
      <c r="DK718" s="239"/>
      <c r="DL718" s="239"/>
      <c r="DM718" s="239"/>
      <c r="DN718" s="239"/>
      <c r="DO718" s="239"/>
      <c r="DP718" s="239"/>
      <c r="DQ718" s="239"/>
      <c r="DR718" s="239"/>
      <c r="DS718" s="239"/>
      <c r="DT718" s="239"/>
      <c r="DU718" s="239"/>
      <c r="DV718" s="239"/>
      <c r="DW718" s="239"/>
      <c r="DX718" s="239"/>
      <c r="DY718" s="239"/>
      <c r="DZ718" s="239"/>
      <c r="EA718" s="239"/>
      <c r="EB718" s="239"/>
      <c r="EC718" s="239"/>
      <c r="ED718" s="239"/>
      <c r="EE718" s="239"/>
      <c r="EF718" s="239"/>
      <c r="EG718" s="239"/>
      <c r="EH718" s="239"/>
      <c r="EI718" s="239"/>
      <c r="EJ718" s="239"/>
      <c r="EK718" s="239"/>
      <c r="EL718" s="239"/>
      <c r="EM718" s="239"/>
      <c r="EN718" s="239"/>
      <c r="EO718" s="239"/>
      <c r="EP718" s="239"/>
      <c r="EQ718" s="239"/>
      <c r="ER718" s="239"/>
      <c r="ES718" s="239"/>
      <c r="ET718" s="239"/>
      <c r="EU718" s="239"/>
      <c r="EV718" s="239"/>
      <c r="EW718" s="239"/>
      <c r="EX718" s="239"/>
      <c r="EY718" s="239"/>
      <c r="EZ718" s="239"/>
      <c r="FA718" s="239"/>
      <c r="FB718" s="239"/>
      <c r="FC718" s="239"/>
      <c r="FD718" s="239"/>
      <c r="FE718" s="239"/>
      <c r="FF718" s="239"/>
      <c r="FG718" s="239"/>
      <c r="FH718" s="239"/>
      <c r="FI718" s="239"/>
      <c r="FJ718" s="239"/>
      <c r="FK718" s="239"/>
      <c r="FL718" s="239"/>
      <c r="FM718" s="239"/>
      <c r="FN718" s="239"/>
      <c r="FO718" s="239"/>
      <c r="FP718" s="239"/>
      <c r="FQ718" s="239"/>
      <c r="FR718" s="239"/>
      <c r="FS718" s="239"/>
      <c r="FT718" s="239"/>
      <c r="FU718" s="239"/>
      <c r="FV718" s="239"/>
      <c r="FW718" s="239"/>
      <c r="FX718" s="239"/>
      <c r="FY718" s="239"/>
      <c r="FZ718" s="239"/>
      <c r="GA718" s="239"/>
      <c r="GB718" s="239"/>
      <c r="GC718" s="239"/>
      <c r="GD718" s="239"/>
      <c r="GE718" s="239"/>
      <c r="GF718" s="239"/>
      <c r="GG718" s="239"/>
      <c r="GH718" s="239"/>
      <c r="GI718" s="239"/>
      <c r="GJ718" s="239"/>
      <c r="GK718" s="239"/>
      <c r="GL718" s="239"/>
      <c r="GM718" s="239"/>
      <c r="GN718" s="239"/>
      <c r="GO718" s="239"/>
      <c r="GP718" s="239"/>
      <c r="GQ718" s="239"/>
      <c r="GR718" s="239"/>
      <c r="GS718" s="239"/>
      <c r="GT718" s="239"/>
      <c r="GU718" s="239"/>
      <c r="GV718" s="239"/>
      <c r="GW718" s="239"/>
      <c r="GX718" s="239"/>
      <c r="GY718" s="239"/>
      <c r="GZ718" s="239"/>
      <c r="HA718" s="239"/>
      <c r="HB718" s="239"/>
      <c r="HC718" s="239"/>
      <c r="HD718" s="239"/>
      <c r="HE718" s="239"/>
      <c r="HF718" s="239"/>
      <c r="HG718" s="239"/>
      <c r="HH718" s="239"/>
      <c r="HI718" s="239"/>
      <c r="HJ718" s="239"/>
      <c r="HK718" s="239"/>
      <c r="HL718" s="239"/>
      <c r="HM718" s="239"/>
      <c r="HN718" s="239"/>
      <c r="HO718" s="239"/>
      <c r="HP718" s="239"/>
      <c r="HQ718" s="239"/>
      <c r="HR718" s="239"/>
      <c r="HS718" s="239"/>
      <c r="HT718" s="239"/>
      <c r="HU718" s="239"/>
      <c r="HV718" s="239"/>
      <c r="HW718" s="239"/>
      <c r="HX718" s="239"/>
      <c r="HY718" s="239"/>
      <c r="HZ718" s="239"/>
      <c r="IA718" s="239"/>
      <c r="IB718" s="239"/>
      <c r="IC718" s="239"/>
      <c r="ID718" s="239"/>
      <c r="IE718" s="239"/>
      <c r="IF718" s="239"/>
      <c r="IG718" s="239"/>
      <c r="IH718" s="325"/>
      <c r="II718" s="325"/>
      <c r="IJ718" s="325"/>
      <c r="IK718" s="325"/>
      <c r="IL718" s="325"/>
      <c r="IM718" s="325"/>
      <c r="IN718" s="325"/>
      <c r="IO718" s="325"/>
      <c r="IP718" s="325"/>
      <c r="IQ718" s="325"/>
      <c r="IR718" s="325"/>
      <c r="IS718" s="325"/>
      <c r="IT718" s="325"/>
      <c r="IU718" s="325"/>
      <c r="IV718" s="325"/>
    </row>
    <row r="719" spans="1:256" s="321" customFormat="1" ht="30" customHeight="1">
      <c r="A719" s="341" t="s">
        <v>620</v>
      </c>
      <c r="B719" s="344">
        <v>49</v>
      </c>
      <c r="C719" s="338">
        <f aca="true" t="shared" si="97" ref="C719:C732">B719</f>
        <v>49</v>
      </c>
      <c r="D719" s="345">
        <v>40</v>
      </c>
      <c r="E719" s="353">
        <f t="shared" si="90"/>
        <v>0.8163265306122449</v>
      </c>
      <c r="F719" s="355"/>
      <c r="G719" s="239"/>
      <c r="H719" s="239"/>
      <c r="I719" s="239"/>
      <c r="J719" s="239"/>
      <c r="K719" s="239"/>
      <c r="L719" s="239"/>
      <c r="M719" s="239"/>
      <c r="N719" s="239"/>
      <c r="O719" s="239"/>
      <c r="P719" s="239"/>
      <c r="Q719" s="239"/>
      <c r="R719" s="239"/>
      <c r="S719" s="239"/>
      <c r="T719" s="239"/>
      <c r="U719" s="239"/>
      <c r="V719" s="239"/>
      <c r="W719" s="239"/>
      <c r="X719" s="239"/>
      <c r="Y719" s="239"/>
      <c r="Z719" s="239"/>
      <c r="AA719" s="239"/>
      <c r="AB719" s="239"/>
      <c r="AC719" s="239"/>
      <c r="AD719" s="239"/>
      <c r="AE719" s="239"/>
      <c r="AF719" s="239"/>
      <c r="AG719" s="239"/>
      <c r="AH719" s="239"/>
      <c r="AI719" s="239"/>
      <c r="AJ719" s="239"/>
      <c r="AK719" s="239"/>
      <c r="AL719" s="239"/>
      <c r="AM719" s="239"/>
      <c r="AN719" s="239"/>
      <c r="AO719" s="239"/>
      <c r="AP719" s="239"/>
      <c r="AQ719" s="239"/>
      <c r="AR719" s="239"/>
      <c r="AS719" s="239"/>
      <c r="AT719" s="239"/>
      <c r="AU719" s="239"/>
      <c r="AV719" s="239"/>
      <c r="AW719" s="239"/>
      <c r="AX719" s="239"/>
      <c r="AY719" s="239"/>
      <c r="AZ719" s="239"/>
      <c r="BA719" s="239"/>
      <c r="BB719" s="239"/>
      <c r="BC719" s="239"/>
      <c r="BD719" s="239"/>
      <c r="BE719" s="239"/>
      <c r="BF719" s="239"/>
      <c r="BG719" s="239"/>
      <c r="BH719" s="239"/>
      <c r="BI719" s="239"/>
      <c r="BJ719" s="239"/>
      <c r="BK719" s="239"/>
      <c r="BL719" s="239"/>
      <c r="BM719" s="239"/>
      <c r="BN719" s="239"/>
      <c r="BO719" s="239"/>
      <c r="BP719" s="239"/>
      <c r="BQ719" s="239"/>
      <c r="BR719" s="239"/>
      <c r="BS719" s="239"/>
      <c r="BT719" s="239"/>
      <c r="BU719" s="239"/>
      <c r="BV719" s="239"/>
      <c r="BW719" s="239"/>
      <c r="BX719" s="239"/>
      <c r="BY719" s="239"/>
      <c r="BZ719" s="239"/>
      <c r="CA719" s="239"/>
      <c r="CB719" s="239"/>
      <c r="CC719" s="239"/>
      <c r="CD719" s="239"/>
      <c r="CE719" s="239"/>
      <c r="CF719" s="239"/>
      <c r="CG719" s="239"/>
      <c r="CH719" s="239"/>
      <c r="CI719" s="239"/>
      <c r="CJ719" s="239"/>
      <c r="CK719" s="239"/>
      <c r="CL719" s="239"/>
      <c r="CM719" s="239"/>
      <c r="CN719" s="239"/>
      <c r="CO719" s="239"/>
      <c r="CP719" s="239"/>
      <c r="CQ719" s="239"/>
      <c r="CR719" s="239"/>
      <c r="CS719" s="239"/>
      <c r="CT719" s="239"/>
      <c r="CU719" s="239"/>
      <c r="CV719" s="239"/>
      <c r="CW719" s="239"/>
      <c r="CX719" s="239"/>
      <c r="CY719" s="239"/>
      <c r="CZ719" s="239"/>
      <c r="DA719" s="239"/>
      <c r="DB719" s="239"/>
      <c r="DC719" s="239"/>
      <c r="DD719" s="239"/>
      <c r="DE719" s="239"/>
      <c r="DF719" s="239"/>
      <c r="DG719" s="239"/>
      <c r="DH719" s="239"/>
      <c r="DI719" s="239"/>
      <c r="DJ719" s="239"/>
      <c r="DK719" s="239"/>
      <c r="DL719" s="239"/>
      <c r="DM719" s="239"/>
      <c r="DN719" s="239"/>
      <c r="DO719" s="239"/>
      <c r="DP719" s="239"/>
      <c r="DQ719" s="239"/>
      <c r="DR719" s="239"/>
      <c r="DS719" s="239"/>
      <c r="DT719" s="239"/>
      <c r="DU719" s="239"/>
      <c r="DV719" s="239"/>
      <c r="DW719" s="239"/>
      <c r="DX719" s="239"/>
      <c r="DY719" s="239"/>
      <c r="DZ719" s="239"/>
      <c r="EA719" s="239"/>
      <c r="EB719" s="239"/>
      <c r="EC719" s="239"/>
      <c r="ED719" s="239"/>
      <c r="EE719" s="239"/>
      <c r="EF719" s="239"/>
      <c r="EG719" s="239"/>
      <c r="EH719" s="239"/>
      <c r="EI719" s="239"/>
      <c r="EJ719" s="239"/>
      <c r="EK719" s="239"/>
      <c r="EL719" s="239"/>
      <c r="EM719" s="239"/>
      <c r="EN719" s="239"/>
      <c r="EO719" s="239"/>
      <c r="EP719" s="239"/>
      <c r="EQ719" s="239"/>
      <c r="ER719" s="239"/>
      <c r="ES719" s="239"/>
      <c r="ET719" s="239"/>
      <c r="EU719" s="239"/>
      <c r="EV719" s="239"/>
      <c r="EW719" s="239"/>
      <c r="EX719" s="239"/>
      <c r="EY719" s="239"/>
      <c r="EZ719" s="239"/>
      <c r="FA719" s="239"/>
      <c r="FB719" s="239"/>
      <c r="FC719" s="239"/>
      <c r="FD719" s="239"/>
      <c r="FE719" s="239"/>
      <c r="FF719" s="239"/>
      <c r="FG719" s="239"/>
      <c r="FH719" s="239"/>
      <c r="FI719" s="239"/>
      <c r="FJ719" s="239"/>
      <c r="FK719" s="239"/>
      <c r="FL719" s="239"/>
      <c r="FM719" s="239"/>
      <c r="FN719" s="239"/>
      <c r="FO719" s="239"/>
      <c r="FP719" s="239"/>
      <c r="FQ719" s="239"/>
      <c r="FR719" s="239"/>
      <c r="FS719" s="239"/>
      <c r="FT719" s="239"/>
      <c r="FU719" s="239"/>
      <c r="FV719" s="239"/>
      <c r="FW719" s="239"/>
      <c r="FX719" s="239"/>
      <c r="FY719" s="239"/>
      <c r="FZ719" s="239"/>
      <c r="GA719" s="239"/>
      <c r="GB719" s="239"/>
      <c r="GC719" s="239"/>
      <c r="GD719" s="239"/>
      <c r="GE719" s="239"/>
      <c r="GF719" s="239"/>
      <c r="GG719" s="239"/>
      <c r="GH719" s="239"/>
      <c r="GI719" s="239"/>
      <c r="GJ719" s="239"/>
      <c r="GK719" s="239"/>
      <c r="GL719" s="239"/>
      <c r="GM719" s="239"/>
      <c r="GN719" s="239"/>
      <c r="GO719" s="239"/>
      <c r="GP719" s="239"/>
      <c r="GQ719" s="239"/>
      <c r="GR719" s="239"/>
      <c r="GS719" s="239"/>
      <c r="GT719" s="239"/>
      <c r="GU719" s="239"/>
      <c r="GV719" s="239"/>
      <c r="GW719" s="239"/>
      <c r="GX719" s="239"/>
      <c r="GY719" s="239"/>
      <c r="GZ719" s="239"/>
      <c r="HA719" s="239"/>
      <c r="HB719" s="239"/>
      <c r="HC719" s="239"/>
      <c r="HD719" s="239"/>
      <c r="HE719" s="239"/>
      <c r="HF719" s="239"/>
      <c r="HG719" s="239"/>
      <c r="HH719" s="239"/>
      <c r="HI719" s="239"/>
      <c r="HJ719" s="239"/>
      <c r="HK719" s="239"/>
      <c r="HL719" s="239"/>
      <c r="HM719" s="239"/>
      <c r="HN719" s="239"/>
      <c r="HO719" s="239"/>
      <c r="HP719" s="239"/>
      <c r="HQ719" s="239"/>
      <c r="HR719" s="239"/>
      <c r="HS719" s="239"/>
      <c r="HT719" s="239"/>
      <c r="HU719" s="239"/>
      <c r="HV719" s="239"/>
      <c r="HW719" s="239"/>
      <c r="HX719" s="239"/>
      <c r="HY719" s="239"/>
      <c r="HZ719" s="239"/>
      <c r="IA719" s="239"/>
      <c r="IB719" s="239"/>
      <c r="IC719" s="239"/>
      <c r="ID719" s="239"/>
      <c r="IE719" s="239"/>
      <c r="IF719" s="239"/>
      <c r="IG719" s="239"/>
      <c r="IH719" s="325"/>
      <c r="II719" s="325"/>
      <c r="IJ719" s="325"/>
      <c r="IK719" s="325"/>
      <c r="IL719" s="325"/>
      <c r="IM719" s="325"/>
      <c r="IN719" s="325"/>
      <c r="IO719" s="325"/>
      <c r="IP719" s="325"/>
      <c r="IQ719" s="325"/>
      <c r="IR719" s="325"/>
      <c r="IS719" s="325"/>
      <c r="IT719" s="325"/>
      <c r="IU719" s="325"/>
      <c r="IV719" s="325"/>
    </row>
    <row r="720" spans="1:256" s="321" customFormat="1" ht="48" customHeight="1">
      <c r="A720" s="334" t="s">
        <v>621</v>
      </c>
      <c r="B720" s="342">
        <f>B721</f>
        <v>4349.44</v>
      </c>
      <c r="C720" s="342">
        <f>C721</f>
        <v>4349.44</v>
      </c>
      <c r="D720" s="343">
        <f>D721</f>
        <v>1816</v>
      </c>
      <c r="E720" s="349">
        <f t="shared" si="90"/>
        <v>0.417525014714538</v>
      </c>
      <c r="F720" s="356" t="s">
        <v>622</v>
      </c>
      <c r="G720" s="239"/>
      <c r="H720" s="239"/>
      <c r="I720" s="239"/>
      <c r="J720" s="239"/>
      <c r="K720" s="239"/>
      <c r="L720" s="239"/>
      <c r="M720" s="239"/>
      <c r="N720" s="239"/>
      <c r="O720" s="239"/>
      <c r="P720" s="239"/>
      <c r="Q720" s="239"/>
      <c r="R720" s="239"/>
      <c r="S720" s="239"/>
      <c r="T720" s="239"/>
      <c r="U720" s="239"/>
      <c r="V720" s="239"/>
      <c r="W720" s="239"/>
      <c r="X720" s="239"/>
      <c r="Y720" s="239"/>
      <c r="Z720" s="239"/>
      <c r="AA720" s="239"/>
      <c r="AB720" s="239"/>
      <c r="AC720" s="239"/>
      <c r="AD720" s="239"/>
      <c r="AE720" s="239"/>
      <c r="AF720" s="239"/>
      <c r="AG720" s="239"/>
      <c r="AH720" s="239"/>
      <c r="AI720" s="239"/>
      <c r="AJ720" s="239"/>
      <c r="AK720" s="239"/>
      <c r="AL720" s="239"/>
      <c r="AM720" s="239"/>
      <c r="AN720" s="239"/>
      <c r="AO720" s="239"/>
      <c r="AP720" s="239"/>
      <c r="AQ720" s="239"/>
      <c r="AR720" s="239"/>
      <c r="AS720" s="239"/>
      <c r="AT720" s="239"/>
      <c r="AU720" s="239"/>
      <c r="AV720" s="239"/>
      <c r="AW720" s="239"/>
      <c r="AX720" s="239"/>
      <c r="AY720" s="239"/>
      <c r="AZ720" s="239"/>
      <c r="BA720" s="239"/>
      <c r="BB720" s="239"/>
      <c r="BC720" s="239"/>
      <c r="BD720" s="239"/>
      <c r="BE720" s="239"/>
      <c r="BF720" s="239"/>
      <c r="BG720" s="239"/>
      <c r="BH720" s="239"/>
      <c r="BI720" s="239"/>
      <c r="BJ720" s="239"/>
      <c r="BK720" s="239"/>
      <c r="BL720" s="239"/>
      <c r="BM720" s="239"/>
      <c r="BN720" s="239"/>
      <c r="BO720" s="239"/>
      <c r="BP720" s="239"/>
      <c r="BQ720" s="239"/>
      <c r="BR720" s="239"/>
      <c r="BS720" s="239"/>
      <c r="BT720" s="239"/>
      <c r="BU720" s="239"/>
      <c r="BV720" s="239"/>
      <c r="BW720" s="239"/>
      <c r="BX720" s="239"/>
      <c r="BY720" s="239"/>
      <c r="BZ720" s="239"/>
      <c r="CA720" s="239"/>
      <c r="CB720" s="239"/>
      <c r="CC720" s="239"/>
      <c r="CD720" s="239"/>
      <c r="CE720" s="239"/>
      <c r="CF720" s="239"/>
      <c r="CG720" s="239"/>
      <c r="CH720" s="239"/>
      <c r="CI720" s="239"/>
      <c r="CJ720" s="239"/>
      <c r="CK720" s="239"/>
      <c r="CL720" s="239"/>
      <c r="CM720" s="239"/>
      <c r="CN720" s="239"/>
      <c r="CO720" s="239"/>
      <c r="CP720" s="239"/>
      <c r="CQ720" s="239"/>
      <c r="CR720" s="239"/>
      <c r="CS720" s="239"/>
      <c r="CT720" s="239"/>
      <c r="CU720" s="239"/>
      <c r="CV720" s="239"/>
      <c r="CW720" s="239"/>
      <c r="CX720" s="239"/>
      <c r="CY720" s="239"/>
      <c r="CZ720" s="239"/>
      <c r="DA720" s="239"/>
      <c r="DB720" s="239"/>
      <c r="DC720" s="239"/>
      <c r="DD720" s="239"/>
      <c r="DE720" s="239"/>
      <c r="DF720" s="239"/>
      <c r="DG720" s="239"/>
      <c r="DH720" s="239"/>
      <c r="DI720" s="239"/>
      <c r="DJ720" s="239"/>
      <c r="DK720" s="239"/>
      <c r="DL720" s="239"/>
      <c r="DM720" s="239"/>
      <c r="DN720" s="239"/>
      <c r="DO720" s="239"/>
      <c r="DP720" s="239"/>
      <c r="DQ720" s="239"/>
      <c r="DR720" s="239"/>
      <c r="DS720" s="239"/>
      <c r="DT720" s="239"/>
      <c r="DU720" s="239"/>
      <c r="DV720" s="239"/>
      <c r="DW720" s="239"/>
      <c r="DX720" s="239"/>
      <c r="DY720" s="239"/>
      <c r="DZ720" s="239"/>
      <c r="EA720" s="239"/>
      <c r="EB720" s="239"/>
      <c r="EC720" s="239"/>
      <c r="ED720" s="239"/>
      <c r="EE720" s="239"/>
      <c r="EF720" s="239"/>
      <c r="EG720" s="239"/>
      <c r="EH720" s="239"/>
      <c r="EI720" s="239"/>
      <c r="EJ720" s="239"/>
      <c r="EK720" s="239"/>
      <c r="EL720" s="239"/>
      <c r="EM720" s="239"/>
      <c r="EN720" s="239"/>
      <c r="EO720" s="239"/>
      <c r="EP720" s="239"/>
      <c r="EQ720" s="239"/>
      <c r="ER720" s="239"/>
      <c r="ES720" s="239"/>
      <c r="ET720" s="239"/>
      <c r="EU720" s="239"/>
      <c r="EV720" s="239"/>
      <c r="EW720" s="239"/>
      <c r="EX720" s="239"/>
      <c r="EY720" s="239"/>
      <c r="EZ720" s="239"/>
      <c r="FA720" s="239"/>
      <c r="FB720" s="239"/>
      <c r="FC720" s="239"/>
      <c r="FD720" s="239"/>
      <c r="FE720" s="239"/>
      <c r="FF720" s="239"/>
      <c r="FG720" s="239"/>
      <c r="FH720" s="239"/>
      <c r="FI720" s="239"/>
      <c r="FJ720" s="239"/>
      <c r="FK720" s="239"/>
      <c r="FL720" s="239"/>
      <c r="FM720" s="239"/>
      <c r="FN720" s="239"/>
      <c r="FO720" s="239"/>
      <c r="FP720" s="239"/>
      <c r="FQ720" s="239"/>
      <c r="FR720" s="239"/>
      <c r="FS720" s="239"/>
      <c r="FT720" s="239"/>
      <c r="FU720" s="239"/>
      <c r="FV720" s="239"/>
      <c r="FW720" s="239"/>
      <c r="FX720" s="239"/>
      <c r="FY720" s="239"/>
      <c r="FZ720" s="239"/>
      <c r="GA720" s="239"/>
      <c r="GB720" s="239"/>
      <c r="GC720" s="239"/>
      <c r="GD720" s="239"/>
      <c r="GE720" s="239"/>
      <c r="GF720" s="239"/>
      <c r="GG720" s="239"/>
      <c r="GH720" s="239"/>
      <c r="GI720" s="239"/>
      <c r="GJ720" s="239"/>
      <c r="GK720" s="239"/>
      <c r="GL720" s="239"/>
      <c r="GM720" s="239"/>
      <c r="GN720" s="239"/>
      <c r="GO720" s="239"/>
      <c r="GP720" s="239"/>
      <c r="GQ720" s="239"/>
      <c r="GR720" s="239"/>
      <c r="GS720" s="239"/>
      <c r="GT720" s="239"/>
      <c r="GU720" s="239"/>
      <c r="GV720" s="239"/>
      <c r="GW720" s="239"/>
      <c r="GX720" s="239"/>
      <c r="GY720" s="239"/>
      <c r="GZ720" s="239"/>
      <c r="HA720" s="239"/>
      <c r="HB720" s="239"/>
      <c r="HC720" s="239"/>
      <c r="HD720" s="239"/>
      <c r="HE720" s="239"/>
      <c r="HF720" s="239"/>
      <c r="HG720" s="239"/>
      <c r="HH720" s="239"/>
      <c r="HI720" s="239"/>
      <c r="HJ720" s="239"/>
      <c r="HK720" s="239"/>
      <c r="HL720" s="239"/>
      <c r="HM720" s="239"/>
      <c r="HN720" s="239"/>
      <c r="HO720" s="239"/>
      <c r="HP720" s="239"/>
      <c r="HQ720" s="239"/>
      <c r="HR720" s="239"/>
      <c r="HS720" s="239"/>
      <c r="HT720" s="239"/>
      <c r="HU720" s="239"/>
      <c r="HV720" s="239"/>
      <c r="HW720" s="239"/>
      <c r="HX720" s="239"/>
      <c r="HY720" s="239"/>
      <c r="HZ720" s="239"/>
      <c r="IA720" s="239"/>
      <c r="IB720" s="239"/>
      <c r="IC720" s="239"/>
      <c r="ID720" s="239"/>
      <c r="IE720" s="239"/>
      <c r="IF720" s="239"/>
      <c r="IG720" s="239"/>
      <c r="IH720" s="325"/>
      <c r="II720" s="325"/>
      <c r="IJ720" s="325"/>
      <c r="IK720" s="325"/>
      <c r="IL720" s="325"/>
      <c r="IM720" s="325"/>
      <c r="IN720" s="325"/>
      <c r="IO720" s="325"/>
      <c r="IP720" s="325"/>
      <c r="IQ720" s="325"/>
      <c r="IR720" s="325"/>
      <c r="IS720" s="325"/>
      <c r="IT720" s="325"/>
      <c r="IU720" s="325"/>
      <c r="IV720" s="325"/>
    </row>
    <row r="721" spans="1:256" s="321" customFormat="1" ht="30" customHeight="1">
      <c r="A721" s="341" t="s">
        <v>623</v>
      </c>
      <c r="B721" s="344">
        <v>4349.44</v>
      </c>
      <c r="C721" s="338">
        <f t="shared" si="97"/>
        <v>4349.44</v>
      </c>
      <c r="D721" s="345">
        <v>1816</v>
      </c>
      <c r="E721" s="353">
        <f t="shared" si="90"/>
        <v>0.417525014714538</v>
      </c>
      <c r="F721" s="355"/>
      <c r="G721" s="239"/>
      <c r="H721" s="239"/>
      <c r="I721" s="239"/>
      <c r="J721" s="239"/>
      <c r="K721" s="239"/>
      <c r="L721" s="239"/>
      <c r="M721" s="239"/>
      <c r="N721" s="239"/>
      <c r="O721" s="239"/>
      <c r="P721" s="239"/>
      <c r="Q721" s="239"/>
      <c r="R721" s="239"/>
      <c r="S721" s="239"/>
      <c r="T721" s="239"/>
      <c r="U721" s="239"/>
      <c r="V721" s="239"/>
      <c r="W721" s="239"/>
      <c r="X721" s="239"/>
      <c r="Y721" s="239"/>
      <c r="Z721" s="239"/>
      <c r="AA721" s="239"/>
      <c r="AB721" s="239"/>
      <c r="AC721" s="239"/>
      <c r="AD721" s="239"/>
      <c r="AE721" s="239"/>
      <c r="AF721" s="239"/>
      <c r="AG721" s="239"/>
      <c r="AH721" s="239"/>
      <c r="AI721" s="239"/>
      <c r="AJ721" s="239"/>
      <c r="AK721" s="239"/>
      <c r="AL721" s="239"/>
      <c r="AM721" s="239"/>
      <c r="AN721" s="239"/>
      <c r="AO721" s="239"/>
      <c r="AP721" s="239"/>
      <c r="AQ721" s="239"/>
      <c r="AR721" s="239"/>
      <c r="AS721" s="239"/>
      <c r="AT721" s="239"/>
      <c r="AU721" s="239"/>
      <c r="AV721" s="239"/>
      <c r="AW721" s="239"/>
      <c r="AX721" s="239"/>
      <c r="AY721" s="239"/>
      <c r="AZ721" s="239"/>
      <c r="BA721" s="239"/>
      <c r="BB721" s="239"/>
      <c r="BC721" s="239"/>
      <c r="BD721" s="239"/>
      <c r="BE721" s="239"/>
      <c r="BF721" s="239"/>
      <c r="BG721" s="239"/>
      <c r="BH721" s="239"/>
      <c r="BI721" s="239"/>
      <c r="BJ721" s="239"/>
      <c r="BK721" s="239"/>
      <c r="BL721" s="239"/>
      <c r="BM721" s="239"/>
      <c r="BN721" s="239"/>
      <c r="BO721" s="239"/>
      <c r="BP721" s="239"/>
      <c r="BQ721" s="239"/>
      <c r="BR721" s="239"/>
      <c r="BS721" s="239"/>
      <c r="BT721" s="239"/>
      <c r="BU721" s="239"/>
      <c r="BV721" s="239"/>
      <c r="BW721" s="239"/>
      <c r="BX721" s="239"/>
      <c r="BY721" s="239"/>
      <c r="BZ721" s="239"/>
      <c r="CA721" s="239"/>
      <c r="CB721" s="239"/>
      <c r="CC721" s="239"/>
      <c r="CD721" s="239"/>
      <c r="CE721" s="239"/>
      <c r="CF721" s="239"/>
      <c r="CG721" s="239"/>
      <c r="CH721" s="239"/>
      <c r="CI721" s="239"/>
      <c r="CJ721" s="239"/>
      <c r="CK721" s="239"/>
      <c r="CL721" s="239"/>
      <c r="CM721" s="239"/>
      <c r="CN721" s="239"/>
      <c r="CO721" s="239"/>
      <c r="CP721" s="239"/>
      <c r="CQ721" s="239"/>
      <c r="CR721" s="239"/>
      <c r="CS721" s="239"/>
      <c r="CT721" s="239"/>
      <c r="CU721" s="239"/>
      <c r="CV721" s="239"/>
      <c r="CW721" s="239"/>
      <c r="CX721" s="239"/>
      <c r="CY721" s="239"/>
      <c r="CZ721" s="239"/>
      <c r="DA721" s="239"/>
      <c r="DB721" s="239"/>
      <c r="DC721" s="239"/>
      <c r="DD721" s="239"/>
      <c r="DE721" s="239"/>
      <c r="DF721" s="239"/>
      <c r="DG721" s="239"/>
      <c r="DH721" s="239"/>
      <c r="DI721" s="239"/>
      <c r="DJ721" s="239"/>
      <c r="DK721" s="239"/>
      <c r="DL721" s="239"/>
      <c r="DM721" s="239"/>
      <c r="DN721" s="239"/>
      <c r="DO721" s="239"/>
      <c r="DP721" s="239"/>
      <c r="DQ721" s="239"/>
      <c r="DR721" s="239"/>
      <c r="DS721" s="239"/>
      <c r="DT721" s="239"/>
      <c r="DU721" s="239"/>
      <c r="DV721" s="239"/>
      <c r="DW721" s="239"/>
      <c r="DX721" s="239"/>
      <c r="DY721" s="239"/>
      <c r="DZ721" s="239"/>
      <c r="EA721" s="239"/>
      <c r="EB721" s="239"/>
      <c r="EC721" s="239"/>
      <c r="ED721" s="239"/>
      <c r="EE721" s="239"/>
      <c r="EF721" s="239"/>
      <c r="EG721" s="239"/>
      <c r="EH721" s="239"/>
      <c r="EI721" s="239"/>
      <c r="EJ721" s="239"/>
      <c r="EK721" s="239"/>
      <c r="EL721" s="239"/>
      <c r="EM721" s="239"/>
      <c r="EN721" s="239"/>
      <c r="EO721" s="239"/>
      <c r="EP721" s="239"/>
      <c r="EQ721" s="239"/>
      <c r="ER721" s="239"/>
      <c r="ES721" s="239"/>
      <c r="ET721" s="239"/>
      <c r="EU721" s="239"/>
      <c r="EV721" s="239"/>
      <c r="EW721" s="239"/>
      <c r="EX721" s="239"/>
      <c r="EY721" s="239"/>
      <c r="EZ721" s="239"/>
      <c r="FA721" s="239"/>
      <c r="FB721" s="239"/>
      <c r="FC721" s="239"/>
      <c r="FD721" s="239"/>
      <c r="FE721" s="239"/>
      <c r="FF721" s="239"/>
      <c r="FG721" s="239"/>
      <c r="FH721" s="239"/>
      <c r="FI721" s="239"/>
      <c r="FJ721" s="239"/>
      <c r="FK721" s="239"/>
      <c r="FL721" s="239"/>
      <c r="FM721" s="239"/>
      <c r="FN721" s="239"/>
      <c r="FO721" s="239"/>
      <c r="FP721" s="239"/>
      <c r="FQ721" s="239"/>
      <c r="FR721" s="239"/>
      <c r="FS721" s="239"/>
      <c r="FT721" s="239"/>
      <c r="FU721" s="239"/>
      <c r="FV721" s="239"/>
      <c r="FW721" s="239"/>
      <c r="FX721" s="239"/>
      <c r="FY721" s="239"/>
      <c r="FZ721" s="239"/>
      <c r="GA721" s="239"/>
      <c r="GB721" s="239"/>
      <c r="GC721" s="239"/>
      <c r="GD721" s="239"/>
      <c r="GE721" s="239"/>
      <c r="GF721" s="239"/>
      <c r="GG721" s="239"/>
      <c r="GH721" s="239"/>
      <c r="GI721" s="239"/>
      <c r="GJ721" s="239"/>
      <c r="GK721" s="239"/>
      <c r="GL721" s="239"/>
      <c r="GM721" s="239"/>
      <c r="GN721" s="239"/>
      <c r="GO721" s="239"/>
      <c r="GP721" s="239"/>
      <c r="GQ721" s="239"/>
      <c r="GR721" s="239"/>
      <c r="GS721" s="239"/>
      <c r="GT721" s="239"/>
      <c r="GU721" s="239"/>
      <c r="GV721" s="239"/>
      <c r="GW721" s="239"/>
      <c r="GX721" s="239"/>
      <c r="GY721" s="239"/>
      <c r="GZ721" s="239"/>
      <c r="HA721" s="239"/>
      <c r="HB721" s="239"/>
      <c r="HC721" s="239"/>
      <c r="HD721" s="239"/>
      <c r="HE721" s="239"/>
      <c r="HF721" s="239"/>
      <c r="HG721" s="239"/>
      <c r="HH721" s="239"/>
      <c r="HI721" s="239"/>
      <c r="HJ721" s="239"/>
      <c r="HK721" s="239"/>
      <c r="HL721" s="239"/>
      <c r="HM721" s="239"/>
      <c r="HN721" s="239"/>
      <c r="HO721" s="239"/>
      <c r="HP721" s="239"/>
      <c r="HQ721" s="239"/>
      <c r="HR721" s="239"/>
      <c r="HS721" s="239"/>
      <c r="HT721" s="239"/>
      <c r="HU721" s="239"/>
      <c r="HV721" s="239"/>
      <c r="HW721" s="239"/>
      <c r="HX721" s="239"/>
      <c r="HY721" s="239"/>
      <c r="HZ721" s="239"/>
      <c r="IA721" s="239"/>
      <c r="IB721" s="239"/>
      <c r="IC721" s="239"/>
      <c r="ID721" s="239"/>
      <c r="IE721" s="239"/>
      <c r="IF721" s="239"/>
      <c r="IG721" s="239"/>
      <c r="IH721" s="325"/>
      <c r="II721" s="325"/>
      <c r="IJ721" s="325"/>
      <c r="IK721" s="325"/>
      <c r="IL721" s="325"/>
      <c r="IM721" s="325"/>
      <c r="IN721" s="325"/>
      <c r="IO721" s="325"/>
      <c r="IP721" s="325"/>
      <c r="IQ721" s="325"/>
      <c r="IR721" s="325"/>
      <c r="IS721" s="325"/>
      <c r="IT721" s="325"/>
      <c r="IU721" s="325"/>
      <c r="IV721" s="325"/>
    </row>
    <row r="722" spans="1:256" s="320" customFormat="1" ht="30" customHeight="1">
      <c r="A722" s="334" t="s">
        <v>624</v>
      </c>
      <c r="B722" s="342">
        <f>B723+B733+B737+B745+B750+B757+B763+B766+B769+B771+B773+B779+B781+B783+B794</f>
        <v>8620.65</v>
      </c>
      <c r="C722" s="342">
        <f>C723+C733+C737+C745+C750+C757+C763+C766+C769+C771+C773+C779+C781+C783+C794</f>
        <v>8620.65</v>
      </c>
      <c r="D722" s="343">
        <f>D723+D733+D737+D745+D750+D757+D763+D766+D769+D771+D773+D779+D781+D783+D794</f>
        <v>8173</v>
      </c>
      <c r="E722" s="349">
        <f t="shared" si="90"/>
        <v>0.9480723611328612</v>
      </c>
      <c r="F722" s="361"/>
      <c r="G722" s="351"/>
      <c r="H722" s="351"/>
      <c r="I722" s="351"/>
      <c r="J722" s="351"/>
      <c r="K722" s="351"/>
      <c r="L722" s="351"/>
      <c r="M722" s="351"/>
      <c r="N722" s="351"/>
      <c r="O722" s="351"/>
      <c r="P722" s="351"/>
      <c r="Q722" s="351"/>
      <c r="R722" s="351"/>
      <c r="S722" s="351"/>
      <c r="T722" s="351"/>
      <c r="U722" s="351"/>
      <c r="V722" s="351"/>
      <c r="W722" s="351"/>
      <c r="X722" s="351"/>
      <c r="Y722" s="351"/>
      <c r="Z722" s="351"/>
      <c r="AA722" s="351"/>
      <c r="AB722" s="351"/>
      <c r="AC722" s="351"/>
      <c r="AD722" s="351"/>
      <c r="AE722" s="351"/>
      <c r="AF722" s="351"/>
      <c r="AG722" s="351"/>
      <c r="AH722" s="351"/>
      <c r="AI722" s="351"/>
      <c r="AJ722" s="351"/>
      <c r="AK722" s="351"/>
      <c r="AL722" s="351"/>
      <c r="AM722" s="351"/>
      <c r="AN722" s="351"/>
      <c r="AO722" s="351"/>
      <c r="AP722" s="351"/>
      <c r="AQ722" s="351"/>
      <c r="AR722" s="351"/>
      <c r="AS722" s="351"/>
      <c r="AT722" s="351"/>
      <c r="AU722" s="351"/>
      <c r="AV722" s="351"/>
      <c r="AW722" s="351"/>
      <c r="AX722" s="351"/>
      <c r="AY722" s="351"/>
      <c r="AZ722" s="351"/>
      <c r="BA722" s="351"/>
      <c r="BB722" s="351"/>
      <c r="BC722" s="351"/>
      <c r="BD722" s="351"/>
      <c r="BE722" s="351"/>
      <c r="BF722" s="351"/>
      <c r="BG722" s="351"/>
      <c r="BH722" s="351"/>
      <c r="BI722" s="351"/>
      <c r="BJ722" s="351"/>
      <c r="BK722" s="351"/>
      <c r="BL722" s="351"/>
      <c r="BM722" s="351"/>
      <c r="BN722" s="351"/>
      <c r="BO722" s="351"/>
      <c r="BP722" s="351"/>
      <c r="BQ722" s="351"/>
      <c r="BR722" s="351"/>
      <c r="BS722" s="351"/>
      <c r="BT722" s="351"/>
      <c r="BU722" s="351"/>
      <c r="BV722" s="351"/>
      <c r="BW722" s="351"/>
      <c r="BX722" s="351"/>
      <c r="BY722" s="351"/>
      <c r="BZ722" s="351"/>
      <c r="CA722" s="351"/>
      <c r="CB722" s="351"/>
      <c r="CC722" s="351"/>
      <c r="CD722" s="351"/>
      <c r="CE722" s="351"/>
      <c r="CF722" s="351"/>
      <c r="CG722" s="351"/>
      <c r="CH722" s="351"/>
      <c r="CI722" s="351"/>
      <c r="CJ722" s="351"/>
      <c r="CK722" s="351"/>
      <c r="CL722" s="351"/>
      <c r="CM722" s="351"/>
      <c r="CN722" s="351"/>
      <c r="CO722" s="351"/>
      <c r="CP722" s="351"/>
      <c r="CQ722" s="351"/>
      <c r="CR722" s="351"/>
      <c r="CS722" s="351"/>
      <c r="CT722" s="351"/>
      <c r="CU722" s="351"/>
      <c r="CV722" s="351"/>
      <c r="CW722" s="351"/>
      <c r="CX722" s="351"/>
      <c r="CY722" s="351"/>
      <c r="CZ722" s="351"/>
      <c r="DA722" s="351"/>
      <c r="DB722" s="351"/>
      <c r="DC722" s="351"/>
      <c r="DD722" s="351"/>
      <c r="DE722" s="351"/>
      <c r="DF722" s="351"/>
      <c r="DG722" s="351"/>
      <c r="DH722" s="351"/>
      <c r="DI722" s="351"/>
      <c r="DJ722" s="351"/>
      <c r="DK722" s="351"/>
      <c r="DL722" s="351"/>
      <c r="DM722" s="351"/>
      <c r="DN722" s="351"/>
      <c r="DO722" s="351"/>
      <c r="DP722" s="351"/>
      <c r="DQ722" s="351"/>
      <c r="DR722" s="351"/>
      <c r="DS722" s="351"/>
      <c r="DT722" s="351"/>
      <c r="DU722" s="351"/>
      <c r="DV722" s="351"/>
      <c r="DW722" s="351"/>
      <c r="DX722" s="351"/>
      <c r="DY722" s="351"/>
      <c r="DZ722" s="351"/>
      <c r="EA722" s="351"/>
      <c r="EB722" s="351"/>
      <c r="EC722" s="351"/>
      <c r="ED722" s="351"/>
      <c r="EE722" s="351"/>
      <c r="EF722" s="351"/>
      <c r="EG722" s="351"/>
      <c r="EH722" s="351"/>
      <c r="EI722" s="351"/>
      <c r="EJ722" s="351"/>
      <c r="EK722" s="351"/>
      <c r="EL722" s="351"/>
      <c r="EM722" s="351"/>
      <c r="EN722" s="351"/>
      <c r="EO722" s="351"/>
      <c r="EP722" s="351"/>
      <c r="EQ722" s="351"/>
      <c r="ER722" s="351"/>
      <c r="ES722" s="351"/>
      <c r="ET722" s="351"/>
      <c r="EU722" s="351"/>
      <c r="EV722" s="351"/>
      <c r="EW722" s="351"/>
      <c r="EX722" s="351"/>
      <c r="EY722" s="351"/>
      <c r="EZ722" s="351"/>
      <c r="FA722" s="351"/>
      <c r="FB722" s="351"/>
      <c r="FC722" s="351"/>
      <c r="FD722" s="351"/>
      <c r="FE722" s="351"/>
      <c r="FF722" s="351"/>
      <c r="FG722" s="351"/>
      <c r="FH722" s="351"/>
      <c r="FI722" s="351"/>
      <c r="FJ722" s="351"/>
      <c r="FK722" s="351"/>
      <c r="FL722" s="351"/>
      <c r="FM722" s="351"/>
      <c r="FN722" s="351"/>
      <c r="FO722" s="351"/>
      <c r="FP722" s="351"/>
      <c r="FQ722" s="351"/>
      <c r="FR722" s="351"/>
      <c r="FS722" s="351"/>
      <c r="FT722" s="351"/>
      <c r="FU722" s="351"/>
      <c r="FV722" s="351"/>
      <c r="FW722" s="351"/>
      <c r="FX722" s="351"/>
      <c r="FY722" s="351"/>
      <c r="FZ722" s="351"/>
      <c r="GA722" s="351"/>
      <c r="GB722" s="351"/>
      <c r="GC722" s="351"/>
      <c r="GD722" s="351"/>
      <c r="GE722" s="351"/>
      <c r="GF722" s="351"/>
      <c r="GG722" s="351"/>
      <c r="GH722" s="351"/>
      <c r="GI722" s="351"/>
      <c r="GJ722" s="351"/>
      <c r="GK722" s="351"/>
      <c r="GL722" s="351"/>
      <c r="GM722" s="351"/>
      <c r="GN722" s="351"/>
      <c r="GO722" s="351"/>
      <c r="GP722" s="351"/>
      <c r="GQ722" s="351"/>
      <c r="GR722" s="351"/>
      <c r="GS722" s="351"/>
      <c r="GT722" s="351"/>
      <c r="GU722" s="351"/>
      <c r="GV722" s="351"/>
      <c r="GW722" s="351"/>
      <c r="GX722" s="351"/>
      <c r="GY722" s="351"/>
      <c r="GZ722" s="351"/>
      <c r="HA722" s="351"/>
      <c r="HB722" s="351"/>
      <c r="HC722" s="351"/>
      <c r="HD722" s="351"/>
      <c r="HE722" s="351"/>
      <c r="HF722" s="351"/>
      <c r="HG722" s="351"/>
      <c r="HH722" s="351"/>
      <c r="HI722" s="351"/>
      <c r="HJ722" s="351"/>
      <c r="HK722" s="351"/>
      <c r="HL722" s="351"/>
      <c r="HM722" s="351"/>
      <c r="HN722" s="351"/>
      <c r="HO722" s="351"/>
      <c r="HP722" s="351"/>
      <c r="HQ722" s="351"/>
      <c r="HR722" s="351"/>
      <c r="HS722" s="351"/>
      <c r="HT722" s="351"/>
      <c r="HU722" s="351"/>
      <c r="HV722" s="351"/>
      <c r="HW722" s="351"/>
      <c r="HX722" s="351"/>
      <c r="HY722" s="351"/>
      <c r="HZ722" s="351"/>
      <c r="IA722" s="351"/>
      <c r="IB722" s="351"/>
      <c r="IC722" s="351"/>
      <c r="ID722" s="351"/>
      <c r="IE722" s="351"/>
      <c r="IF722" s="351"/>
      <c r="IG722" s="351"/>
      <c r="IH722" s="357"/>
      <c r="II722" s="357"/>
      <c r="IJ722" s="357"/>
      <c r="IK722" s="357"/>
      <c r="IL722" s="357"/>
      <c r="IM722" s="357"/>
      <c r="IN722" s="357"/>
      <c r="IO722" s="357"/>
      <c r="IP722" s="357"/>
      <c r="IQ722" s="357"/>
      <c r="IR722" s="357"/>
      <c r="IS722" s="357"/>
      <c r="IT722" s="357"/>
      <c r="IU722" s="357"/>
      <c r="IV722" s="357"/>
    </row>
    <row r="723" spans="1:256" s="321" customFormat="1" ht="30" customHeight="1">
      <c r="A723" s="334" t="s">
        <v>625</v>
      </c>
      <c r="B723" s="342">
        <f>SUM(B724:B732)</f>
        <v>106.3</v>
      </c>
      <c r="C723" s="342">
        <f>SUM(C724:C732)</f>
        <v>106.3</v>
      </c>
      <c r="D723" s="343">
        <f>SUM(D724:D732)</f>
        <v>98</v>
      </c>
      <c r="E723" s="353">
        <f t="shared" si="90"/>
        <v>0.9219190968955786</v>
      </c>
      <c r="F723" s="354"/>
      <c r="G723" s="239"/>
      <c r="H723" s="239"/>
      <c r="I723" s="239"/>
      <c r="J723" s="239"/>
      <c r="K723" s="239"/>
      <c r="L723" s="239"/>
      <c r="M723" s="239"/>
      <c r="N723" s="239"/>
      <c r="O723" s="239"/>
      <c r="P723" s="239"/>
      <c r="Q723" s="239"/>
      <c r="R723" s="239"/>
      <c r="S723" s="239"/>
      <c r="T723" s="239"/>
      <c r="U723" s="239"/>
      <c r="V723" s="239"/>
      <c r="W723" s="239"/>
      <c r="X723" s="239"/>
      <c r="Y723" s="239"/>
      <c r="Z723" s="239"/>
      <c r="AA723" s="239"/>
      <c r="AB723" s="239"/>
      <c r="AC723" s="239"/>
      <c r="AD723" s="239"/>
      <c r="AE723" s="239"/>
      <c r="AF723" s="239"/>
      <c r="AG723" s="239"/>
      <c r="AH723" s="239"/>
      <c r="AI723" s="239"/>
      <c r="AJ723" s="239"/>
      <c r="AK723" s="239"/>
      <c r="AL723" s="239"/>
      <c r="AM723" s="239"/>
      <c r="AN723" s="239"/>
      <c r="AO723" s="239"/>
      <c r="AP723" s="239"/>
      <c r="AQ723" s="239"/>
      <c r="AR723" s="239"/>
      <c r="AS723" s="239"/>
      <c r="AT723" s="239"/>
      <c r="AU723" s="239"/>
      <c r="AV723" s="239"/>
      <c r="AW723" s="239"/>
      <c r="AX723" s="239"/>
      <c r="AY723" s="239"/>
      <c r="AZ723" s="239"/>
      <c r="BA723" s="239"/>
      <c r="BB723" s="239"/>
      <c r="BC723" s="239"/>
      <c r="BD723" s="239"/>
      <c r="BE723" s="239"/>
      <c r="BF723" s="239"/>
      <c r="BG723" s="239"/>
      <c r="BH723" s="239"/>
      <c r="BI723" s="239"/>
      <c r="BJ723" s="239"/>
      <c r="BK723" s="239"/>
      <c r="BL723" s="239"/>
      <c r="BM723" s="239"/>
      <c r="BN723" s="239"/>
      <c r="BO723" s="239"/>
      <c r="BP723" s="239"/>
      <c r="BQ723" s="239"/>
      <c r="BR723" s="239"/>
      <c r="BS723" s="239"/>
      <c r="BT723" s="239"/>
      <c r="BU723" s="239"/>
      <c r="BV723" s="239"/>
      <c r="BW723" s="239"/>
      <c r="BX723" s="239"/>
      <c r="BY723" s="239"/>
      <c r="BZ723" s="239"/>
      <c r="CA723" s="239"/>
      <c r="CB723" s="239"/>
      <c r="CC723" s="239"/>
      <c r="CD723" s="239"/>
      <c r="CE723" s="239"/>
      <c r="CF723" s="239"/>
      <c r="CG723" s="239"/>
      <c r="CH723" s="239"/>
      <c r="CI723" s="239"/>
      <c r="CJ723" s="239"/>
      <c r="CK723" s="239"/>
      <c r="CL723" s="239"/>
      <c r="CM723" s="239"/>
      <c r="CN723" s="239"/>
      <c r="CO723" s="239"/>
      <c r="CP723" s="239"/>
      <c r="CQ723" s="239"/>
      <c r="CR723" s="239"/>
      <c r="CS723" s="239"/>
      <c r="CT723" s="239"/>
      <c r="CU723" s="239"/>
      <c r="CV723" s="239"/>
      <c r="CW723" s="239"/>
      <c r="CX723" s="239"/>
      <c r="CY723" s="239"/>
      <c r="CZ723" s="239"/>
      <c r="DA723" s="239"/>
      <c r="DB723" s="239"/>
      <c r="DC723" s="239"/>
      <c r="DD723" s="239"/>
      <c r="DE723" s="239"/>
      <c r="DF723" s="239"/>
      <c r="DG723" s="239"/>
      <c r="DH723" s="239"/>
      <c r="DI723" s="239"/>
      <c r="DJ723" s="239"/>
      <c r="DK723" s="239"/>
      <c r="DL723" s="239"/>
      <c r="DM723" s="239"/>
      <c r="DN723" s="239"/>
      <c r="DO723" s="239"/>
      <c r="DP723" s="239"/>
      <c r="DQ723" s="239"/>
      <c r="DR723" s="239"/>
      <c r="DS723" s="239"/>
      <c r="DT723" s="239"/>
      <c r="DU723" s="239"/>
      <c r="DV723" s="239"/>
      <c r="DW723" s="239"/>
      <c r="DX723" s="239"/>
      <c r="DY723" s="239"/>
      <c r="DZ723" s="239"/>
      <c r="EA723" s="239"/>
      <c r="EB723" s="239"/>
      <c r="EC723" s="239"/>
      <c r="ED723" s="239"/>
      <c r="EE723" s="239"/>
      <c r="EF723" s="239"/>
      <c r="EG723" s="239"/>
      <c r="EH723" s="239"/>
      <c r="EI723" s="239"/>
      <c r="EJ723" s="239"/>
      <c r="EK723" s="239"/>
      <c r="EL723" s="239"/>
      <c r="EM723" s="239"/>
      <c r="EN723" s="239"/>
      <c r="EO723" s="239"/>
      <c r="EP723" s="239"/>
      <c r="EQ723" s="239"/>
      <c r="ER723" s="239"/>
      <c r="ES723" s="239"/>
      <c r="ET723" s="239"/>
      <c r="EU723" s="239"/>
      <c r="EV723" s="239"/>
      <c r="EW723" s="239"/>
      <c r="EX723" s="239"/>
      <c r="EY723" s="239"/>
      <c r="EZ723" s="239"/>
      <c r="FA723" s="239"/>
      <c r="FB723" s="239"/>
      <c r="FC723" s="239"/>
      <c r="FD723" s="239"/>
      <c r="FE723" s="239"/>
      <c r="FF723" s="239"/>
      <c r="FG723" s="239"/>
      <c r="FH723" s="239"/>
      <c r="FI723" s="239"/>
      <c r="FJ723" s="239"/>
      <c r="FK723" s="239"/>
      <c r="FL723" s="239"/>
      <c r="FM723" s="239"/>
      <c r="FN723" s="239"/>
      <c r="FO723" s="239"/>
      <c r="FP723" s="239"/>
      <c r="FQ723" s="239"/>
      <c r="FR723" s="239"/>
      <c r="FS723" s="239"/>
      <c r="FT723" s="239"/>
      <c r="FU723" s="239"/>
      <c r="FV723" s="239"/>
      <c r="FW723" s="239"/>
      <c r="FX723" s="239"/>
      <c r="FY723" s="239"/>
      <c r="FZ723" s="239"/>
      <c r="GA723" s="239"/>
      <c r="GB723" s="239"/>
      <c r="GC723" s="239"/>
      <c r="GD723" s="239"/>
      <c r="GE723" s="239"/>
      <c r="GF723" s="239"/>
      <c r="GG723" s="239"/>
      <c r="GH723" s="239"/>
      <c r="GI723" s="239"/>
      <c r="GJ723" s="239"/>
      <c r="GK723" s="239"/>
      <c r="GL723" s="239"/>
      <c r="GM723" s="239"/>
      <c r="GN723" s="239"/>
      <c r="GO723" s="239"/>
      <c r="GP723" s="239"/>
      <c r="GQ723" s="239"/>
      <c r="GR723" s="239"/>
      <c r="GS723" s="239"/>
      <c r="GT723" s="239"/>
      <c r="GU723" s="239"/>
      <c r="GV723" s="239"/>
      <c r="GW723" s="239"/>
      <c r="GX723" s="239"/>
      <c r="GY723" s="239"/>
      <c r="GZ723" s="239"/>
      <c r="HA723" s="239"/>
      <c r="HB723" s="239"/>
      <c r="HC723" s="239"/>
      <c r="HD723" s="239"/>
      <c r="HE723" s="239"/>
      <c r="HF723" s="239"/>
      <c r="HG723" s="239"/>
      <c r="HH723" s="239"/>
      <c r="HI723" s="239"/>
      <c r="HJ723" s="239"/>
      <c r="HK723" s="239"/>
      <c r="HL723" s="239"/>
      <c r="HM723" s="239"/>
      <c r="HN723" s="239"/>
      <c r="HO723" s="239"/>
      <c r="HP723" s="239"/>
      <c r="HQ723" s="239"/>
      <c r="HR723" s="239"/>
      <c r="HS723" s="239"/>
      <c r="HT723" s="239"/>
      <c r="HU723" s="239"/>
      <c r="HV723" s="239"/>
      <c r="HW723" s="239"/>
      <c r="HX723" s="239"/>
      <c r="HY723" s="239"/>
      <c r="HZ723" s="239"/>
      <c r="IA723" s="239"/>
      <c r="IB723" s="239"/>
      <c r="IC723" s="239"/>
      <c r="ID723" s="239"/>
      <c r="IE723" s="239"/>
      <c r="IF723" s="239"/>
      <c r="IG723" s="239"/>
      <c r="IH723" s="325"/>
      <c r="II723" s="325"/>
      <c r="IJ723" s="325"/>
      <c r="IK723" s="325"/>
      <c r="IL723" s="325"/>
      <c r="IM723" s="325"/>
      <c r="IN723" s="325"/>
      <c r="IO723" s="325"/>
      <c r="IP723" s="325"/>
      <c r="IQ723" s="325"/>
      <c r="IR723" s="325"/>
      <c r="IS723" s="325"/>
      <c r="IT723" s="325"/>
      <c r="IU723" s="325"/>
      <c r="IV723" s="325"/>
    </row>
    <row r="724" spans="1:6" s="321" customFormat="1" ht="30" customHeight="1">
      <c r="A724" s="341" t="s">
        <v>78</v>
      </c>
      <c r="B724" s="344">
        <v>0</v>
      </c>
      <c r="C724" s="338">
        <f t="shared" si="97"/>
        <v>0</v>
      </c>
      <c r="D724" s="345"/>
      <c r="E724" s="353" t="str">
        <f t="shared" si="90"/>
        <v>-</v>
      </c>
      <c r="F724" s="354"/>
    </row>
    <row r="725" spans="1:256" s="321" customFormat="1" ht="30" customHeight="1">
      <c r="A725" s="341" t="s">
        <v>79</v>
      </c>
      <c r="B725" s="344">
        <v>106.3</v>
      </c>
      <c r="C725" s="338">
        <f t="shared" si="97"/>
        <v>106.3</v>
      </c>
      <c r="D725" s="345">
        <v>98</v>
      </c>
      <c r="E725" s="353">
        <f t="shared" si="90"/>
        <v>0.9219190968955786</v>
      </c>
      <c r="F725" s="354"/>
      <c r="G725" s="239"/>
      <c r="H725" s="239"/>
      <c r="I725" s="239"/>
      <c r="J725" s="239"/>
      <c r="K725" s="239"/>
      <c r="L725" s="239"/>
      <c r="M725" s="239"/>
      <c r="N725" s="239"/>
      <c r="O725" s="239"/>
      <c r="P725" s="239"/>
      <c r="Q725" s="239"/>
      <c r="R725" s="239"/>
      <c r="S725" s="239"/>
      <c r="T725" s="239"/>
      <c r="U725" s="239"/>
      <c r="V725" s="239"/>
      <c r="W725" s="239"/>
      <c r="X725" s="239"/>
      <c r="Y725" s="239"/>
      <c r="Z725" s="239"/>
      <c r="AA725" s="239"/>
      <c r="AB725" s="239"/>
      <c r="AC725" s="239"/>
      <c r="AD725" s="239"/>
      <c r="AE725" s="239"/>
      <c r="AF725" s="239"/>
      <c r="AG725" s="239"/>
      <c r="AH725" s="239"/>
      <c r="AI725" s="239"/>
      <c r="AJ725" s="239"/>
      <c r="AK725" s="239"/>
      <c r="AL725" s="239"/>
      <c r="AM725" s="239"/>
      <c r="AN725" s="239"/>
      <c r="AO725" s="239"/>
      <c r="AP725" s="239"/>
      <c r="AQ725" s="239"/>
      <c r="AR725" s="239"/>
      <c r="AS725" s="239"/>
      <c r="AT725" s="239"/>
      <c r="AU725" s="239"/>
      <c r="AV725" s="239"/>
      <c r="AW725" s="239"/>
      <c r="AX725" s="239"/>
      <c r="AY725" s="239"/>
      <c r="AZ725" s="239"/>
      <c r="BA725" s="239"/>
      <c r="BB725" s="239"/>
      <c r="BC725" s="239"/>
      <c r="BD725" s="239"/>
      <c r="BE725" s="239"/>
      <c r="BF725" s="239"/>
      <c r="BG725" s="239"/>
      <c r="BH725" s="239"/>
      <c r="BI725" s="239"/>
      <c r="BJ725" s="239"/>
      <c r="BK725" s="239"/>
      <c r="BL725" s="239"/>
      <c r="BM725" s="239"/>
      <c r="BN725" s="239"/>
      <c r="BO725" s="239"/>
      <c r="BP725" s="239"/>
      <c r="BQ725" s="239"/>
      <c r="BR725" s="239"/>
      <c r="BS725" s="239"/>
      <c r="BT725" s="239"/>
      <c r="BU725" s="239"/>
      <c r="BV725" s="239"/>
      <c r="BW725" s="239"/>
      <c r="BX725" s="239"/>
      <c r="BY725" s="239"/>
      <c r="BZ725" s="239"/>
      <c r="CA725" s="239"/>
      <c r="CB725" s="239"/>
      <c r="CC725" s="239"/>
      <c r="CD725" s="239"/>
      <c r="CE725" s="239"/>
      <c r="CF725" s="239"/>
      <c r="CG725" s="239"/>
      <c r="CH725" s="239"/>
      <c r="CI725" s="239"/>
      <c r="CJ725" s="239"/>
      <c r="CK725" s="239"/>
      <c r="CL725" s="239"/>
      <c r="CM725" s="239"/>
      <c r="CN725" s="239"/>
      <c r="CO725" s="239"/>
      <c r="CP725" s="239"/>
      <c r="CQ725" s="239"/>
      <c r="CR725" s="239"/>
      <c r="CS725" s="239"/>
      <c r="CT725" s="239"/>
      <c r="CU725" s="239"/>
      <c r="CV725" s="239"/>
      <c r="CW725" s="239"/>
      <c r="CX725" s="239"/>
      <c r="CY725" s="239"/>
      <c r="CZ725" s="239"/>
      <c r="DA725" s="239"/>
      <c r="DB725" s="239"/>
      <c r="DC725" s="239"/>
      <c r="DD725" s="239"/>
      <c r="DE725" s="239"/>
      <c r="DF725" s="239"/>
      <c r="DG725" s="239"/>
      <c r="DH725" s="239"/>
      <c r="DI725" s="239"/>
      <c r="DJ725" s="239"/>
      <c r="DK725" s="239"/>
      <c r="DL725" s="239"/>
      <c r="DM725" s="239"/>
      <c r="DN725" s="239"/>
      <c r="DO725" s="239"/>
      <c r="DP725" s="239"/>
      <c r="DQ725" s="239"/>
      <c r="DR725" s="239"/>
      <c r="DS725" s="239"/>
      <c r="DT725" s="239"/>
      <c r="DU725" s="239"/>
      <c r="DV725" s="239"/>
      <c r="DW725" s="239"/>
      <c r="DX725" s="239"/>
      <c r="DY725" s="239"/>
      <c r="DZ725" s="239"/>
      <c r="EA725" s="239"/>
      <c r="EB725" s="239"/>
      <c r="EC725" s="239"/>
      <c r="ED725" s="239"/>
      <c r="EE725" s="239"/>
      <c r="EF725" s="239"/>
      <c r="EG725" s="239"/>
      <c r="EH725" s="239"/>
      <c r="EI725" s="239"/>
      <c r="EJ725" s="239"/>
      <c r="EK725" s="239"/>
      <c r="EL725" s="239"/>
      <c r="EM725" s="239"/>
      <c r="EN725" s="239"/>
      <c r="EO725" s="239"/>
      <c r="EP725" s="239"/>
      <c r="EQ725" s="239"/>
      <c r="ER725" s="239"/>
      <c r="ES725" s="239"/>
      <c r="ET725" s="239"/>
      <c r="EU725" s="239"/>
      <c r="EV725" s="239"/>
      <c r="EW725" s="239"/>
      <c r="EX725" s="239"/>
      <c r="EY725" s="239"/>
      <c r="EZ725" s="239"/>
      <c r="FA725" s="239"/>
      <c r="FB725" s="239"/>
      <c r="FC725" s="239"/>
      <c r="FD725" s="239"/>
      <c r="FE725" s="239"/>
      <c r="FF725" s="239"/>
      <c r="FG725" s="239"/>
      <c r="FH725" s="239"/>
      <c r="FI725" s="239"/>
      <c r="FJ725" s="239"/>
      <c r="FK725" s="239"/>
      <c r="FL725" s="239"/>
      <c r="FM725" s="239"/>
      <c r="FN725" s="239"/>
      <c r="FO725" s="239"/>
      <c r="FP725" s="239"/>
      <c r="FQ725" s="239"/>
      <c r="FR725" s="239"/>
      <c r="FS725" s="239"/>
      <c r="FT725" s="239"/>
      <c r="FU725" s="239"/>
      <c r="FV725" s="239"/>
      <c r="FW725" s="239"/>
      <c r="FX725" s="239"/>
      <c r="FY725" s="239"/>
      <c r="FZ725" s="239"/>
      <c r="GA725" s="239"/>
      <c r="GB725" s="239"/>
      <c r="GC725" s="239"/>
      <c r="GD725" s="239"/>
      <c r="GE725" s="239"/>
      <c r="GF725" s="239"/>
      <c r="GG725" s="239"/>
      <c r="GH725" s="239"/>
      <c r="GI725" s="239"/>
      <c r="GJ725" s="239"/>
      <c r="GK725" s="239"/>
      <c r="GL725" s="239"/>
      <c r="GM725" s="239"/>
      <c r="GN725" s="239"/>
      <c r="GO725" s="239"/>
      <c r="GP725" s="239"/>
      <c r="GQ725" s="239"/>
      <c r="GR725" s="239"/>
      <c r="GS725" s="239"/>
      <c r="GT725" s="239"/>
      <c r="GU725" s="239"/>
      <c r="GV725" s="239"/>
      <c r="GW725" s="239"/>
      <c r="GX725" s="239"/>
      <c r="GY725" s="239"/>
      <c r="GZ725" s="239"/>
      <c r="HA725" s="239"/>
      <c r="HB725" s="239"/>
      <c r="HC725" s="239"/>
      <c r="HD725" s="239"/>
      <c r="HE725" s="239"/>
      <c r="HF725" s="239"/>
      <c r="HG725" s="239"/>
      <c r="HH725" s="239"/>
      <c r="HI725" s="239"/>
      <c r="HJ725" s="239"/>
      <c r="HK725" s="239"/>
      <c r="HL725" s="239"/>
      <c r="HM725" s="239"/>
      <c r="HN725" s="239"/>
      <c r="HO725" s="239"/>
      <c r="HP725" s="239"/>
      <c r="HQ725" s="239"/>
      <c r="HR725" s="239"/>
      <c r="HS725" s="239"/>
      <c r="HT725" s="239"/>
      <c r="HU725" s="239"/>
      <c r="HV725" s="239"/>
      <c r="HW725" s="239"/>
      <c r="HX725" s="239"/>
      <c r="HY725" s="239"/>
      <c r="HZ725" s="239"/>
      <c r="IA725" s="239"/>
      <c r="IB725" s="239"/>
      <c r="IC725" s="239"/>
      <c r="ID725" s="239"/>
      <c r="IE725" s="239"/>
      <c r="IF725" s="239"/>
      <c r="IG725" s="239"/>
      <c r="IH725" s="325"/>
      <c r="II725" s="325"/>
      <c r="IJ725" s="325"/>
      <c r="IK725" s="325"/>
      <c r="IL725" s="325"/>
      <c r="IM725" s="325"/>
      <c r="IN725" s="325"/>
      <c r="IO725" s="325"/>
      <c r="IP725" s="325"/>
      <c r="IQ725" s="325"/>
      <c r="IR725" s="325"/>
      <c r="IS725" s="325"/>
      <c r="IT725" s="325"/>
      <c r="IU725" s="325"/>
      <c r="IV725" s="325"/>
    </row>
    <row r="726" spans="1:6" s="321" customFormat="1" ht="30" customHeight="1">
      <c r="A726" s="341" t="s">
        <v>80</v>
      </c>
      <c r="B726" s="344">
        <v>0</v>
      </c>
      <c r="C726" s="338">
        <f t="shared" si="97"/>
        <v>0</v>
      </c>
      <c r="D726" s="345"/>
      <c r="E726" s="353" t="str">
        <f t="shared" si="90"/>
        <v>-</v>
      </c>
      <c r="F726" s="354"/>
    </row>
    <row r="727" spans="1:6" s="320" customFormat="1" ht="30" customHeight="1">
      <c r="A727" s="341" t="s">
        <v>626</v>
      </c>
      <c r="B727" s="344">
        <v>0</v>
      </c>
      <c r="C727" s="338">
        <f t="shared" si="97"/>
        <v>0</v>
      </c>
      <c r="D727" s="345"/>
      <c r="E727" s="353" t="str">
        <f t="shared" si="90"/>
        <v>-</v>
      </c>
      <c r="F727" s="350"/>
    </row>
    <row r="728" spans="1:6" s="321" customFormat="1" ht="30" customHeight="1">
      <c r="A728" s="341" t="s">
        <v>627</v>
      </c>
      <c r="B728" s="344">
        <v>0</v>
      </c>
      <c r="C728" s="338">
        <f t="shared" si="97"/>
        <v>0</v>
      </c>
      <c r="D728" s="345"/>
      <c r="E728" s="353" t="str">
        <f t="shared" si="90"/>
        <v>-</v>
      </c>
      <c r="F728" s="354"/>
    </row>
    <row r="729" spans="1:6" s="321" customFormat="1" ht="30" customHeight="1">
      <c r="A729" s="341" t="s">
        <v>628</v>
      </c>
      <c r="B729" s="344">
        <v>0</v>
      </c>
      <c r="C729" s="338">
        <f t="shared" si="97"/>
        <v>0</v>
      </c>
      <c r="D729" s="345"/>
      <c r="E729" s="353" t="str">
        <f t="shared" si="90"/>
        <v>-</v>
      </c>
      <c r="F729" s="354"/>
    </row>
    <row r="730" spans="1:6" s="321" customFormat="1" ht="30" customHeight="1">
      <c r="A730" s="341" t="s">
        <v>629</v>
      </c>
      <c r="B730" s="344">
        <v>0</v>
      </c>
      <c r="C730" s="338">
        <f t="shared" si="97"/>
        <v>0</v>
      </c>
      <c r="D730" s="345"/>
      <c r="E730" s="353" t="str">
        <f t="shared" si="90"/>
        <v>-</v>
      </c>
      <c r="F730" s="354"/>
    </row>
    <row r="731" spans="1:6" s="321" customFormat="1" ht="30" customHeight="1">
      <c r="A731" s="341" t="s">
        <v>630</v>
      </c>
      <c r="B731" s="344">
        <v>0</v>
      </c>
      <c r="C731" s="338">
        <f t="shared" si="97"/>
        <v>0</v>
      </c>
      <c r="D731" s="345"/>
      <c r="E731" s="353" t="str">
        <f t="shared" si="90"/>
        <v>-</v>
      </c>
      <c r="F731" s="354"/>
    </row>
    <row r="732" spans="1:6" s="321" customFormat="1" ht="30" customHeight="1">
      <c r="A732" s="341" t="s">
        <v>631</v>
      </c>
      <c r="B732" s="344">
        <v>0</v>
      </c>
      <c r="C732" s="338">
        <f t="shared" si="97"/>
        <v>0</v>
      </c>
      <c r="D732" s="345"/>
      <c r="E732" s="353" t="str">
        <f t="shared" si="90"/>
        <v>-</v>
      </c>
      <c r="F732" s="354"/>
    </row>
    <row r="733" spans="1:256" s="321" customFormat="1" ht="30" customHeight="1">
      <c r="A733" s="334" t="s">
        <v>632</v>
      </c>
      <c r="B733" s="342">
        <f>SUM(B734:B736)</f>
        <v>430.1</v>
      </c>
      <c r="C733" s="342">
        <f>SUM(C734:C736)</f>
        <v>430.1</v>
      </c>
      <c r="D733" s="343">
        <f>SUM(D734:D736)</f>
        <v>524</v>
      </c>
      <c r="E733" s="349">
        <f t="shared" si="90"/>
        <v>1.218321320623111</v>
      </c>
      <c r="F733" s="356" t="s">
        <v>633</v>
      </c>
      <c r="G733" s="239"/>
      <c r="H733" s="239"/>
      <c r="I733" s="239"/>
      <c r="J733" s="239"/>
      <c r="K733" s="239"/>
      <c r="L733" s="239"/>
      <c r="M733" s="239"/>
      <c r="N733" s="239"/>
      <c r="O733" s="239"/>
      <c r="P733" s="239"/>
      <c r="Q733" s="239"/>
      <c r="R733" s="239"/>
      <c r="S733" s="239"/>
      <c r="T733" s="239"/>
      <c r="U733" s="239"/>
      <c r="V733" s="239"/>
      <c r="W733" s="239"/>
      <c r="X733" s="239"/>
      <c r="Y733" s="239"/>
      <c r="Z733" s="239"/>
      <c r="AA733" s="239"/>
      <c r="AB733" s="239"/>
      <c r="AC733" s="239"/>
      <c r="AD733" s="239"/>
      <c r="AE733" s="239"/>
      <c r="AF733" s="239"/>
      <c r="AG733" s="239"/>
      <c r="AH733" s="239"/>
      <c r="AI733" s="239"/>
      <c r="AJ733" s="239"/>
      <c r="AK733" s="239"/>
      <c r="AL733" s="239"/>
      <c r="AM733" s="239"/>
      <c r="AN733" s="239"/>
      <c r="AO733" s="239"/>
      <c r="AP733" s="239"/>
      <c r="AQ733" s="239"/>
      <c r="AR733" s="239"/>
      <c r="AS733" s="239"/>
      <c r="AT733" s="239"/>
      <c r="AU733" s="239"/>
      <c r="AV733" s="239"/>
      <c r="AW733" s="239"/>
      <c r="AX733" s="239"/>
      <c r="AY733" s="239"/>
      <c r="AZ733" s="239"/>
      <c r="BA733" s="239"/>
      <c r="BB733" s="239"/>
      <c r="BC733" s="239"/>
      <c r="BD733" s="239"/>
      <c r="BE733" s="239"/>
      <c r="BF733" s="239"/>
      <c r="BG733" s="239"/>
      <c r="BH733" s="239"/>
      <c r="BI733" s="239"/>
      <c r="BJ733" s="239"/>
      <c r="BK733" s="239"/>
      <c r="BL733" s="239"/>
      <c r="BM733" s="239"/>
      <c r="BN733" s="239"/>
      <c r="BO733" s="239"/>
      <c r="BP733" s="239"/>
      <c r="BQ733" s="239"/>
      <c r="BR733" s="239"/>
      <c r="BS733" s="239"/>
      <c r="BT733" s="239"/>
      <c r="BU733" s="239"/>
      <c r="BV733" s="239"/>
      <c r="BW733" s="239"/>
      <c r="BX733" s="239"/>
      <c r="BY733" s="239"/>
      <c r="BZ733" s="239"/>
      <c r="CA733" s="239"/>
      <c r="CB733" s="239"/>
      <c r="CC733" s="239"/>
      <c r="CD733" s="239"/>
      <c r="CE733" s="239"/>
      <c r="CF733" s="239"/>
      <c r="CG733" s="239"/>
      <c r="CH733" s="239"/>
      <c r="CI733" s="239"/>
      <c r="CJ733" s="239"/>
      <c r="CK733" s="239"/>
      <c r="CL733" s="239"/>
      <c r="CM733" s="239"/>
      <c r="CN733" s="239"/>
      <c r="CO733" s="239"/>
      <c r="CP733" s="239"/>
      <c r="CQ733" s="239"/>
      <c r="CR733" s="239"/>
      <c r="CS733" s="239"/>
      <c r="CT733" s="239"/>
      <c r="CU733" s="239"/>
      <c r="CV733" s="239"/>
      <c r="CW733" s="239"/>
      <c r="CX733" s="239"/>
      <c r="CY733" s="239"/>
      <c r="CZ733" s="239"/>
      <c r="DA733" s="239"/>
      <c r="DB733" s="239"/>
      <c r="DC733" s="239"/>
      <c r="DD733" s="239"/>
      <c r="DE733" s="239"/>
      <c r="DF733" s="239"/>
      <c r="DG733" s="239"/>
      <c r="DH733" s="239"/>
      <c r="DI733" s="239"/>
      <c r="DJ733" s="239"/>
      <c r="DK733" s="239"/>
      <c r="DL733" s="239"/>
      <c r="DM733" s="239"/>
      <c r="DN733" s="239"/>
      <c r="DO733" s="239"/>
      <c r="DP733" s="239"/>
      <c r="DQ733" s="239"/>
      <c r="DR733" s="239"/>
      <c r="DS733" s="239"/>
      <c r="DT733" s="239"/>
      <c r="DU733" s="239"/>
      <c r="DV733" s="239"/>
      <c r="DW733" s="239"/>
      <c r="DX733" s="239"/>
      <c r="DY733" s="239"/>
      <c r="DZ733" s="239"/>
      <c r="EA733" s="239"/>
      <c r="EB733" s="239"/>
      <c r="EC733" s="239"/>
      <c r="ED733" s="239"/>
      <c r="EE733" s="239"/>
      <c r="EF733" s="239"/>
      <c r="EG733" s="239"/>
      <c r="EH733" s="239"/>
      <c r="EI733" s="239"/>
      <c r="EJ733" s="239"/>
      <c r="EK733" s="239"/>
      <c r="EL733" s="239"/>
      <c r="EM733" s="239"/>
      <c r="EN733" s="239"/>
      <c r="EO733" s="239"/>
      <c r="EP733" s="239"/>
      <c r="EQ733" s="239"/>
      <c r="ER733" s="239"/>
      <c r="ES733" s="239"/>
      <c r="ET733" s="239"/>
      <c r="EU733" s="239"/>
      <c r="EV733" s="239"/>
      <c r="EW733" s="239"/>
      <c r="EX733" s="239"/>
      <c r="EY733" s="239"/>
      <c r="EZ733" s="239"/>
      <c r="FA733" s="239"/>
      <c r="FB733" s="239"/>
      <c r="FC733" s="239"/>
      <c r="FD733" s="239"/>
      <c r="FE733" s="239"/>
      <c r="FF733" s="239"/>
      <c r="FG733" s="239"/>
      <c r="FH733" s="239"/>
      <c r="FI733" s="239"/>
      <c r="FJ733" s="239"/>
      <c r="FK733" s="239"/>
      <c r="FL733" s="239"/>
      <c r="FM733" s="239"/>
      <c r="FN733" s="239"/>
      <c r="FO733" s="239"/>
      <c r="FP733" s="239"/>
      <c r="FQ733" s="239"/>
      <c r="FR733" s="239"/>
      <c r="FS733" s="239"/>
      <c r="FT733" s="239"/>
      <c r="FU733" s="239"/>
      <c r="FV733" s="239"/>
      <c r="FW733" s="239"/>
      <c r="FX733" s="239"/>
      <c r="FY733" s="239"/>
      <c r="FZ733" s="239"/>
      <c r="GA733" s="239"/>
      <c r="GB733" s="239"/>
      <c r="GC733" s="239"/>
      <c r="GD733" s="239"/>
      <c r="GE733" s="239"/>
      <c r="GF733" s="239"/>
      <c r="GG733" s="239"/>
      <c r="GH733" s="239"/>
      <c r="GI733" s="239"/>
      <c r="GJ733" s="239"/>
      <c r="GK733" s="239"/>
      <c r="GL733" s="239"/>
      <c r="GM733" s="239"/>
      <c r="GN733" s="239"/>
      <c r="GO733" s="239"/>
      <c r="GP733" s="239"/>
      <c r="GQ733" s="239"/>
      <c r="GR733" s="239"/>
      <c r="GS733" s="239"/>
      <c r="GT733" s="239"/>
      <c r="GU733" s="239"/>
      <c r="GV733" s="239"/>
      <c r="GW733" s="239"/>
      <c r="GX733" s="239"/>
      <c r="GY733" s="239"/>
      <c r="GZ733" s="239"/>
      <c r="HA733" s="239"/>
      <c r="HB733" s="239"/>
      <c r="HC733" s="239"/>
      <c r="HD733" s="239"/>
      <c r="HE733" s="239"/>
      <c r="HF733" s="239"/>
      <c r="HG733" s="239"/>
      <c r="HH733" s="239"/>
      <c r="HI733" s="239"/>
      <c r="HJ733" s="239"/>
      <c r="HK733" s="239"/>
      <c r="HL733" s="239"/>
      <c r="HM733" s="239"/>
      <c r="HN733" s="239"/>
      <c r="HO733" s="239"/>
      <c r="HP733" s="239"/>
      <c r="HQ733" s="239"/>
      <c r="HR733" s="239"/>
      <c r="HS733" s="239"/>
      <c r="HT733" s="239"/>
      <c r="HU733" s="239"/>
      <c r="HV733" s="239"/>
      <c r="HW733" s="239"/>
      <c r="HX733" s="239"/>
      <c r="HY733" s="239"/>
      <c r="HZ733" s="239"/>
      <c r="IA733" s="239"/>
      <c r="IB733" s="239"/>
      <c r="IC733" s="239"/>
      <c r="ID733" s="239"/>
      <c r="IE733" s="239"/>
      <c r="IF733" s="239"/>
      <c r="IG733" s="239"/>
      <c r="IH733" s="325"/>
      <c r="II733" s="325"/>
      <c r="IJ733" s="325"/>
      <c r="IK733" s="325"/>
      <c r="IL733" s="325"/>
      <c r="IM733" s="325"/>
      <c r="IN733" s="325"/>
      <c r="IO733" s="325"/>
      <c r="IP733" s="325"/>
      <c r="IQ733" s="325"/>
      <c r="IR733" s="325"/>
      <c r="IS733" s="325"/>
      <c r="IT733" s="325"/>
      <c r="IU733" s="325"/>
      <c r="IV733" s="325"/>
    </row>
    <row r="734" spans="1:6" s="321" customFormat="1" ht="30" customHeight="1">
      <c r="A734" s="341" t="s">
        <v>634</v>
      </c>
      <c r="B734" s="344">
        <v>0</v>
      </c>
      <c r="C734" s="338">
        <f aca="true" t="shared" si="98" ref="C734:C736">B734</f>
        <v>0</v>
      </c>
      <c r="D734" s="345"/>
      <c r="E734" s="353" t="str">
        <f t="shared" si="90"/>
        <v>-</v>
      </c>
      <c r="F734" s="354"/>
    </row>
    <row r="735" spans="1:6" s="321" customFormat="1" ht="30" customHeight="1">
      <c r="A735" s="341" t="s">
        <v>635</v>
      </c>
      <c r="B735" s="344">
        <v>0</v>
      </c>
      <c r="C735" s="338">
        <f t="shared" si="98"/>
        <v>0</v>
      </c>
      <c r="D735" s="345"/>
      <c r="E735" s="353" t="str">
        <f t="shared" si="90"/>
        <v>-</v>
      </c>
      <c r="F735" s="354"/>
    </row>
    <row r="736" spans="1:256" s="321" customFormat="1" ht="30" customHeight="1">
      <c r="A736" s="341" t="s">
        <v>636</v>
      </c>
      <c r="B736" s="344">
        <v>430.1</v>
      </c>
      <c r="C736" s="338">
        <f t="shared" si="98"/>
        <v>430.1</v>
      </c>
      <c r="D736" s="345">
        <v>524</v>
      </c>
      <c r="E736" s="353">
        <f aca="true" t="shared" si="99" ref="E736:E747">_xlfn.IFERROR(D736/B736,"-")</f>
        <v>1.218321320623111</v>
      </c>
      <c r="F736" s="354"/>
      <c r="G736" s="239"/>
      <c r="H736" s="239"/>
      <c r="I736" s="239"/>
      <c r="J736" s="239"/>
      <c r="K736" s="239"/>
      <c r="L736" s="239"/>
      <c r="M736" s="239"/>
      <c r="N736" s="239"/>
      <c r="O736" s="239"/>
      <c r="P736" s="239"/>
      <c r="Q736" s="239"/>
      <c r="R736" s="239"/>
      <c r="S736" s="239"/>
      <c r="T736" s="239"/>
      <c r="U736" s="239"/>
      <c r="V736" s="239"/>
      <c r="W736" s="239"/>
      <c r="X736" s="239"/>
      <c r="Y736" s="239"/>
      <c r="Z736" s="239"/>
      <c r="AA736" s="239"/>
      <c r="AB736" s="239"/>
      <c r="AC736" s="239"/>
      <c r="AD736" s="239"/>
      <c r="AE736" s="239"/>
      <c r="AF736" s="239"/>
      <c r="AG736" s="239"/>
      <c r="AH736" s="239"/>
      <c r="AI736" s="239"/>
      <c r="AJ736" s="239"/>
      <c r="AK736" s="239"/>
      <c r="AL736" s="239"/>
      <c r="AM736" s="239"/>
      <c r="AN736" s="239"/>
      <c r="AO736" s="239"/>
      <c r="AP736" s="239"/>
      <c r="AQ736" s="239"/>
      <c r="AR736" s="239"/>
      <c r="AS736" s="239"/>
      <c r="AT736" s="239"/>
      <c r="AU736" s="239"/>
      <c r="AV736" s="239"/>
      <c r="AW736" s="239"/>
      <c r="AX736" s="239"/>
      <c r="AY736" s="239"/>
      <c r="AZ736" s="239"/>
      <c r="BA736" s="239"/>
      <c r="BB736" s="239"/>
      <c r="BC736" s="239"/>
      <c r="BD736" s="239"/>
      <c r="BE736" s="239"/>
      <c r="BF736" s="239"/>
      <c r="BG736" s="239"/>
      <c r="BH736" s="239"/>
      <c r="BI736" s="239"/>
      <c r="BJ736" s="239"/>
      <c r="BK736" s="239"/>
      <c r="BL736" s="239"/>
      <c r="BM736" s="239"/>
      <c r="BN736" s="239"/>
      <c r="BO736" s="239"/>
      <c r="BP736" s="239"/>
      <c r="BQ736" s="239"/>
      <c r="BR736" s="239"/>
      <c r="BS736" s="239"/>
      <c r="BT736" s="239"/>
      <c r="BU736" s="239"/>
      <c r="BV736" s="239"/>
      <c r="BW736" s="239"/>
      <c r="BX736" s="239"/>
      <c r="BY736" s="239"/>
      <c r="BZ736" s="239"/>
      <c r="CA736" s="239"/>
      <c r="CB736" s="239"/>
      <c r="CC736" s="239"/>
      <c r="CD736" s="239"/>
      <c r="CE736" s="239"/>
      <c r="CF736" s="239"/>
      <c r="CG736" s="239"/>
      <c r="CH736" s="239"/>
      <c r="CI736" s="239"/>
      <c r="CJ736" s="239"/>
      <c r="CK736" s="239"/>
      <c r="CL736" s="239"/>
      <c r="CM736" s="239"/>
      <c r="CN736" s="239"/>
      <c r="CO736" s="239"/>
      <c r="CP736" s="239"/>
      <c r="CQ736" s="239"/>
      <c r="CR736" s="239"/>
      <c r="CS736" s="239"/>
      <c r="CT736" s="239"/>
      <c r="CU736" s="239"/>
      <c r="CV736" s="239"/>
      <c r="CW736" s="239"/>
      <c r="CX736" s="239"/>
      <c r="CY736" s="239"/>
      <c r="CZ736" s="239"/>
      <c r="DA736" s="239"/>
      <c r="DB736" s="239"/>
      <c r="DC736" s="239"/>
      <c r="DD736" s="239"/>
      <c r="DE736" s="239"/>
      <c r="DF736" s="239"/>
      <c r="DG736" s="239"/>
      <c r="DH736" s="239"/>
      <c r="DI736" s="239"/>
      <c r="DJ736" s="239"/>
      <c r="DK736" s="239"/>
      <c r="DL736" s="239"/>
      <c r="DM736" s="239"/>
      <c r="DN736" s="239"/>
      <c r="DO736" s="239"/>
      <c r="DP736" s="239"/>
      <c r="DQ736" s="239"/>
      <c r="DR736" s="239"/>
      <c r="DS736" s="239"/>
      <c r="DT736" s="239"/>
      <c r="DU736" s="239"/>
      <c r="DV736" s="239"/>
      <c r="DW736" s="239"/>
      <c r="DX736" s="239"/>
      <c r="DY736" s="239"/>
      <c r="DZ736" s="239"/>
      <c r="EA736" s="239"/>
      <c r="EB736" s="239"/>
      <c r="EC736" s="239"/>
      <c r="ED736" s="239"/>
      <c r="EE736" s="239"/>
      <c r="EF736" s="239"/>
      <c r="EG736" s="239"/>
      <c r="EH736" s="239"/>
      <c r="EI736" s="239"/>
      <c r="EJ736" s="239"/>
      <c r="EK736" s="239"/>
      <c r="EL736" s="239"/>
      <c r="EM736" s="239"/>
      <c r="EN736" s="239"/>
      <c r="EO736" s="239"/>
      <c r="EP736" s="239"/>
      <c r="EQ736" s="239"/>
      <c r="ER736" s="239"/>
      <c r="ES736" s="239"/>
      <c r="ET736" s="239"/>
      <c r="EU736" s="239"/>
      <c r="EV736" s="239"/>
      <c r="EW736" s="239"/>
      <c r="EX736" s="239"/>
      <c r="EY736" s="239"/>
      <c r="EZ736" s="239"/>
      <c r="FA736" s="239"/>
      <c r="FB736" s="239"/>
      <c r="FC736" s="239"/>
      <c r="FD736" s="239"/>
      <c r="FE736" s="239"/>
      <c r="FF736" s="239"/>
      <c r="FG736" s="239"/>
      <c r="FH736" s="239"/>
      <c r="FI736" s="239"/>
      <c r="FJ736" s="239"/>
      <c r="FK736" s="239"/>
      <c r="FL736" s="239"/>
      <c r="FM736" s="239"/>
      <c r="FN736" s="239"/>
      <c r="FO736" s="239"/>
      <c r="FP736" s="239"/>
      <c r="FQ736" s="239"/>
      <c r="FR736" s="239"/>
      <c r="FS736" s="239"/>
      <c r="FT736" s="239"/>
      <c r="FU736" s="239"/>
      <c r="FV736" s="239"/>
      <c r="FW736" s="239"/>
      <c r="FX736" s="239"/>
      <c r="FY736" s="239"/>
      <c r="FZ736" s="239"/>
      <c r="GA736" s="239"/>
      <c r="GB736" s="239"/>
      <c r="GC736" s="239"/>
      <c r="GD736" s="239"/>
      <c r="GE736" s="239"/>
      <c r="GF736" s="239"/>
      <c r="GG736" s="239"/>
      <c r="GH736" s="239"/>
      <c r="GI736" s="239"/>
      <c r="GJ736" s="239"/>
      <c r="GK736" s="239"/>
      <c r="GL736" s="239"/>
      <c r="GM736" s="239"/>
      <c r="GN736" s="239"/>
      <c r="GO736" s="239"/>
      <c r="GP736" s="239"/>
      <c r="GQ736" s="239"/>
      <c r="GR736" s="239"/>
      <c r="GS736" s="239"/>
      <c r="GT736" s="239"/>
      <c r="GU736" s="239"/>
      <c r="GV736" s="239"/>
      <c r="GW736" s="239"/>
      <c r="GX736" s="239"/>
      <c r="GY736" s="239"/>
      <c r="GZ736" s="239"/>
      <c r="HA736" s="239"/>
      <c r="HB736" s="239"/>
      <c r="HC736" s="239"/>
      <c r="HD736" s="239"/>
      <c r="HE736" s="239"/>
      <c r="HF736" s="239"/>
      <c r="HG736" s="239"/>
      <c r="HH736" s="239"/>
      <c r="HI736" s="239"/>
      <c r="HJ736" s="239"/>
      <c r="HK736" s="239"/>
      <c r="HL736" s="239"/>
      <c r="HM736" s="239"/>
      <c r="HN736" s="239"/>
      <c r="HO736" s="239"/>
      <c r="HP736" s="239"/>
      <c r="HQ736" s="239"/>
      <c r="HR736" s="239"/>
      <c r="HS736" s="239"/>
      <c r="HT736" s="239"/>
      <c r="HU736" s="239"/>
      <c r="HV736" s="239"/>
      <c r="HW736" s="239"/>
      <c r="HX736" s="239"/>
      <c r="HY736" s="239"/>
      <c r="HZ736" s="239"/>
      <c r="IA736" s="239"/>
      <c r="IB736" s="239"/>
      <c r="IC736" s="239"/>
      <c r="ID736" s="239"/>
      <c r="IE736" s="239"/>
      <c r="IF736" s="239"/>
      <c r="IG736" s="239"/>
      <c r="IH736" s="325"/>
      <c r="II736" s="325"/>
      <c r="IJ736" s="325"/>
      <c r="IK736" s="325"/>
      <c r="IL736" s="325"/>
      <c r="IM736" s="325"/>
      <c r="IN736" s="325"/>
      <c r="IO736" s="325"/>
      <c r="IP736" s="325"/>
      <c r="IQ736" s="325"/>
      <c r="IR736" s="325"/>
      <c r="IS736" s="325"/>
      <c r="IT736" s="325"/>
      <c r="IU736" s="325"/>
      <c r="IV736" s="325"/>
    </row>
    <row r="737" spans="1:256" s="321" customFormat="1" ht="30" customHeight="1">
      <c r="A737" s="334" t="s">
        <v>637</v>
      </c>
      <c r="B737" s="342">
        <f>SUM(B738:B744)</f>
        <v>7031.15</v>
      </c>
      <c r="C737" s="342">
        <f>SUM(C738:C744)</f>
        <v>7031.15</v>
      </c>
      <c r="D737" s="343">
        <f>SUM(D738:D744)</f>
        <v>5498</v>
      </c>
      <c r="E737" s="349">
        <f t="shared" si="99"/>
        <v>0.7819488988287834</v>
      </c>
      <c r="F737" s="356" t="s">
        <v>638</v>
      </c>
      <c r="G737" s="239"/>
      <c r="H737" s="239"/>
      <c r="I737" s="239"/>
      <c r="J737" s="239"/>
      <c r="K737" s="239"/>
      <c r="L737" s="239"/>
      <c r="M737" s="239"/>
      <c r="N737" s="239"/>
      <c r="O737" s="239"/>
      <c r="P737" s="239"/>
      <c r="Q737" s="239"/>
      <c r="R737" s="239"/>
      <c r="S737" s="239"/>
      <c r="T737" s="239"/>
      <c r="U737" s="239"/>
      <c r="V737" s="239"/>
      <c r="W737" s="239"/>
      <c r="X737" s="239"/>
      <c r="Y737" s="239"/>
      <c r="Z737" s="239"/>
      <c r="AA737" s="239"/>
      <c r="AB737" s="239"/>
      <c r="AC737" s="239"/>
      <c r="AD737" s="239"/>
      <c r="AE737" s="239"/>
      <c r="AF737" s="239"/>
      <c r="AG737" s="239"/>
      <c r="AH737" s="239"/>
      <c r="AI737" s="239"/>
      <c r="AJ737" s="239"/>
      <c r="AK737" s="239"/>
      <c r="AL737" s="239"/>
      <c r="AM737" s="239"/>
      <c r="AN737" s="239"/>
      <c r="AO737" s="239"/>
      <c r="AP737" s="239"/>
      <c r="AQ737" s="239"/>
      <c r="AR737" s="239"/>
      <c r="AS737" s="239"/>
      <c r="AT737" s="239"/>
      <c r="AU737" s="239"/>
      <c r="AV737" s="239"/>
      <c r="AW737" s="239"/>
      <c r="AX737" s="239"/>
      <c r="AY737" s="239"/>
      <c r="AZ737" s="239"/>
      <c r="BA737" s="239"/>
      <c r="BB737" s="239"/>
      <c r="BC737" s="239"/>
      <c r="BD737" s="239"/>
      <c r="BE737" s="239"/>
      <c r="BF737" s="239"/>
      <c r="BG737" s="239"/>
      <c r="BH737" s="239"/>
      <c r="BI737" s="239"/>
      <c r="BJ737" s="239"/>
      <c r="BK737" s="239"/>
      <c r="BL737" s="239"/>
      <c r="BM737" s="239"/>
      <c r="BN737" s="239"/>
      <c r="BO737" s="239"/>
      <c r="BP737" s="239"/>
      <c r="BQ737" s="239"/>
      <c r="BR737" s="239"/>
      <c r="BS737" s="239"/>
      <c r="BT737" s="239"/>
      <c r="BU737" s="239"/>
      <c r="BV737" s="239"/>
      <c r="BW737" s="239"/>
      <c r="BX737" s="239"/>
      <c r="BY737" s="239"/>
      <c r="BZ737" s="239"/>
      <c r="CA737" s="239"/>
      <c r="CB737" s="239"/>
      <c r="CC737" s="239"/>
      <c r="CD737" s="239"/>
      <c r="CE737" s="239"/>
      <c r="CF737" s="239"/>
      <c r="CG737" s="239"/>
      <c r="CH737" s="239"/>
      <c r="CI737" s="239"/>
      <c r="CJ737" s="239"/>
      <c r="CK737" s="239"/>
      <c r="CL737" s="239"/>
      <c r="CM737" s="239"/>
      <c r="CN737" s="239"/>
      <c r="CO737" s="239"/>
      <c r="CP737" s="239"/>
      <c r="CQ737" s="239"/>
      <c r="CR737" s="239"/>
      <c r="CS737" s="239"/>
      <c r="CT737" s="239"/>
      <c r="CU737" s="239"/>
      <c r="CV737" s="239"/>
      <c r="CW737" s="239"/>
      <c r="CX737" s="239"/>
      <c r="CY737" s="239"/>
      <c r="CZ737" s="239"/>
      <c r="DA737" s="239"/>
      <c r="DB737" s="239"/>
      <c r="DC737" s="239"/>
      <c r="DD737" s="239"/>
      <c r="DE737" s="239"/>
      <c r="DF737" s="239"/>
      <c r="DG737" s="239"/>
      <c r="DH737" s="239"/>
      <c r="DI737" s="239"/>
      <c r="DJ737" s="239"/>
      <c r="DK737" s="239"/>
      <c r="DL737" s="239"/>
      <c r="DM737" s="239"/>
      <c r="DN737" s="239"/>
      <c r="DO737" s="239"/>
      <c r="DP737" s="239"/>
      <c r="DQ737" s="239"/>
      <c r="DR737" s="239"/>
      <c r="DS737" s="239"/>
      <c r="DT737" s="239"/>
      <c r="DU737" s="239"/>
      <c r="DV737" s="239"/>
      <c r="DW737" s="239"/>
      <c r="DX737" s="239"/>
      <c r="DY737" s="239"/>
      <c r="DZ737" s="239"/>
      <c r="EA737" s="239"/>
      <c r="EB737" s="239"/>
      <c r="EC737" s="239"/>
      <c r="ED737" s="239"/>
      <c r="EE737" s="239"/>
      <c r="EF737" s="239"/>
      <c r="EG737" s="239"/>
      <c r="EH737" s="239"/>
      <c r="EI737" s="239"/>
      <c r="EJ737" s="239"/>
      <c r="EK737" s="239"/>
      <c r="EL737" s="239"/>
      <c r="EM737" s="239"/>
      <c r="EN737" s="239"/>
      <c r="EO737" s="239"/>
      <c r="EP737" s="239"/>
      <c r="EQ737" s="239"/>
      <c r="ER737" s="239"/>
      <c r="ES737" s="239"/>
      <c r="ET737" s="239"/>
      <c r="EU737" s="239"/>
      <c r="EV737" s="239"/>
      <c r="EW737" s="239"/>
      <c r="EX737" s="239"/>
      <c r="EY737" s="239"/>
      <c r="EZ737" s="239"/>
      <c r="FA737" s="239"/>
      <c r="FB737" s="239"/>
      <c r="FC737" s="239"/>
      <c r="FD737" s="239"/>
      <c r="FE737" s="239"/>
      <c r="FF737" s="239"/>
      <c r="FG737" s="239"/>
      <c r="FH737" s="239"/>
      <c r="FI737" s="239"/>
      <c r="FJ737" s="239"/>
      <c r="FK737" s="239"/>
      <c r="FL737" s="239"/>
      <c r="FM737" s="239"/>
      <c r="FN737" s="239"/>
      <c r="FO737" s="239"/>
      <c r="FP737" s="239"/>
      <c r="FQ737" s="239"/>
      <c r="FR737" s="239"/>
      <c r="FS737" s="239"/>
      <c r="FT737" s="239"/>
      <c r="FU737" s="239"/>
      <c r="FV737" s="239"/>
      <c r="FW737" s="239"/>
      <c r="FX737" s="239"/>
      <c r="FY737" s="239"/>
      <c r="FZ737" s="239"/>
      <c r="GA737" s="239"/>
      <c r="GB737" s="239"/>
      <c r="GC737" s="239"/>
      <c r="GD737" s="239"/>
      <c r="GE737" s="239"/>
      <c r="GF737" s="239"/>
      <c r="GG737" s="239"/>
      <c r="GH737" s="239"/>
      <c r="GI737" s="239"/>
      <c r="GJ737" s="239"/>
      <c r="GK737" s="239"/>
      <c r="GL737" s="239"/>
      <c r="GM737" s="239"/>
      <c r="GN737" s="239"/>
      <c r="GO737" s="239"/>
      <c r="GP737" s="239"/>
      <c r="GQ737" s="239"/>
      <c r="GR737" s="239"/>
      <c r="GS737" s="239"/>
      <c r="GT737" s="239"/>
      <c r="GU737" s="239"/>
      <c r="GV737" s="239"/>
      <c r="GW737" s="239"/>
      <c r="GX737" s="239"/>
      <c r="GY737" s="239"/>
      <c r="GZ737" s="239"/>
      <c r="HA737" s="239"/>
      <c r="HB737" s="239"/>
      <c r="HC737" s="239"/>
      <c r="HD737" s="239"/>
      <c r="HE737" s="239"/>
      <c r="HF737" s="239"/>
      <c r="HG737" s="239"/>
      <c r="HH737" s="239"/>
      <c r="HI737" s="239"/>
      <c r="HJ737" s="239"/>
      <c r="HK737" s="239"/>
      <c r="HL737" s="239"/>
      <c r="HM737" s="239"/>
      <c r="HN737" s="239"/>
      <c r="HO737" s="239"/>
      <c r="HP737" s="239"/>
      <c r="HQ737" s="239"/>
      <c r="HR737" s="239"/>
      <c r="HS737" s="239"/>
      <c r="HT737" s="239"/>
      <c r="HU737" s="239"/>
      <c r="HV737" s="239"/>
      <c r="HW737" s="239"/>
      <c r="HX737" s="239"/>
      <c r="HY737" s="239"/>
      <c r="HZ737" s="239"/>
      <c r="IA737" s="239"/>
      <c r="IB737" s="239"/>
      <c r="IC737" s="239"/>
      <c r="ID737" s="239"/>
      <c r="IE737" s="239"/>
      <c r="IF737" s="239"/>
      <c r="IG737" s="239"/>
      <c r="IH737" s="325"/>
      <c r="II737" s="325"/>
      <c r="IJ737" s="325"/>
      <c r="IK737" s="325"/>
      <c r="IL737" s="325"/>
      <c r="IM737" s="325"/>
      <c r="IN737" s="325"/>
      <c r="IO737" s="325"/>
      <c r="IP737" s="325"/>
      <c r="IQ737" s="325"/>
      <c r="IR737" s="325"/>
      <c r="IS737" s="325"/>
      <c r="IT737" s="325"/>
      <c r="IU737" s="325"/>
      <c r="IV737" s="325"/>
    </row>
    <row r="738" spans="1:6" s="321" customFormat="1" ht="30" customHeight="1">
      <c r="A738" s="341" t="s">
        <v>639</v>
      </c>
      <c r="B738" s="344">
        <v>0</v>
      </c>
      <c r="C738" s="338">
        <f aca="true" t="shared" si="100" ref="C738:C744">B738</f>
        <v>0</v>
      </c>
      <c r="D738" s="345"/>
      <c r="E738" s="353" t="str">
        <f t="shared" si="99"/>
        <v>-</v>
      </c>
      <c r="F738" s="354"/>
    </row>
    <row r="739" spans="1:256" s="321" customFormat="1" ht="30" customHeight="1">
      <c r="A739" s="341" t="s">
        <v>640</v>
      </c>
      <c r="B739" s="344">
        <v>7031.15</v>
      </c>
      <c r="C739" s="338">
        <f t="shared" si="100"/>
        <v>7031.15</v>
      </c>
      <c r="D739" s="345">
        <v>5399</v>
      </c>
      <c r="E739" s="353">
        <f t="shared" si="99"/>
        <v>0.7678686985770464</v>
      </c>
      <c r="F739" s="352"/>
      <c r="G739" s="239"/>
      <c r="H739" s="239"/>
      <c r="I739" s="239"/>
      <c r="J739" s="239"/>
      <c r="K739" s="239"/>
      <c r="L739" s="239"/>
      <c r="M739" s="239"/>
      <c r="N739" s="239"/>
      <c r="O739" s="239"/>
      <c r="P739" s="239"/>
      <c r="Q739" s="239"/>
      <c r="R739" s="239"/>
      <c r="S739" s="239"/>
      <c r="T739" s="239"/>
      <c r="U739" s="239"/>
      <c r="V739" s="239"/>
      <c r="W739" s="239"/>
      <c r="X739" s="239"/>
      <c r="Y739" s="239"/>
      <c r="Z739" s="239"/>
      <c r="AA739" s="239"/>
      <c r="AB739" s="239"/>
      <c r="AC739" s="239"/>
      <c r="AD739" s="239"/>
      <c r="AE739" s="239"/>
      <c r="AF739" s="239"/>
      <c r="AG739" s="239"/>
      <c r="AH739" s="239"/>
      <c r="AI739" s="239"/>
      <c r="AJ739" s="239"/>
      <c r="AK739" s="239"/>
      <c r="AL739" s="239"/>
      <c r="AM739" s="239"/>
      <c r="AN739" s="239"/>
      <c r="AO739" s="239"/>
      <c r="AP739" s="239"/>
      <c r="AQ739" s="239"/>
      <c r="AR739" s="239"/>
      <c r="AS739" s="239"/>
      <c r="AT739" s="239"/>
      <c r="AU739" s="239"/>
      <c r="AV739" s="239"/>
      <c r="AW739" s="239"/>
      <c r="AX739" s="239"/>
      <c r="AY739" s="239"/>
      <c r="AZ739" s="239"/>
      <c r="BA739" s="239"/>
      <c r="BB739" s="239"/>
      <c r="BC739" s="239"/>
      <c r="BD739" s="239"/>
      <c r="BE739" s="239"/>
      <c r="BF739" s="239"/>
      <c r="BG739" s="239"/>
      <c r="BH739" s="239"/>
      <c r="BI739" s="239"/>
      <c r="BJ739" s="239"/>
      <c r="BK739" s="239"/>
      <c r="BL739" s="239"/>
      <c r="BM739" s="239"/>
      <c r="BN739" s="239"/>
      <c r="BO739" s="239"/>
      <c r="BP739" s="239"/>
      <c r="BQ739" s="239"/>
      <c r="BR739" s="239"/>
      <c r="BS739" s="239"/>
      <c r="BT739" s="239"/>
      <c r="BU739" s="239"/>
      <c r="BV739" s="239"/>
      <c r="BW739" s="239"/>
      <c r="BX739" s="239"/>
      <c r="BY739" s="239"/>
      <c r="BZ739" s="239"/>
      <c r="CA739" s="239"/>
      <c r="CB739" s="239"/>
      <c r="CC739" s="239"/>
      <c r="CD739" s="239"/>
      <c r="CE739" s="239"/>
      <c r="CF739" s="239"/>
      <c r="CG739" s="239"/>
      <c r="CH739" s="239"/>
      <c r="CI739" s="239"/>
      <c r="CJ739" s="239"/>
      <c r="CK739" s="239"/>
      <c r="CL739" s="239"/>
      <c r="CM739" s="239"/>
      <c r="CN739" s="239"/>
      <c r="CO739" s="239"/>
      <c r="CP739" s="239"/>
      <c r="CQ739" s="239"/>
      <c r="CR739" s="239"/>
      <c r="CS739" s="239"/>
      <c r="CT739" s="239"/>
      <c r="CU739" s="239"/>
      <c r="CV739" s="239"/>
      <c r="CW739" s="239"/>
      <c r="CX739" s="239"/>
      <c r="CY739" s="239"/>
      <c r="CZ739" s="239"/>
      <c r="DA739" s="239"/>
      <c r="DB739" s="239"/>
      <c r="DC739" s="239"/>
      <c r="DD739" s="239"/>
      <c r="DE739" s="239"/>
      <c r="DF739" s="239"/>
      <c r="DG739" s="239"/>
      <c r="DH739" s="239"/>
      <c r="DI739" s="239"/>
      <c r="DJ739" s="239"/>
      <c r="DK739" s="239"/>
      <c r="DL739" s="239"/>
      <c r="DM739" s="239"/>
      <c r="DN739" s="239"/>
      <c r="DO739" s="239"/>
      <c r="DP739" s="239"/>
      <c r="DQ739" s="239"/>
      <c r="DR739" s="239"/>
      <c r="DS739" s="239"/>
      <c r="DT739" s="239"/>
      <c r="DU739" s="239"/>
      <c r="DV739" s="239"/>
      <c r="DW739" s="239"/>
      <c r="DX739" s="239"/>
      <c r="DY739" s="239"/>
      <c r="DZ739" s="239"/>
      <c r="EA739" s="239"/>
      <c r="EB739" s="239"/>
      <c r="EC739" s="239"/>
      <c r="ED739" s="239"/>
      <c r="EE739" s="239"/>
      <c r="EF739" s="239"/>
      <c r="EG739" s="239"/>
      <c r="EH739" s="239"/>
      <c r="EI739" s="239"/>
      <c r="EJ739" s="239"/>
      <c r="EK739" s="239"/>
      <c r="EL739" s="239"/>
      <c r="EM739" s="239"/>
      <c r="EN739" s="239"/>
      <c r="EO739" s="239"/>
      <c r="EP739" s="239"/>
      <c r="EQ739" s="239"/>
      <c r="ER739" s="239"/>
      <c r="ES739" s="239"/>
      <c r="ET739" s="239"/>
      <c r="EU739" s="239"/>
      <c r="EV739" s="239"/>
      <c r="EW739" s="239"/>
      <c r="EX739" s="239"/>
      <c r="EY739" s="239"/>
      <c r="EZ739" s="239"/>
      <c r="FA739" s="239"/>
      <c r="FB739" s="239"/>
      <c r="FC739" s="239"/>
      <c r="FD739" s="239"/>
      <c r="FE739" s="239"/>
      <c r="FF739" s="239"/>
      <c r="FG739" s="239"/>
      <c r="FH739" s="239"/>
      <c r="FI739" s="239"/>
      <c r="FJ739" s="239"/>
      <c r="FK739" s="239"/>
      <c r="FL739" s="239"/>
      <c r="FM739" s="239"/>
      <c r="FN739" s="239"/>
      <c r="FO739" s="239"/>
      <c r="FP739" s="239"/>
      <c r="FQ739" s="239"/>
      <c r="FR739" s="239"/>
      <c r="FS739" s="239"/>
      <c r="FT739" s="239"/>
      <c r="FU739" s="239"/>
      <c r="FV739" s="239"/>
      <c r="FW739" s="239"/>
      <c r="FX739" s="239"/>
      <c r="FY739" s="239"/>
      <c r="FZ739" s="239"/>
      <c r="GA739" s="239"/>
      <c r="GB739" s="239"/>
      <c r="GC739" s="239"/>
      <c r="GD739" s="239"/>
      <c r="GE739" s="239"/>
      <c r="GF739" s="239"/>
      <c r="GG739" s="239"/>
      <c r="GH739" s="239"/>
      <c r="GI739" s="239"/>
      <c r="GJ739" s="239"/>
      <c r="GK739" s="239"/>
      <c r="GL739" s="239"/>
      <c r="GM739" s="239"/>
      <c r="GN739" s="239"/>
      <c r="GO739" s="239"/>
      <c r="GP739" s="239"/>
      <c r="GQ739" s="239"/>
      <c r="GR739" s="239"/>
      <c r="GS739" s="239"/>
      <c r="GT739" s="239"/>
      <c r="GU739" s="239"/>
      <c r="GV739" s="239"/>
      <c r="GW739" s="239"/>
      <c r="GX739" s="239"/>
      <c r="GY739" s="239"/>
      <c r="GZ739" s="239"/>
      <c r="HA739" s="239"/>
      <c r="HB739" s="239"/>
      <c r="HC739" s="239"/>
      <c r="HD739" s="239"/>
      <c r="HE739" s="239"/>
      <c r="HF739" s="239"/>
      <c r="HG739" s="239"/>
      <c r="HH739" s="239"/>
      <c r="HI739" s="239"/>
      <c r="HJ739" s="239"/>
      <c r="HK739" s="239"/>
      <c r="HL739" s="239"/>
      <c r="HM739" s="239"/>
      <c r="HN739" s="239"/>
      <c r="HO739" s="239"/>
      <c r="HP739" s="239"/>
      <c r="HQ739" s="239"/>
      <c r="HR739" s="239"/>
      <c r="HS739" s="239"/>
      <c r="HT739" s="239"/>
      <c r="HU739" s="239"/>
      <c r="HV739" s="239"/>
      <c r="HW739" s="239"/>
      <c r="HX739" s="239"/>
      <c r="HY739" s="239"/>
      <c r="HZ739" s="239"/>
      <c r="IA739" s="239"/>
      <c r="IB739" s="239"/>
      <c r="IC739" s="239"/>
      <c r="ID739" s="239"/>
      <c r="IE739" s="239"/>
      <c r="IF739" s="239"/>
      <c r="IG739" s="239"/>
      <c r="IH739" s="325"/>
      <c r="II739" s="325"/>
      <c r="IJ739" s="325"/>
      <c r="IK739" s="325"/>
      <c r="IL739" s="325"/>
      <c r="IM739" s="325"/>
      <c r="IN739" s="325"/>
      <c r="IO739" s="325"/>
      <c r="IP739" s="325"/>
      <c r="IQ739" s="325"/>
      <c r="IR739" s="325"/>
      <c r="IS739" s="325"/>
      <c r="IT739" s="325"/>
      <c r="IU739" s="325"/>
      <c r="IV739" s="325"/>
    </row>
    <row r="740" spans="1:6" s="321" customFormat="1" ht="30" customHeight="1">
      <c r="A740" s="341" t="s">
        <v>641</v>
      </c>
      <c r="B740" s="344">
        <v>0</v>
      </c>
      <c r="C740" s="338">
        <f t="shared" si="100"/>
        <v>0</v>
      </c>
      <c r="D740" s="345"/>
      <c r="E740" s="353" t="str">
        <f t="shared" si="99"/>
        <v>-</v>
      </c>
      <c r="F740" s="354"/>
    </row>
    <row r="741" spans="1:6" s="321" customFormat="1" ht="30" customHeight="1">
      <c r="A741" s="341" t="s">
        <v>642</v>
      </c>
      <c r="B741" s="344">
        <v>0</v>
      </c>
      <c r="C741" s="338">
        <f t="shared" si="100"/>
        <v>0</v>
      </c>
      <c r="D741" s="345">
        <v>99</v>
      </c>
      <c r="E741" s="353" t="str">
        <f t="shared" si="99"/>
        <v>-</v>
      </c>
      <c r="F741" s="354"/>
    </row>
    <row r="742" spans="1:6" s="321" customFormat="1" ht="30" customHeight="1">
      <c r="A742" s="341" t="s">
        <v>643</v>
      </c>
      <c r="B742" s="344">
        <v>0</v>
      </c>
      <c r="C742" s="338">
        <f t="shared" si="100"/>
        <v>0</v>
      </c>
      <c r="D742" s="345"/>
      <c r="E742" s="353" t="str">
        <f t="shared" si="99"/>
        <v>-</v>
      </c>
      <c r="F742" s="354"/>
    </row>
    <row r="743" spans="1:6" s="321" customFormat="1" ht="30" customHeight="1">
      <c r="A743" s="341" t="s">
        <v>644</v>
      </c>
      <c r="B743" s="344">
        <v>0</v>
      </c>
      <c r="C743" s="338">
        <f t="shared" si="100"/>
        <v>0</v>
      </c>
      <c r="D743" s="345"/>
      <c r="E743" s="353" t="str">
        <f t="shared" si="99"/>
        <v>-</v>
      </c>
      <c r="F743" s="354"/>
    </row>
    <row r="744" spans="1:6" s="321" customFormat="1" ht="30" customHeight="1">
      <c r="A744" s="341" t="s">
        <v>645</v>
      </c>
      <c r="B744" s="344">
        <v>0</v>
      </c>
      <c r="C744" s="338">
        <f t="shared" si="100"/>
        <v>0</v>
      </c>
      <c r="D744" s="345"/>
      <c r="E744" s="353" t="str">
        <f t="shared" si="99"/>
        <v>-</v>
      </c>
      <c r="F744" s="354"/>
    </row>
    <row r="745" spans="1:256" s="321" customFormat="1" ht="75" customHeight="1">
      <c r="A745" s="334" t="s">
        <v>646</v>
      </c>
      <c r="B745" s="342">
        <f>SUM(B746:B749)</f>
        <v>419.1</v>
      </c>
      <c r="C745" s="342">
        <f>SUM(C746:C749)</f>
        <v>419.1</v>
      </c>
      <c r="D745" s="343">
        <f>SUM(D746:D749)</f>
        <v>905</v>
      </c>
      <c r="E745" s="349">
        <f t="shared" si="99"/>
        <v>2.159389167263183</v>
      </c>
      <c r="F745" s="356" t="s">
        <v>647</v>
      </c>
      <c r="G745" s="239"/>
      <c r="H745" s="239"/>
      <c r="I745" s="239"/>
      <c r="J745" s="239"/>
      <c r="K745" s="239"/>
      <c r="L745" s="239"/>
      <c r="M745" s="239"/>
      <c r="N745" s="239"/>
      <c r="O745" s="239"/>
      <c r="P745" s="239"/>
      <c r="Q745" s="239"/>
      <c r="R745" s="239"/>
      <c r="S745" s="239"/>
      <c r="T745" s="239"/>
      <c r="U745" s="239"/>
      <c r="V745" s="239"/>
      <c r="W745" s="239"/>
      <c r="X745" s="239"/>
      <c r="Y745" s="239"/>
      <c r="Z745" s="239"/>
      <c r="AA745" s="239"/>
      <c r="AB745" s="239"/>
      <c r="AC745" s="239"/>
      <c r="AD745" s="239"/>
      <c r="AE745" s="239"/>
      <c r="AF745" s="239"/>
      <c r="AG745" s="239"/>
      <c r="AH745" s="239"/>
      <c r="AI745" s="239"/>
      <c r="AJ745" s="239"/>
      <c r="AK745" s="239"/>
      <c r="AL745" s="239"/>
      <c r="AM745" s="239"/>
      <c r="AN745" s="239"/>
      <c r="AO745" s="239"/>
      <c r="AP745" s="239"/>
      <c r="AQ745" s="239"/>
      <c r="AR745" s="239"/>
      <c r="AS745" s="239"/>
      <c r="AT745" s="239"/>
      <c r="AU745" s="239"/>
      <c r="AV745" s="239"/>
      <c r="AW745" s="239"/>
      <c r="AX745" s="239"/>
      <c r="AY745" s="239"/>
      <c r="AZ745" s="239"/>
      <c r="BA745" s="239"/>
      <c r="BB745" s="239"/>
      <c r="BC745" s="239"/>
      <c r="BD745" s="239"/>
      <c r="BE745" s="239"/>
      <c r="BF745" s="239"/>
      <c r="BG745" s="239"/>
      <c r="BH745" s="239"/>
      <c r="BI745" s="239"/>
      <c r="BJ745" s="239"/>
      <c r="BK745" s="239"/>
      <c r="BL745" s="239"/>
      <c r="BM745" s="239"/>
      <c r="BN745" s="239"/>
      <c r="BO745" s="239"/>
      <c r="BP745" s="239"/>
      <c r="BQ745" s="239"/>
      <c r="BR745" s="239"/>
      <c r="BS745" s="239"/>
      <c r="BT745" s="239"/>
      <c r="BU745" s="239"/>
      <c r="BV745" s="239"/>
      <c r="BW745" s="239"/>
      <c r="BX745" s="239"/>
      <c r="BY745" s="239"/>
      <c r="BZ745" s="239"/>
      <c r="CA745" s="239"/>
      <c r="CB745" s="239"/>
      <c r="CC745" s="239"/>
      <c r="CD745" s="239"/>
      <c r="CE745" s="239"/>
      <c r="CF745" s="239"/>
      <c r="CG745" s="239"/>
      <c r="CH745" s="239"/>
      <c r="CI745" s="239"/>
      <c r="CJ745" s="239"/>
      <c r="CK745" s="239"/>
      <c r="CL745" s="239"/>
      <c r="CM745" s="239"/>
      <c r="CN745" s="239"/>
      <c r="CO745" s="239"/>
      <c r="CP745" s="239"/>
      <c r="CQ745" s="239"/>
      <c r="CR745" s="239"/>
      <c r="CS745" s="239"/>
      <c r="CT745" s="239"/>
      <c r="CU745" s="239"/>
      <c r="CV745" s="239"/>
      <c r="CW745" s="239"/>
      <c r="CX745" s="239"/>
      <c r="CY745" s="239"/>
      <c r="CZ745" s="239"/>
      <c r="DA745" s="239"/>
      <c r="DB745" s="239"/>
      <c r="DC745" s="239"/>
      <c r="DD745" s="239"/>
      <c r="DE745" s="239"/>
      <c r="DF745" s="239"/>
      <c r="DG745" s="239"/>
      <c r="DH745" s="239"/>
      <c r="DI745" s="239"/>
      <c r="DJ745" s="239"/>
      <c r="DK745" s="239"/>
      <c r="DL745" s="239"/>
      <c r="DM745" s="239"/>
      <c r="DN745" s="239"/>
      <c r="DO745" s="239"/>
      <c r="DP745" s="239"/>
      <c r="DQ745" s="239"/>
      <c r="DR745" s="239"/>
      <c r="DS745" s="239"/>
      <c r="DT745" s="239"/>
      <c r="DU745" s="239"/>
      <c r="DV745" s="239"/>
      <c r="DW745" s="239"/>
      <c r="DX745" s="239"/>
      <c r="DY745" s="239"/>
      <c r="DZ745" s="239"/>
      <c r="EA745" s="239"/>
      <c r="EB745" s="239"/>
      <c r="EC745" s="239"/>
      <c r="ED745" s="239"/>
      <c r="EE745" s="239"/>
      <c r="EF745" s="239"/>
      <c r="EG745" s="239"/>
      <c r="EH745" s="239"/>
      <c r="EI745" s="239"/>
      <c r="EJ745" s="239"/>
      <c r="EK745" s="239"/>
      <c r="EL745" s="239"/>
      <c r="EM745" s="239"/>
      <c r="EN745" s="239"/>
      <c r="EO745" s="239"/>
      <c r="EP745" s="239"/>
      <c r="EQ745" s="239"/>
      <c r="ER745" s="239"/>
      <c r="ES745" s="239"/>
      <c r="ET745" s="239"/>
      <c r="EU745" s="239"/>
      <c r="EV745" s="239"/>
      <c r="EW745" s="239"/>
      <c r="EX745" s="239"/>
      <c r="EY745" s="239"/>
      <c r="EZ745" s="239"/>
      <c r="FA745" s="239"/>
      <c r="FB745" s="239"/>
      <c r="FC745" s="239"/>
      <c r="FD745" s="239"/>
      <c r="FE745" s="239"/>
      <c r="FF745" s="239"/>
      <c r="FG745" s="239"/>
      <c r="FH745" s="239"/>
      <c r="FI745" s="239"/>
      <c r="FJ745" s="239"/>
      <c r="FK745" s="239"/>
      <c r="FL745" s="239"/>
      <c r="FM745" s="239"/>
      <c r="FN745" s="239"/>
      <c r="FO745" s="239"/>
      <c r="FP745" s="239"/>
      <c r="FQ745" s="239"/>
      <c r="FR745" s="239"/>
      <c r="FS745" s="239"/>
      <c r="FT745" s="239"/>
      <c r="FU745" s="239"/>
      <c r="FV745" s="239"/>
      <c r="FW745" s="239"/>
      <c r="FX745" s="239"/>
      <c r="FY745" s="239"/>
      <c r="FZ745" s="239"/>
      <c r="GA745" s="239"/>
      <c r="GB745" s="239"/>
      <c r="GC745" s="239"/>
      <c r="GD745" s="239"/>
      <c r="GE745" s="239"/>
      <c r="GF745" s="239"/>
      <c r="GG745" s="239"/>
      <c r="GH745" s="239"/>
      <c r="GI745" s="239"/>
      <c r="GJ745" s="239"/>
      <c r="GK745" s="239"/>
      <c r="GL745" s="239"/>
      <c r="GM745" s="239"/>
      <c r="GN745" s="239"/>
      <c r="GO745" s="239"/>
      <c r="GP745" s="239"/>
      <c r="GQ745" s="239"/>
      <c r="GR745" s="239"/>
      <c r="GS745" s="239"/>
      <c r="GT745" s="239"/>
      <c r="GU745" s="239"/>
      <c r="GV745" s="239"/>
      <c r="GW745" s="239"/>
      <c r="GX745" s="239"/>
      <c r="GY745" s="239"/>
      <c r="GZ745" s="239"/>
      <c r="HA745" s="239"/>
      <c r="HB745" s="239"/>
      <c r="HC745" s="239"/>
      <c r="HD745" s="239"/>
      <c r="HE745" s="239"/>
      <c r="HF745" s="239"/>
      <c r="HG745" s="239"/>
      <c r="HH745" s="239"/>
      <c r="HI745" s="239"/>
      <c r="HJ745" s="239"/>
      <c r="HK745" s="239"/>
      <c r="HL745" s="239"/>
      <c r="HM745" s="239"/>
      <c r="HN745" s="239"/>
      <c r="HO745" s="239"/>
      <c r="HP745" s="239"/>
      <c r="HQ745" s="239"/>
      <c r="HR745" s="239"/>
      <c r="HS745" s="239"/>
      <c r="HT745" s="239"/>
      <c r="HU745" s="239"/>
      <c r="HV745" s="239"/>
      <c r="HW745" s="239"/>
      <c r="HX745" s="239"/>
      <c r="HY745" s="239"/>
      <c r="HZ745" s="239"/>
      <c r="IA745" s="239"/>
      <c r="IB745" s="239"/>
      <c r="IC745" s="239"/>
      <c r="ID745" s="239"/>
      <c r="IE745" s="239"/>
      <c r="IF745" s="239"/>
      <c r="IG745" s="239"/>
      <c r="IH745" s="325"/>
      <c r="II745" s="325"/>
      <c r="IJ745" s="325"/>
      <c r="IK745" s="325"/>
      <c r="IL745" s="325"/>
      <c r="IM745" s="325"/>
      <c r="IN745" s="325"/>
      <c r="IO745" s="325"/>
      <c r="IP745" s="325"/>
      <c r="IQ745" s="325"/>
      <c r="IR745" s="325"/>
      <c r="IS745" s="325"/>
      <c r="IT745" s="325"/>
      <c r="IU745" s="325"/>
      <c r="IV745" s="325"/>
    </row>
    <row r="746" spans="1:256" s="321" customFormat="1" ht="30" customHeight="1">
      <c r="A746" s="341" t="s">
        <v>648</v>
      </c>
      <c r="B746" s="344">
        <v>362.1</v>
      </c>
      <c r="C746" s="338">
        <f>B746</f>
        <v>362.1</v>
      </c>
      <c r="D746" s="345">
        <v>881</v>
      </c>
      <c r="E746" s="353">
        <f t="shared" si="99"/>
        <v>2.4330295498481083</v>
      </c>
      <c r="F746" s="355"/>
      <c r="G746" s="239"/>
      <c r="H746" s="239"/>
      <c r="I746" s="239"/>
      <c r="J746" s="239"/>
      <c r="K746" s="239"/>
      <c r="L746" s="239"/>
      <c r="M746" s="239"/>
      <c r="N746" s="239"/>
      <c r="O746" s="239"/>
      <c r="P746" s="239"/>
      <c r="Q746" s="239"/>
      <c r="R746" s="239"/>
      <c r="S746" s="239"/>
      <c r="T746" s="239"/>
      <c r="U746" s="239"/>
      <c r="V746" s="239"/>
      <c r="W746" s="239"/>
      <c r="X746" s="239"/>
      <c r="Y746" s="239"/>
      <c r="Z746" s="239"/>
      <c r="AA746" s="239"/>
      <c r="AB746" s="239"/>
      <c r="AC746" s="239"/>
      <c r="AD746" s="239"/>
      <c r="AE746" s="239"/>
      <c r="AF746" s="239"/>
      <c r="AG746" s="239"/>
      <c r="AH746" s="239"/>
      <c r="AI746" s="239"/>
      <c r="AJ746" s="239"/>
      <c r="AK746" s="239"/>
      <c r="AL746" s="239"/>
      <c r="AM746" s="239"/>
      <c r="AN746" s="239"/>
      <c r="AO746" s="239"/>
      <c r="AP746" s="239"/>
      <c r="AQ746" s="239"/>
      <c r="AR746" s="239"/>
      <c r="AS746" s="239"/>
      <c r="AT746" s="239"/>
      <c r="AU746" s="239"/>
      <c r="AV746" s="239"/>
      <c r="AW746" s="239"/>
      <c r="AX746" s="239"/>
      <c r="AY746" s="239"/>
      <c r="AZ746" s="239"/>
      <c r="BA746" s="239"/>
      <c r="BB746" s="239"/>
      <c r="BC746" s="239"/>
      <c r="BD746" s="239"/>
      <c r="BE746" s="239"/>
      <c r="BF746" s="239"/>
      <c r="BG746" s="239"/>
      <c r="BH746" s="239"/>
      <c r="BI746" s="239"/>
      <c r="BJ746" s="239"/>
      <c r="BK746" s="239"/>
      <c r="BL746" s="239"/>
      <c r="BM746" s="239"/>
      <c r="BN746" s="239"/>
      <c r="BO746" s="239"/>
      <c r="BP746" s="239"/>
      <c r="BQ746" s="239"/>
      <c r="BR746" s="239"/>
      <c r="BS746" s="239"/>
      <c r="BT746" s="239"/>
      <c r="BU746" s="239"/>
      <c r="BV746" s="239"/>
      <c r="BW746" s="239"/>
      <c r="BX746" s="239"/>
      <c r="BY746" s="239"/>
      <c r="BZ746" s="239"/>
      <c r="CA746" s="239"/>
      <c r="CB746" s="239"/>
      <c r="CC746" s="239"/>
      <c r="CD746" s="239"/>
      <c r="CE746" s="239"/>
      <c r="CF746" s="239"/>
      <c r="CG746" s="239"/>
      <c r="CH746" s="239"/>
      <c r="CI746" s="239"/>
      <c r="CJ746" s="239"/>
      <c r="CK746" s="239"/>
      <c r="CL746" s="239"/>
      <c r="CM746" s="239"/>
      <c r="CN746" s="239"/>
      <c r="CO746" s="239"/>
      <c r="CP746" s="239"/>
      <c r="CQ746" s="239"/>
      <c r="CR746" s="239"/>
      <c r="CS746" s="239"/>
      <c r="CT746" s="239"/>
      <c r="CU746" s="239"/>
      <c r="CV746" s="239"/>
      <c r="CW746" s="239"/>
      <c r="CX746" s="239"/>
      <c r="CY746" s="239"/>
      <c r="CZ746" s="239"/>
      <c r="DA746" s="239"/>
      <c r="DB746" s="239"/>
      <c r="DC746" s="239"/>
      <c r="DD746" s="239"/>
      <c r="DE746" s="239"/>
      <c r="DF746" s="239"/>
      <c r="DG746" s="239"/>
      <c r="DH746" s="239"/>
      <c r="DI746" s="239"/>
      <c r="DJ746" s="239"/>
      <c r="DK746" s="239"/>
      <c r="DL746" s="239"/>
      <c r="DM746" s="239"/>
      <c r="DN746" s="239"/>
      <c r="DO746" s="239"/>
      <c r="DP746" s="239"/>
      <c r="DQ746" s="239"/>
      <c r="DR746" s="239"/>
      <c r="DS746" s="239"/>
      <c r="DT746" s="239"/>
      <c r="DU746" s="239"/>
      <c r="DV746" s="239"/>
      <c r="DW746" s="239"/>
      <c r="DX746" s="239"/>
      <c r="DY746" s="239"/>
      <c r="DZ746" s="239"/>
      <c r="EA746" s="239"/>
      <c r="EB746" s="239"/>
      <c r="EC746" s="239"/>
      <c r="ED746" s="239"/>
      <c r="EE746" s="239"/>
      <c r="EF746" s="239"/>
      <c r="EG746" s="239"/>
      <c r="EH746" s="239"/>
      <c r="EI746" s="239"/>
      <c r="EJ746" s="239"/>
      <c r="EK746" s="239"/>
      <c r="EL746" s="239"/>
      <c r="EM746" s="239"/>
      <c r="EN746" s="239"/>
      <c r="EO746" s="239"/>
      <c r="EP746" s="239"/>
      <c r="EQ746" s="239"/>
      <c r="ER746" s="239"/>
      <c r="ES746" s="239"/>
      <c r="ET746" s="239"/>
      <c r="EU746" s="239"/>
      <c r="EV746" s="239"/>
      <c r="EW746" s="239"/>
      <c r="EX746" s="239"/>
      <c r="EY746" s="239"/>
      <c r="EZ746" s="239"/>
      <c r="FA746" s="239"/>
      <c r="FB746" s="239"/>
      <c r="FC746" s="239"/>
      <c r="FD746" s="239"/>
      <c r="FE746" s="239"/>
      <c r="FF746" s="239"/>
      <c r="FG746" s="239"/>
      <c r="FH746" s="239"/>
      <c r="FI746" s="239"/>
      <c r="FJ746" s="239"/>
      <c r="FK746" s="239"/>
      <c r="FL746" s="239"/>
      <c r="FM746" s="239"/>
      <c r="FN746" s="239"/>
      <c r="FO746" s="239"/>
      <c r="FP746" s="239"/>
      <c r="FQ746" s="239"/>
      <c r="FR746" s="239"/>
      <c r="FS746" s="239"/>
      <c r="FT746" s="239"/>
      <c r="FU746" s="239"/>
      <c r="FV746" s="239"/>
      <c r="FW746" s="239"/>
      <c r="FX746" s="239"/>
      <c r="FY746" s="239"/>
      <c r="FZ746" s="239"/>
      <c r="GA746" s="239"/>
      <c r="GB746" s="239"/>
      <c r="GC746" s="239"/>
      <c r="GD746" s="239"/>
      <c r="GE746" s="239"/>
      <c r="GF746" s="239"/>
      <c r="GG746" s="239"/>
      <c r="GH746" s="239"/>
      <c r="GI746" s="239"/>
      <c r="GJ746" s="239"/>
      <c r="GK746" s="239"/>
      <c r="GL746" s="239"/>
      <c r="GM746" s="239"/>
      <c r="GN746" s="239"/>
      <c r="GO746" s="239"/>
      <c r="GP746" s="239"/>
      <c r="GQ746" s="239"/>
      <c r="GR746" s="239"/>
      <c r="GS746" s="239"/>
      <c r="GT746" s="239"/>
      <c r="GU746" s="239"/>
      <c r="GV746" s="239"/>
      <c r="GW746" s="239"/>
      <c r="GX746" s="239"/>
      <c r="GY746" s="239"/>
      <c r="GZ746" s="239"/>
      <c r="HA746" s="239"/>
      <c r="HB746" s="239"/>
      <c r="HC746" s="239"/>
      <c r="HD746" s="239"/>
      <c r="HE746" s="239"/>
      <c r="HF746" s="239"/>
      <c r="HG746" s="239"/>
      <c r="HH746" s="239"/>
      <c r="HI746" s="239"/>
      <c r="HJ746" s="239"/>
      <c r="HK746" s="239"/>
      <c r="HL746" s="239"/>
      <c r="HM746" s="239"/>
      <c r="HN746" s="239"/>
      <c r="HO746" s="239"/>
      <c r="HP746" s="239"/>
      <c r="HQ746" s="239"/>
      <c r="HR746" s="239"/>
      <c r="HS746" s="239"/>
      <c r="HT746" s="239"/>
      <c r="HU746" s="239"/>
      <c r="HV746" s="239"/>
      <c r="HW746" s="239"/>
      <c r="HX746" s="239"/>
      <c r="HY746" s="239"/>
      <c r="HZ746" s="239"/>
      <c r="IA746" s="239"/>
      <c r="IB746" s="239"/>
      <c r="IC746" s="239"/>
      <c r="ID746" s="239"/>
      <c r="IE746" s="239"/>
      <c r="IF746" s="239"/>
      <c r="IG746" s="239"/>
      <c r="IH746" s="325"/>
      <c r="II746" s="325"/>
      <c r="IJ746" s="325"/>
      <c r="IK746" s="325"/>
      <c r="IL746" s="325"/>
      <c r="IM746" s="325"/>
      <c r="IN746" s="325"/>
      <c r="IO746" s="325"/>
      <c r="IP746" s="325"/>
      <c r="IQ746" s="325"/>
      <c r="IR746" s="325"/>
      <c r="IS746" s="325"/>
      <c r="IT746" s="325"/>
      <c r="IU746" s="325"/>
      <c r="IV746" s="325"/>
    </row>
    <row r="747" spans="1:6" s="321" customFormat="1" ht="30" customHeight="1">
      <c r="A747" s="341" t="s">
        <v>649</v>
      </c>
      <c r="B747" s="344">
        <v>0</v>
      </c>
      <c r="C747" s="338">
        <f>B747</f>
        <v>0</v>
      </c>
      <c r="D747" s="345"/>
      <c r="E747" s="353" t="str">
        <f t="shared" si="99"/>
        <v>-</v>
      </c>
      <c r="F747" s="354"/>
    </row>
    <row r="748" spans="1:6" s="321" customFormat="1" ht="30" customHeight="1">
      <c r="A748" s="341" t="s">
        <v>650</v>
      </c>
      <c r="B748" s="344">
        <v>0</v>
      </c>
      <c r="C748" s="338">
        <f>B748</f>
        <v>0</v>
      </c>
      <c r="D748" s="345"/>
      <c r="E748" s="353" t="str">
        <f aca="true" t="shared" si="101" ref="E748:E798">_xlfn.IFERROR(D748/B748,"-")</f>
        <v>-</v>
      </c>
      <c r="F748" s="354"/>
    </row>
    <row r="749" spans="1:256" s="321" customFormat="1" ht="30" customHeight="1">
      <c r="A749" s="341" t="s">
        <v>651</v>
      </c>
      <c r="B749" s="344">
        <v>57</v>
      </c>
      <c r="C749" s="338">
        <f>B749</f>
        <v>57</v>
      </c>
      <c r="D749" s="345">
        <v>24</v>
      </c>
      <c r="E749" s="353">
        <f t="shared" si="101"/>
        <v>0.42105263157894735</v>
      </c>
      <c r="F749" s="355"/>
      <c r="G749" s="239"/>
      <c r="H749" s="239"/>
      <c r="I749" s="239"/>
      <c r="J749" s="239"/>
      <c r="K749" s="239"/>
      <c r="L749" s="239"/>
      <c r="M749" s="239"/>
      <c r="N749" s="239"/>
      <c r="O749" s="239"/>
      <c r="P749" s="239"/>
      <c r="Q749" s="239"/>
      <c r="R749" s="239"/>
      <c r="S749" s="239"/>
      <c r="T749" s="239"/>
      <c r="U749" s="239"/>
      <c r="V749" s="239"/>
      <c r="W749" s="239"/>
      <c r="X749" s="239"/>
      <c r="Y749" s="239"/>
      <c r="Z749" s="239"/>
      <c r="AA749" s="239"/>
      <c r="AB749" s="239"/>
      <c r="AC749" s="239"/>
      <c r="AD749" s="239"/>
      <c r="AE749" s="239"/>
      <c r="AF749" s="239"/>
      <c r="AG749" s="239"/>
      <c r="AH749" s="239"/>
      <c r="AI749" s="239"/>
      <c r="AJ749" s="239"/>
      <c r="AK749" s="239"/>
      <c r="AL749" s="239"/>
      <c r="AM749" s="239"/>
      <c r="AN749" s="239"/>
      <c r="AO749" s="239"/>
      <c r="AP749" s="239"/>
      <c r="AQ749" s="239"/>
      <c r="AR749" s="239"/>
      <c r="AS749" s="239"/>
      <c r="AT749" s="239"/>
      <c r="AU749" s="239"/>
      <c r="AV749" s="239"/>
      <c r="AW749" s="239"/>
      <c r="AX749" s="239"/>
      <c r="AY749" s="239"/>
      <c r="AZ749" s="239"/>
      <c r="BA749" s="239"/>
      <c r="BB749" s="239"/>
      <c r="BC749" s="239"/>
      <c r="BD749" s="239"/>
      <c r="BE749" s="239"/>
      <c r="BF749" s="239"/>
      <c r="BG749" s="239"/>
      <c r="BH749" s="239"/>
      <c r="BI749" s="239"/>
      <c r="BJ749" s="239"/>
      <c r="BK749" s="239"/>
      <c r="BL749" s="239"/>
      <c r="BM749" s="239"/>
      <c r="BN749" s="239"/>
      <c r="BO749" s="239"/>
      <c r="BP749" s="239"/>
      <c r="BQ749" s="239"/>
      <c r="BR749" s="239"/>
      <c r="BS749" s="239"/>
      <c r="BT749" s="239"/>
      <c r="BU749" s="239"/>
      <c r="BV749" s="239"/>
      <c r="BW749" s="239"/>
      <c r="BX749" s="239"/>
      <c r="BY749" s="239"/>
      <c r="BZ749" s="239"/>
      <c r="CA749" s="239"/>
      <c r="CB749" s="239"/>
      <c r="CC749" s="239"/>
      <c r="CD749" s="239"/>
      <c r="CE749" s="239"/>
      <c r="CF749" s="239"/>
      <c r="CG749" s="239"/>
      <c r="CH749" s="239"/>
      <c r="CI749" s="239"/>
      <c r="CJ749" s="239"/>
      <c r="CK749" s="239"/>
      <c r="CL749" s="239"/>
      <c r="CM749" s="239"/>
      <c r="CN749" s="239"/>
      <c r="CO749" s="239"/>
      <c r="CP749" s="239"/>
      <c r="CQ749" s="239"/>
      <c r="CR749" s="239"/>
      <c r="CS749" s="239"/>
      <c r="CT749" s="239"/>
      <c r="CU749" s="239"/>
      <c r="CV749" s="239"/>
      <c r="CW749" s="239"/>
      <c r="CX749" s="239"/>
      <c r="CY749" s="239"/>
      <c r="CZ749" s="239"/>
      <c r="DA749" s="239"/>
      <c r="DB749" s="239"/>
      <c r="DC749" s="239"/>
      <c r="DD749" s="239"/>
      <c r="DE749" s="239"/>
      <c r="DF749" s="239"/>
      <c r="DG749" s="239"/>
      <c r="DH749" s="239"/>
      <c r="DI749" s="239"/>
      <c r="DJ749" s="239"/>
      <c r="DK749" s="239"/>
      <c r="DL749" s="239"/>
      <c r="DM749" s="239"/>
      <c r="DN749" s="239"/>
      <c r="DO749" s="239"/>
      <c r="DP749" s="239"/>
      <c r="DQ749" s="239"/>
      <c r="DR749" s="239"/>
      <c r="DS749" s="239"/>
      <c r="DT749" s="239"/>
      <c r="DU749" s="239"/>
      <c r="DV749" s="239"/>
      <c r="DW749" s="239"/>
      <c r="DX749" s="239"/>
      <c r="DY749" s="239"/>
      <c r="DZ749" s="239"/>
      <c r="EA749" s="239"/>
      <c r="EB749" s="239"/>
      <c r="EC749" s="239"/>
      <c r="ED749" s="239"/>
      <c r="EE749" s="239"/>
      <c r="EF749" s="239"/>
      <c r="EG749" s="239"/>
      <c r="EH749" s="239"/>
      <c r="EI749" s="239"/>
      <c r="EJ749" s="239"/>
      <c r="EK749" s="239"/>
      <c r="EL749" s="239"/>
      <c r="EM749" s="239"/>
      <c r="EN749" s="239"/>
      <c r="EO749" s="239"/>
      <c r="EP749" s="239"/>
      <c r="EQ749" s="239"/>
      <c r="ER749" s="239"/>
      <c r="ES749" s="239"/>
      <c r="ET749" s="239"/>
      <c r="EU749" s="239"/>
      <c r="EV749" s="239"/>
      <c r="EW749" s="239"/>
      <c r="EX749" s="239"/>
      <c r="EY749" s="239"/>
      <c r="EZ749" s="239"/>
      <c r="FA749" s="239"/>
      <c r="FB749" s="239"/>
      <c r="FC749" s="239"/>
      <c r="FD749" s="239"/>
      <c r="FE749" s="239"/>
      <c r="FF749" s="239"/>
      <c r="FG749" s="239"/>
      <c r="FH749" s="239"/>
      <c r="FI749" s="239"/>
      <c r="FJ749" s="239"/>
      <c r="FK749" s="239"/>
      <c r="FL749" s="239"/>
      <c r="FM749" s="239"/>
      <c r="FN749" s="239"/>
      <c r="FO749" s="239"/>
      <c r="FP749" s="239"/>
      <c r="FQ749" s="239"/>
      <c r="FR749" s="239"/>
      <c r="FS749" s="239"/>
      <c r="FT749" s="239"/>
      <c r="FU749" s="239"/>
      <c r="FV749" s="239"/>
      <c r="FW749" s="239"/>
      <c r="FX749" s="239"/>
      <c r="FY749" s="239"/>
      <c r="FZ749" s="239"/>
      <c r="GA749" s="239"/>
      <c r="GB749" s="239"/>
      <c r="GC749" s="239"/>
      <c r="GD749" s="239"/>
      <c r="GE749" s="239"/>
      <c r="GF749" s="239"/>
      <c r="GG749" s="239"/>
      <c r="GH749" s="239"/>
      <c r="GI749" s="239"/>
      <c r="GJ749" s="239"/>
      <c r="GK749" s="239"/>
      <c r="GL749" s="239"/>
      <c r="GM749" s="239"/>
      <c r="GN749" s="239"/>
      <c r="GO749" s="239"/>
      <c r="GP749" s="239"/>
      <c r="GQ749" s="239"/>
      <c r="GR749" s="239"/>
      <c r="GS749" s="239"/>
      <c r="GT749" s="239"/>
      <c r="GU749" s="239"/>
      <c r="GV749" s="239"/>
      <c r="GW749" s="239"/>
      <c r="GX749" s="239"/>
      <c r="GY749" s="239"/>
      <c r="GZ749" s="239"/>
      <c r="HA749" s="239"/>
      <c r="HB749" s="239"/>
      <c r="HC749" s="239"/>
      <c r="HD749" s="239"/>
      <c r="HE749" s="239"/>
      <c r="HF749" s="239"/>
      <c r="HG749" s="239"/>
      <c r="HH749" s="239"/>
      <c r="HI749" s="239"/>
      <c r="HJ749" s="239"/>
      <c r="HK749" s="239"/>
      <c r="HL749" s="239"/>
      <c r="HM749" s="239"/>
      <c r="HN749" s="239"/>
      <c r="HO749" s="239"/>
      <c r="HP749" s="239"/>
      <c r="HQ749" s="239"/>
      <c r="HR749" s="239"/>
      <c r="HS749" s="239"/>
      <c r="HT749" s="239"/>
      <c r="HU749" s="239"/>
      <c r="HV749" s="239"/>
      <c r="HW749" s="239"/>
      <c r="HX749" s="239"/>
      <c r="HY749" s="239"/>
      <c r="HZ749" s="239"/>
      <c r="IA749" s="239"/>
      <c r="IB749" s="239"/>
      <c r="IC749" s="239"/>
      <c r="ID749" s="239"/>
      <c r="IE749" s="239"/>
      <c r="IF749" s="239"/>
      <c r="IG749" s="239"/>
      <c r="IH749" s="325"/>
      <c r="II749" s="325"/>
      <c r="IJ749" s="325"/>
      <c r="IK749" s="325"/>
      <c r="IL749" s="325"/>
      <c r="IM749" s="325"/>
      <c r="IN749" s="325"/>
      <c r="IO749" s="325"/>
      <c r="IP749" s="325"/>
      <c r="IQ749" s="325"/>
      <c r="IR749" s="325"/>
      <c r="IS749" s="325"/>
      <c r="IT749" s="325"/>
      <c r="IU749" s="325"/>
      <c r="IV749" s="325"/>
    </row>
    <row r="750" spans="1:6" s="321" customFormat="1" ht="30" customHeight="1">
      <c r="A750" s="334" t="s">
        <v>652</v>
      </c>
      <c r="B750" s="342">
        <f>SUM(B751:B756)</f>
        <v>0</v>
      </c>
      <c r="C750" s="342">
        <f>SUM(C751:C756)</f>
        <v>0</v>
      </c>
      <c r="D750" s="343">
        <f>SUM(D751:D756)</f>
        <v>0</v>
      </c>
      <c r="E750" s="353" t="str">
        <f t="shared" si="101"/>
        <v>-</v>
      </c>
      <c r="F750" s="354"/>
    </row>
    <row r="751" spans="1:6" s="321" customFormat="1" ht="30" customHeight="1">
      <c r="A751" s="341" t="s">
        <v>653</v>
      </c>
      <c r="B751" s="344">
        <v>0</v>
      </c>
      <c r="C751" s="338">
        <f aca="true" t="shared" si="102" ref="C751:C756">B751</f>
        <v>0</v>
      </c>
      <c r="D751" s="345"/>
      <c r="E751" s="353" t="str">
        <f t="shared" si="101"/>
        <v>-</v>
      </c>
      <c r="F751" s="354"/>
    </row>
    <row r="752" spans="1:6" s="321" customFormat="1" ht="30" customHeight="1">
      <c r="A752" s="341" t="s">
        <v>654</v>
      </c>
      <c r="B752" s="344">
        <v>0</v>
      </c>
      <c r="C752" s="338">
        <f t="shared" si="102"/>
        <v>0</v>
      </c>
      <c r="D752" s="345"/>
      <c r="E752" s="353" t="str">
        <f t="shared" si="101"/>
        <v>-</v>
      </c>
      <c r="F752" s="354"/>
    </row>
    <row r="753" spans="1:6" s="321" customFormat="1" ht="30" customHeight="1">
      <c r="A753" s="341" t="s">
        <v>655</v>
      </c>
      <c r="B753" s="344">
        <v>0</v>
      </c>
      <c r="C753" s="338">
        <f t="shared" si="102"/>
        <v>0</v>
      </c>
      <c r="D753" s="345"/>
      <c r="E753" s="353" t="str">
        <f t="shared" si="101"/>
        <v>-</v>
      </c>
      <c r="F753" s="354"/>
    </row>
    <row r="754" spans="1:6" s="321" customFormat="1" ht="30" customHeight="1">
      <c r="A754" s="341" t="s">
        <v>656</v>
      </c>
      <c r="B754" s="344">
        <v>0</v>
      </c>
      <c r="C754" s="338">
        <f t="shared" si="102"/>
        <v>0</v>
      </c>
      <c r="D754" s="345"/>
      <c r="E754" s="353" t="str">
        <f t="shared" si="101"/>
        <v>-</v>
      </c>
      <c r="F754" s="354"/>
    </row>
    <row r="755" spans="1:6" s="321" customFormat="1" ht="30" customHeight="1">
      <c r="A755" s="341" t="s">
        <v>657</v>
      </c>
      <c r="B755" s="344">
        <v>0</v>
      </c>
      <c r="C755" s="338">
        <f t="shared" si="102"/>
        <v>0</v>
      </c>
      <c r="D755" s="345"/>
      <c r="E755" s="353" t="str">
        <f t="shared" si="101"/>
        <v>-</v>
      </c>
      <c r="F755" s="354"/>
    </row>
    <row r="756" spans="1:6" s="321" customFormat="1" ht="30" customHeight="1">
      <c r="A756" s="341" t="s">
        <v>658</v>
      </c>
      <c r="B756" s="344">
        <v>0</v>
      </c>
      <c r="C756" s="338">
        <f t="shared" si="102"/>
        <v>0</v>
      </c>
      <c r="D756" s="345"/>
      <c r="E756" s="353" t="str">
        <f t="shared" si="101"/>
        <v>-</v>
      </c>
      <c r="F756" s="354"/>
    </row>
    <row r="757" spans="1:6" s="321" customFormat="1" ht="30" customHeight="1">
      <c r="A757" s="334" t="s">
        <v>659</v>
      </c>
      <c r="B757" s="342">
        <f>SUM(B758:B762)</f>
        <v>0</v>
      </c>
      <c r="C757" s="342">
        <f>SUM(C758:C762)</f>
        <v>0</v>
      </c>
      <c r="D757" s="343">
        <f>SUM(D758:D762)</f>
        <v>0</v>
      </c>
      <c r="E757" s="353" t="str">
        <f t="shared" si="101"/>
        <v>-</v>
      </c>
      <c r="F757" s="354"/>
    </row>
    <row r="758" spans="1:6" s="321" customFormat="1" ht="30" customHeight="1">
      <c r="A758" s="341" t="s">
        <v>660</v>
      </c>
      <c r="B758" s="344">
        <v>0</v>
      </c>
      <c r="C758" s="338">
        <f aca="true" t="shared" si="103" ref="C758:C762">B758</f>
        <v>0</v>
      </c>
      <c r="D758" s="345"/>
      <c r="E758" s="353" t="str">
        <f t="shared" si="101"/>
        <v>-</v>
      </c>
      <c r="F758" s="354"/>
    </row>
    <row r="759" spans="1:6" s="321" customFormat="1" ht="30" customHeight="1">
      <c r="A759" s="341" t="s">
        <v>661</v>
      </c>
      <c r="B759" s="344">
        <v>0</v>
      </c>
      <c r="C759" s="338">
        <f t="shared" si="103"/>
        <v>0</v>
      </c>
      <c r="D759" s="345"/>
      <c r="E759" s="353" t="str">
        <f t="shared" si="101"/>
        <v>-</v>
      </c>
      <c r="F759" s="354"/>
    </row>
    <row r="760" spans="1:6" s="321" customFormat="1" ht="30" customHeight="1">
      <c r="A760" s="341" t="s">
        <v>662</v>
      </c>
      <c r="B760" s="344">
        <v>0</v>
      </c>
      <c r="C760" s="338">
        <f t="shared" si="103"/>
        <v>0</v>
      </c>
      <c r="D760" s="345"/>
      <c r="E760" s="353" t="str">
        <f t="shared" si="101"/>
        <v>-</v>
      </c>
      <c r="F760" s="354"/>
    </row>
    <row r="761" spans="1:6" s="321" customFormat="1" ht="30" customHeight="1">
      <c r="A761" s="341" t="s">
        <v>663</v>
      </c>
      <c r="B761" s="344">
        <v>0</v>
      </c>
      <c r="C761" s="338">
        <f t="shared" si="103"/>
        <v>0</v>
      </c>
      <c r="D761" s="345"/>
      <c r="E761" s="353" t="str">
        <f t="shared" si="101"/>
        <v>-</v>
      </c>
      <c r="F761" s="354"/>
    </row>
    <row r="762" spans="1:6" s="321" customFormat="1" ht="30" customHeight="1">
      <c r="A762" s="341" t="s">
        <v>664</v>
      </c>
      <c r="B762" s="344">
        <v>0</v>
      </c>
      <c r="C762" s="338">
        <f t="shared" si="103"/>
        <v>0</v>
      </c>
      <c r="D762" s="345"/>
      <c r="E762" s="353" t="str">
        <f t="shared" si="101"/>
        <v>-</v>
      </c>
      <c r="F762" s="354"/>
    </row>
    <row r="763" spans="1:6" s="321" customFormat="1" ht="30" customHeight="1">
      <c r="A763" s="334" t="s">
        <v>665</v>
      </c>
      <c r="B763" s="342">
        <f>B764+B765</f>
        <v>0</v>
      </c>
      <c r="C763" s="342">
        <f>C764+C765</f>
        <v>0</v>
      </c>
      <c r="D763" s="343">
        <f>D764+D765</f>
        <v>0</v>
      </c>
      <c r="E763" s="353" t="str">
        <f t="shared" si="101"/>
        <v>-</v>
      </c>
      <c r="F763" s="354"/>
    </row>
    <row r="764" spans="1:6" s="321" customFormat="1" ht="30" customHeight="1">
      <c r="A764" s="341" t="s">
        <v>666</v>
      </c>
      <c r="B764" s="344">
        <v>0</v>
      </c>
      <c r="C764" s="338">
        <f aca="true" t="shared" si="104" ref="C764:C768">B764</f>
        <v>0</v>
      </c>
      <c r="D764" s="345"/>
      <c r="E764" s="353" t="str">
        <f t="shared" si="101"/>
        <v>-</v>
      </c>
      <c r="F764" s="354"/>
    </row>
    <row r="765" spans="1:6" s="321" customFormat="1" ht="30" customHeight="1">
      <c r="A765" s="341" t="s">
        <v>667</v>
      </c>
      <c r="B765" s="344">
        <v>0</v>
      </c>
      <c r="C765" s="338">
        <f t="shared" si="104"/>
        <v>0</v>
      </c>
      <c r="D765" s="345"/>
      <c r="E765" s="353" t="str">
        <f t="shared" si="101"/>
        <v>-</v>
      </c>
      <c r="F765" s="354"/>
    </row>
    <row r="766" spans="1:6" s="321" customFormat="1" ht="30" customHeight="1">
      <c r="A766" s="334" t="s">
        <v>668</v>
      </c>
      <c r="B766" s="342">
        <f>SUM(B767:B768)</f>
        <v>0</v>
      </c>
      <c r="C766" s="342">
        <f>SUM(C767:C768)</f>
        <v>0</v>
      </c>
      <c r="D766" s="343">
        <f>SUM(D767:D768)</f>
        <v>0</v>
      </c>
      <c r="E766" s="353" t="str">
        <f t="shared" si="101"/>
        <v>-</v>
      </c>
      <c r="F766" s="354"/>
    </row>
    <row r="767" spans="1:6" s="321" customFormat="1" ht="30" customHeight="1">
      <c r="A767" s="341" t="s">
        <v>669</v>
      </c>
      <c r="B767" s="344">
        <v>0</v>
      </c>
      <c r="C767" s="338">
        <f t="shared" si="104"/>
        <v>0</v>
      </c>
      <c r="D767" s="345"/>
      <c r="E767" s="353" t="str">
        <f t="shared" si="101"/>
        <v>-</v>
      </c>
      <c r="F767" s="354"/>
    </row>
    <row r="768" spans="1:6" s="321" customFormat="1" ht="30" customHeight="1">
      <c r="A768" s="341" t="s">
        <v>670</v>
      </c>
      <c r="B768" s="344">
        <v>0</v>
      </c>
      <c r="C768" s="338">
        <f t="shared" si="104"/>
        <v>0</v>
      </c>
      <c r="D768" s="339"/>
      <c r="E768" s="353" t="str">
        <f t="shared" si="101"/>
        <v>-</v>
      </c>
      <c r="F768" s="354"/>
    </row>
    <row r="769" spans="1:6" s="321" customFormat="1" ht="30" customHeight="1">
      <c r="A769" s="334" t="s">
        <v>671</v>
      </c>
      <c r="B769" s="342">
        <f>B770</f>
        <v>0</v>
      </c>
      <c r="C769" s="342">
        <f>C770</f>
        <v>0</v>
      </c>
      <c r="D769" s="343">
        <f>D770</f>
        <v>0</v>
      </c>
      <c r="E769" s="353" t="str">
        <f t="shared" si="101"/>
        <v>-</v>
      </c>
      <c r="F769" s="354"/>
    </row>
    <row r="770" spans="1:6" s="321" customFormat="1" ht="30" customHeight="1">
      <c r="A770" s="341" t="s">
        <v>672</v>
      </c>
      <c r="B770" s="344">
        <v>0</v>
      </c>
      <c r="C770" s="338">
        <f aca="true" t="shared" si="105" ref="C770:C778">B770</f>
        <v>0</v>
      </c>
      <c r="D770" s="345"/>
      <c r="E770" s="353" t="str">
        <f t="shared" si="101"/>
        <v>-</v>
      </c>
      <c r="F770" s="354"/>
    </row>
    <row r="771" spans="1:6" s="321" customFormat="1" ht="30" customHeight="1">
      <c r="A771" s="334" t="s">
        <v>673</v>
      </c>
      <c r="B771" s="342">
        <f>B7923</f>
        <v>0</v>
      </c>
      <c r="C771" s="342">
        <f>C7923</f>
        <v>0</v>
      </c>
      <c r="D771" s="343">
        <f>D7923</f>
        <v>0</v>
      </c>
      <c r="E771" s="353" t="str">
        <f t="shared" si="101"/>
        <v>-</v>
      </c>
      <c r="F771" s="354"/>
    </row>
    <row r="772" spans="1:6" s="321" customFormat="1" ht="30" customHeight="1">
      <c r="A772" s="341" t="s">
        <v>674</v>
      </c>
      <c r="B772" s="344">
        <v>0</v>
      </c>
      <c r="C772" s="338">
        <f t="shared" si="105"/>
        <v>0</v>
      </c>
      <c r="D772" s="345"/>
      <c r="E772" s="353" t="str">
        <f t="shared" si="101"/>
        <v>-</v>
      </c>
      <c r="F772" s="354"/>
    </row>
    <row r="773" spans="1:6" s="321" customFormat="1" ht="30" customHeight="1">
      <c r="A773" s="334" t="s">
        <v>675</v>
      </c>
      <c r="B773" s="342">
        <f>SUM(B774:B778)</f>
        <v>0</v>
      </c>
      <c r="C773" s="342">
        <f>SUM(C774:C778)</f>
        <v>0</v>
      </c>
      <c r="D773" s="343">
        <f>SUM(D774:D778)</f>
        <v>0</v>
      </c>
      <c r="E773" s="353" t="str">
        <f t="shared" si="101"/>
        <v>-</v>
      </c>
      <c r="F773" s="354"/>
    </row>
    <row r="774" spans="1:6" s="321" customFormat="1" ht="30" customHeight="1">
      <c r="A774" s="341" t="s">
        <v>676</v>
      </c>
      <c r="B774" s="344">
        <v>0</v>
      </c>
      <c r="C774" s="338">
        <f t="shared" si="105"/>
        <v>0</v>
      </c>
      <c r="D774" s="345"/>
      <c r="E774" s="353" t="str">
        <f t="shared" si="101"/>
        <v>-</v>
      </c>
      <c r="F774" s="354"/>
    </row>
    <row r="775" spans="1:6" s="321" customFormat="1" ht="30" customHeight="1">
      <c r="A775" s="341" t="s">
        <v>677</v>
      </c>
      <c r="B775" s="344">
        <v>0</v>
      </c>
      <c r="C775" s="338">
        <f t="shared" si="105"/>
        <v>0</v>
      </c>
      <c r="D775" s="345"/>
      <c r="E775" s="353" t="str">
        <f t="shared" si="101"/>
        <v>-</v>
      </c>
      <c r="F775" s="354"/>
    </row>
    <row r="776" spans="1:6" s="321" customFormat="1" ht="30" customHeight="1">
      <c r="A776" s="341" t="s">
        <v>678</v>
      </c>
      <c r="B776" s="344">
        <v>0</v>
      </c>
      <c r="C776" s="338">
        <f t="shared" si="105"/>
        <v>0</v>
      </c>
      <c r="D776" s="345"/>
      <c r="E776" s="353" t="str">
        <f t="shared" si="101"/>
        <v>-</v>
      </c>
      <c r="F776" s="354"/>
    </row>
    <row r="777" spans="1:6" s="321" customFormat="1" ht="30" customHeight="1">
      <c r="A777" s="341" t="s">
        <v>679</v>
      </c>
      <c r="B777" s="344">
        <v>0</v>
      </c>
      <c r="C777" s="338">
        <f t="shared" si="105"/>
        <v>0</v>
      </c>
      <c r="D777" s="345"/>
      <c r="E777" s="353" t="str">
        <f t="shared" si="101"/>
        <v>-</v>
      </c>
      <c r="F777" s="354"/>
    </row>
    <row r="778" spans="1:6" s="321" customFormat="1" ht="30" customHeight="1">
      <c r="A778" s="341" t="s">
        <v>680</v>
      </c>
      <c r="B778" s="344">
        <v>0</v>
      </c>
      <c r="C778" s="338">
        <f t="shared" si="105"/>
        <v>0</v>
      </c>
      <c r="D778" s="345"/>
      <c r="E778" s="353" t="str">
        <f t="shared" si="101"/>
        <v>-</v>
      </c>
      <c r="F778" s="354"/>
    </row>
    <row r="779" spans="1:6" s="321" customFormat="1" ht="30" customHeight="1">
      <c r="A779" s="334" t="s">
        <v>681</v>
      </c>
      <c r="B779" s="342">
        <f>B780</f>
        <v>0</v>
      </c>
      <c r="C779" s="342">
        <f>C780</f>
        <v>0</v>
      </c>
      <c r="D779" s="343">
        <f>D780</f>
        <v>0</v>
      </c>
      <c r="E779" s="353" t="str">
        <f t="shared" si="101"/>
        <v>-</v>
      </c>
      <c r="F779" s="354"/>
    </row>
    <row r="780" spans="1:6" s="321" customFormat="1" ht="30" customHeight="1">
      <c r="A780" s="341" t="s">
        <v>682</v>
      </c>
      <c r="B780" s="344">
        <v>0</v>
      </c>
      <c r="C780" s="338">
        <f>B780</f>
        <v>0</v>
      </c>
      <c r="D780" s="345"/>
      <c r="E780" s="353" t="str">
        <f t="shared" si="101"/>
        <v>-</v>
      </c>
      <c r="F780" s="354"/>
    </row>
    <row r="781" spans="1:256" s="321" customFormat="1" ht="30" customHeight="1">
      <c r="A781" s="334" t="s">
        <v>683</v>
      </c>
      <c r="B781" s="342">
        <f>B782</f>
        <v>300</v>
      </c>
      <c r="C781" s="342">
        <f>C782</f>
        <v>300</v>
      </c>
      <c r="D781" s="343">
        <f>D782</f>
        <v>300</v>
      </c>
      <c r="E781" s="353">
        <f t="shared" si="101"/>
        <v>1</v>
      </c>
      <c r="F781" s="354"/>
      <c r="G781" s="239"/>
      <c r="H781" s="239"/>
      <c r="I781" s="239"/>
      <c r="J781" s="239"/>
      <c r="K781" s="239"/>
      <c r="L781" s="239"/>
      <c r="M781" s="239"/>
      <c r="N781" s="239"/>
      <c r="O781" s="239"/>
      <c r="P781" s="239"/>
      <c r="Q781" s="239"/>
      <c r="R781" s="239"/>
      <c r="S781" s="239"/>
      <c r="T781" s="239"/>
      <c r="U781" s="239"/>
      <c r="V781" s="239"/>
      <c r="W781" s="239"/>
      <c r="X781" s="239"/>
      <c r="Y781" s="239"/>
      <c r="Z781" s="239"/>
      <c r="AA781" s="239"/>
      <c r="AB781" s="239"/>
      <c r="AC781" s="239"/>
      <c r="AD781" s="239"/>
      <c r="AE781" s="239"/>
      <c r="AF781" s="239"/>
      <c r="AG781" s="239"/>
      <c r="AH781" s="239"/>
      <c r="AI781" s="239"/>
      <c r="AJ781" s="239"/>
      <c r="AK781" s="239"/>
      <c r="AL781" s="239"/>
      <c r="AM781" s="239"/>
      <c r="AN781" s="239"/>
      <c r="AO781" s="239"/>
      <c r="AP781" s="239"/>
      <c r="AQ781" s="239"/>
      <c r="AR781" s="239"/>
      <c r="AS781" s="239"/>
      <c r="AT781" s="239"/>
      <c r="AU781" s="239"/>
      <c r="AV781" s="239"/>
      <c r="AW781" s="239"/>
      <c r="AX781" s="239"/>
      <c r="AY781" s="239"/>
      <c r="AZ781" s="239"/>
      <c r="BA781" s="239"/>
      <c r="BB781" s="239"/>
      <c r="BC781" s="239"/>
      <c r="BD781" s="239"/>
      <c r="BE781" s="239"/>
      <c r="BF781" s="239"/>
      <c r="BG781" s="239"/>
      <c r="BH781" s="239"/>
      <c r="BI781" s="239"/>
      <c r="BJ781" s="239"/>
      <c r="BK781" s="239"/>
      <c r="BL781" s="239"/>
      <c r="BM781" s="239"/>
      <c r="BN781" s="239"/>
      <c r="BO781" s="239"/>
      <c r="BP781" s="239"/>
      <c r="BQ781" s="239"/>
      <c r="BR781" s="239"/>
      <c r="BS781" s="239"/>
      <c r="BT781" s="239"/>
      <c r="BU781" s="239"/>
      <c r="BV781" s="239"/>
      <c r="BW781" s="239"/>
      <c r="BX781" s="239"/>
      <c r="BY781" s="239"/>
      <c r="BZ781" s="239"/>
      <c r="CA781" s="239"/>
      <c r="CB781" s="239"/>
      <c r="CC781" s="239"/>
      <c r="CD781" s="239"/>
      <c r="CE781" s="239"/>
      <c r="CF781" s="239"/>
      <c r="CG781" s="239"/>
      <c r="CH781" s="239"/>
      <c r="CI781" s="239"/>
      <c r="CJ781" s="239"/>
      <c r="CK781" s="239"/>
      <c r="CL781" s="239"/>
      <c r="CM781" s="239"/>
      <c r="CN781" s="239"/>
      <c r="CO781" s="239"/>
      <c r="CP781" s="239"/>
      <c r="CQ781" s="239"/>
      <c r="CR781" s="239"/>
      <c r="CS781" s="239"/>
      <c r="CT781" s="239"/>
      <c r="CU781" s="239"/>
      <c r="CV781" s="239"/>
      <c r="CW781" s="239"/>
      <c r="CX781" s="239"/>
      <c r="CY781" s="239"/>
      <c r="CZ781" s="239"/>
      <c r="DA781" s="239"/>
      <c r="DB781" s="239"/>
      <c r="DC781" s="239"/>
      <c r="DD781" s="239"/>
      <c r="DE781" s="239"/>
      <c r="DF781" s="239"/>
      <c r="DG781" s="239"/>
      <c r="DH781" s="239"/>
      <c r="DI781" s="239"/>
      <c r="DJ781" s="239"/>
      <c r="DK781" s="239"/>
      <c r="DL781" s="239"/>
      <c r="DM781" s="239"/>
      <c r="DN781" s="239"/>
      <c r="DO781" s="239"/>
      <c r="DP781" s="239"/>
      <c r="DQ781" s="239"/>
      <c r="DR781" s="239"/>
      <c r="DS781" s="239"/>
      <c r="DT781" s="239"/>
      <c r="DU781" s="239"/>
      <c r="DV781" s="239"/>
      <c r="DW781" s="239"/>
      <c r="DX781" s="239"/>
      <c r="DY781" s="239"/>
      <c r="DZ781" s="239"/>
      <c r="EA781" s="239"/>
      <c r="EB781" s="239"/>
      <c r="EC781" s="239"/>
      <c r="ED781" s="239"/>
      <c r="EE781" s="239"/>
      <c r="EF781" s="239"/>
      <c r="EG781" s="239"/>
      <c r="EH781" s="239"/>
      <c r="EI781" s="239"/>
      <c r="EJ781" s="239"/>
      <c r="EK781" s="239"/>
      <c r="EL781" s="239"/>
      <c r="EM781" s="239"/>
      <c r="EN781" s="239"/>
      <c r="EO781" s="239"/>
      <c r="EP781" s="239"/>
      <c r="EQ781" s="239"/>
      <c r="ER781" s="239"/>
      <c r="ES781" s="239"/>
      <c r="ET781" s="239"/>
      <c r="EU781" s="239"/>
      <c r="EV781" s="239"/>
      <c r="EW781" s="239"/>
      <c r="EX781" s="239"/>
      <c r="EY781" s="239"/>
      <c r="EZ781" s="239"/>
      <c r="FA781" s="239"/>
      <c r="FB781" s="239"/>
      <c r="FC781" s="239"/>
      <c r="FD781" s="239"/>
      <c r="FE781" s="239"/>
      <c r="FF781" s="239"/>
      <c r="FG781" s="239"/>
      <c r="FH781" s="239"/>
      <c r="FI781" s="239"/>
      <c r="FJ781" s="239"/>
      <c r="FK781" s="239"/>
      <c r="FL781" s="239"/>
      <c r="FM781" s="239"/>
      <c r="FN781" s="239"/>
      <c r="FO781" s="239"/>
      <c r="FP781" s="239"/>
      <c r="FQ781" s="239"/>
      <c r="FR781" s="239"/>
      <c r="FS781" s="239"/>
      <c r="FT781" s="239"/>
      <c r="FU781" s="239"/>
      <c r="FV781" s="239"/>
      <c r="FW781" s="239"/>
      <c r="FX781" s="239"/>
      <c r="FY781" s="239"/>
      <c r="FZ781" s="239"/>
      <c r="GA781" s="239"/>
      <c r="GB781" s="239"/>
      <c r="GC781" s="239"/>
      <c r="GD781" s="239"/>
      <c r="GE781" s="239"/>
      <c r="GF781" s="239"/>
      <c r="GG781" s="239"/>
      <c r="GH781" s="239"/>
      <c r="GI781" s="239"/>
      <c r="GJ781" s="239"/>
      <c r="GK781" s="239"/>
      <c r="GL781" s="239"/>
      <c r="GM781" s="239"/>
      <c r="GN781" s="239"/>
      <c r="GO781" s="239"/>
      <c r="GP781" s="239"/>
      <c r="GQ781" s="239"/>
      <c r="GR781" s="239"/>
      <c r="GS781" s="239"/>
      <c r="GT781" s="239"/>
      <c r="GU781" s="239"/>
      <c r="GV781" s="239"/>
      <c r="GW781" s="239"/>
      <c r="GX781" s="239"/>
      <c r="GY781" s="239"/>
      <c r="GZ781" s="239"/>
      <c r="HA781" s="239"/>
      <c r="HB781" s="239"/>
      <c r="HC781" s="239"/>
      <c r="HD781" s="239"/>
      <c r="HE781" s="239"/>
      <c r="HF781" s="239"/>
      <c r="HG781" s="239"/>
      <c r="HH781" s="239"/>
      <c r="HI781" s="239"/>
      <c r="HJ781" s="239"/>
      <c r="HK781" s="239"/>
      <c r="HL781" s="239"/>
      <c r="HM781" s="239"/>
      <c r="HN781" s="239"/>
      <c r="HO781" s="239"/>
      <c r="HP781" s="239"/>
      <c r="HQ781" s="239"/>
      <c r="HR781" s="239"/>
      <c r="HS781" s="239"/>
      <c r="HT781" s="239"/>
      <c r="HU781" s="239"/>
      <c r="HV781" s="239"/>
      <c r="HW781" s="239"/>
      <c r="HX781" s="239"/>
      <c r="HY781" s="239"/>
      <c r="HZ781" s="239"/>
      <c r="IA781" s="239"/>
      <c r="IB781" s="239"/>
      <c r="IC781" s="239"/>
      <c r="ID781" s="239"/>
      <c r="IE781" s="239"/>
      <c r="IF781" s="239"/>
      <c r="IG781" s="239"/>
      <c r="IH781" s="325"/>
      <c r="II781" s="325"/>
      <c r="IJ781" s="325"/>
      <c r="IK781" s="325"/>
      <c r="IL781" s="325"/>
      <c r="IM781" s="325"/>
      <c r="IN781" s="325"/>
      <c r="IO781" s="325"/>
      <c r="IP781" s="325"/>
      <c r="IQ781" s="325"/>
      <c r="IR781" s="325"/>
      <c r="IS781" s="325"/>
      <c r="IT781" s="325"/>
      <c r="IU781" s="325"/>
      <c r="IV781" s="325"/>
    </row>
    <row r="782" spans="1:256" s="321" customFormat="1" ht="30" customHeight="1">
      <c r="A782" s="341" t="s">
        <v>684</v>
      </c>
      <c r="B782" s="344">
        <v>300</v>
      </c>
      <c r="C782" s="338">
        <f>B782</f>
        <v>300</v>
      </c>
      <c r="D782" s="345">
        <v>300</v>
      </c>
      <c r="E782" s="353">
        <f t="shared" si="101"/>
        <v>1</v>
      </c>
      <c r="F782" s="354"/>
      <c r="G782" s="239"/>
      <c r="H782" s="239"/>
      <c r="I782" s="239"/>
      <c r="J782" s="239"/>
      <c r="K782" s="239"/>
      <c r="L782" s="239"/>
      <c r="M782" s="239"/>
      <c r="N782" s="239"/>
      <c r="O782" s="239"/>
      <c r="P782" s="239"/>
      <c r="Q782" s="239"/>
      <c r="R782" s="239"/>
      <c r="S782" s="239"/>
      <c r="T782" s="239"/>
      <c r="U782" s="239"/>
      <c r="V782" s="239"/>
      <c r="W782" s="239"/>
      <c r="X782" s="239"/>
      <c r="Y782" s="239"/>
      <c r="Z782" s="239"/>
      <c r="AA782" s="239"/>
      <c r="AB782" s="239"/>
      <c r="AC782" s="239"/>
      <c r="AD782" s="239"/>
      <c r="AE782" s="239"/>
      <c r="AF782" s="239"/>
      <c r="AG782" s="239"/>
      <c r="AH782" s="239"/>
      <c r="AI782" s="239"/>
      <c r="AJ782" s="239"/>
      <c r="AK782" s="239"/>
      <c r="AL782" s="239"/>
      <c r="AM782" s="239"/>
      <c r="AN782" s="239"/>
      <c r="AO782" s="239"/>
      <c r="AP782" s="239"/>
      <c r="AQ782" s="239"/>
      <c r="AR782" s="239"/>
      <c r="AS782" s="239"/>
      <c r="AT782" s="239"/>
      <c r="AU782" s="239"/>
      <c r="AV782" s="239"/>
      <c r="AW782" s="239"/>
      <c r="AX782" s="239"/>
      <c r="AY782" s="239"/>
      <c r="AZ782" s="239"/>
      <c r="BA782" s="239"/>
      <c r="BB782" s="239"/>
      <c r="BC782" s="239"/>
      <c r="BD782" s="239"/>
      <c r="BE782" s="239"/>
      <c r="BF782" s="239"/>
      <c r="BG782" s="239"/>
      <c r="BH782" s="239"/>
      <c r="BI782" s="239"/>
      <c r="BJ782" s="239"/>
      <c r="BK782" s="239"/>
      <c r="BL782" s="239"/>
      <c r="BM782" s="239"/>
      <c r="BN782" s="239"/>
      <c r="BO782" s="239"/>
      <c r="BP782" s="239"/>
      <c r="BQ782" s="239"/>
      <c r="BR782" s="239"/>
      <c r="BS782" s="239"/>
      <c r="BT782" s="239"/>
      <c r="BU782" s="239"/>
      <c r="BV782" s="239"/>
      <c r="BW782" s="239"/>
      <c r="BX782" s="239"/>
      <c r="BY782" s="239"/>
      <c r="BZ782" s="239"/>
      <c r="CA782" s="239"/>
      <c r="CB782" s="239"/>
      <c r="CC782" s="239"/>
      <c r="CD782" s="239"/>
      <c r="CE782" s="239"/>
      <c r="CF782" s="239"/>
      <c r="CG782" s="239"/>
      <c r="CH782" s="239"/>
      <c r="CI782" s="239"/>
      <c r="CJ782" s="239"/>
      <c r="CK782" s="239"/>
      <c r="CL782" s="239"/>
      <c r="CM782" s="239"/>
      <c r="CN782" s="239"/>
      <c r="CO782" s="239"/>
      <c r="CP782" s="239"/>
      <c r="CQ782" s="239"/>
      <c r="CR782" s="239"/>
      <c r="CS782" s="239"/>
      <c r="CT782" s="239"/>
      <c r="CU782" s="239"/>
      <c r="CV782" s="239"/>
      <c r="CW782" s="239"/>
      <c r="CX782" s="239"/>
      <c r="CY782" s="239"/>
      <c r="CZ782" s="239"/>
      <c r="DA782" s="239"/>
      <c r="DB782" s="239"/>
      <c r="DC782" s="239"/>
      <c r="DD782" s="239"/>
      <c r="DE782" s="239"/>
      <c r="DF782" s="239"/>
      <c r="DG782" s="239"/>
      <c r="DH782" s="239"/>
      <c r="DI782" s="239"/>
      <c r="DJ782" s="239"/>
      <c r="DK782" s="239"/>
      <c r="DL782" s="239"/>
      <c r="DM782" s="239"/>
      <c r="DN782" s="239"/>
      <c r="DO782" s="239"/>
      <c r="DP782" s="239"/>
      <c r="DQ782" s="239"/>
      <c r="DR782" s="239"/>
      <c r="DS782" s="239"/>
      <c r="DT782" s="239"/>
      <c r="DU782" s="239"/>
      <c r="DV782" s="239"/>
      <c r="DW782" s="239"/>
      <c r="DX782" s="239"/>
      <c r="DY782" s="239"/>
      <c r="DZ782" s="239"/>
      <c r="EA782" s="239"/>
      <c r="EB782" s="239"/>
      <c r="EC782" s="239"/>
      <c r="ED782" s="239"/>
      <c r="EE782" s="239"/>
      <c r="EF782" s="239"/>
      <c r="EG782" s="239"/>
      <c r="EH782" s="239"/>
      <c r="EI782" s="239"/>
      <c r="EJ782" s="239"/>
      <c r="EK782" s="239"/>
      <c r="EL782" s="239"/>
      <c r="EM782" s="239"/>
      <c r="EN782" s="239"/>
      <c r="EO782" s="239"/>
      <c r="EP782" s="239"/>
      <c r="EQ782" s="239"/>
      <c r="ER782" s="239"/>
      <c r="ES782" s="239"/>
      <c r="ET782" s="239"/>
      <c r="EU782" s="239"/>
      <c r="EV782" s="239"/>
      <c r="EW782" s="239"/>
      <c r="EX782" s="239"/>
      <c r="EY782" s="239"/>
      <c r="EZ782" s="239"/>
      <c r="FA782" s="239"/>
      <c r="FB782" s="239"/>
      <c r="FC782" s="239"/>
      <c r="FD782" s="239"/>
      <c r="FE782" s="239"/>
      <c r="FF782" s="239"/>
      <c r="FG782" s="239"/>
      <c r="FH782" s="239"/>
      <c r="FI782" s="239"/>
      <c r="FJ782" s="239"/>
      <c r="FK782" s="239"/>
      <c r="FL782" s="239"/>
      <c r="FM782" s="239"/>
      <c r="FN782" s="239"/>
      <c r="FO782" s="239"/>
      <c r="FP782" s="239"/>
      <c r="FQ782" s="239"/>
      <c r="FR782" s="239"/>
      <c r="FS782" s="239"/>
      <c r="FT782" s="239"/>
      <c r="FU782" s="239"/>
      <c r="FV782" s="239"/>
      <c r="FW782" s="239"/>
      <c r="FX782" s="239"/>
      <c r="FY782" s="239"/>
      <c r="FZ782" s="239"/>
      <c r="GA782" s="239"/>
      <c r="GB782" s="239"/>
      <c r="GC782" s="239"/>
      <c r="GD782" s="239"/>
      <c r="GE782" s="239"/>
      <c r="GF782" s="239"/>
      <c r="GG782" s="239"/>
      <c r="GH782" s="239"/>
      <c r="GI782" s="239"/>
      <c r="GJ782" s="239"/>
      <c r="GK782" s="239"/>
      <c r="GL782" s="239"/>
      <c r="GM782" s="239"/>
      <c r="GN782" s="239"/>
      <c r="GO782" s="239"/>
      <c r="GP782" s="239"/>
      <c r="GQ782" s="239"/>
      <c r="GR782" s="239"/>
      <c r="GS782" s="239"/>
      <c r="GT782" s="239"/>
      <c r="GU782" s="239"/>
      <c r="GV782" s="239"/>
      <c r="GW782" s="239"/>
      <c r="GX782" s="239"/>
      <c r="GY782" s="239"/>
      <c r="GZ782" s="239"/>
      <c r="HA782" s="239"/>
      <c r="HB782" s="239"/>
      <c r="HC782" s="239"/>
      <c r="HD782" s="239"/>
      <c r="HE782" s="239"/>
      <c r="HF782" s="239"/>
      <c r="HG782" s="239"/>
      <c r="HH782" s="239"/>
      <c r="HI782" s="239"/>
      <c r="HJ782" s="239"/>
      <c r="HK782" s="239"/>
      <c r="HL782" s="239"/>
      <c r="HM782" s="239"/>
      <c r="HN782" s="239"/>
      <c r="HO782" s="239"/>
      <c r="HP782" s="239"/>
      <c r="HQ782" s="239"/>
      <c r="HR782" s="239"/>
      <c r="HS782" s="239"/>
      <c r="HT782" s="239"/>
      <c r="HU782" s="239"/>
      <c r="HV782" s="239"/>
      <c r="HW782" s="239"/>
      <c r="HX782" s="239"/>
      <c r="HY782" s="239"/>
      <c r="HZ782" s="239"/>
      <c r="IA782" s="239"/>
      <c r="IB782" s="239"/>
      <c r="IC782" s="239"/>
      <c r="ID782" s="239"/>
      <c r="IE782" s="239"/>
      <c r="IF782" s="239"/>
      <c r="IG782" s="239"/>
      <c r="IH782" s="325"/>
      <c r="II782" s="325"/>
      <c r="IJ782" s="325"/>
      <c r="IK782" s="325"/>
      <c r="IL782" s="325"/>
      <c r="IM782" s="325"/>
      <c r="IN782" s="325"/>
      <c r="IO782" s="325"/>
      <c r="IP782" s="325"/>
      <c r="IQ782" s="325"/>
      <c r="IR782" s="325"/>
      <c r="IS782" s="325"/>
      <c r="IT782" s="325"/>
      <c r="IU782" s="325"/>
      <c r="IV782" s="325"/>
    </row>
    <row r="783" spans="1:256" s="321" customFormat="1" ht="30" customHeight="1">
      <c r="A783" s="334" t="s">
        <v>685</v>
      </c>
      <c r="B783" s="342">
        <f>SUM(B784:B793)</f>
        <v>334</v>
      </c>
      <c r="C783" s="342">
        <f>SUM(C784:C793)</f>
        <v>334</v>
      </c>
      <c r="D783" s="343">
        <f>SUM(D784:D793)</f>
        <v>343</v>
      </c>
      <c r="E783" s="353">
        <f t="shared" si="101"/>
        <v>1.026946107784431</v>
      </c>
      <c r="F783" s="356"/>
      <c r="G783" s="239"/>
      <c r="H783" s="239"/>
      <c r="I783" s="239"/>
      <c r="J783" s="239"/>
      <c r="K783" s="239"/>
      <c r="L783" s="239"/>
      <c r="M783" s="239"/>
      <c r="N783" s="239"/>
      <c r="O783" s="239"/>
      <c r="P783" s="239"/>
      <c r="Q783" s="239"/>
      <c r="R783" s="239"/>
      <c r="S783" s="239"/>
      <c r="T783" s="239"/>
      <c r="U783" s="239"/>
      <c r="V783" s="239"/>
      <c r="W783" s="239"/>
      <c r="X783" s="239"/>
      <c r="Y783" s="239"/>
      <c r="Z783" s="239"/>
      <c r="AA783" s="239"/>
      <c r="AB783" s="239"/>
      <c r="AC783" s="239"/>
      <c r="AD783" s="239"/>
      <c r="AE783" s="239"/>
      <c r="AF783" s="239"/>
      <c r="AG783" s="239"/>
      <c r="AH783" s="239"/>
      <c r="AI783" s="239"/>
      <c r="AJ783" s="239"/>
      <c r="AK783" s="239"/>
      <c r="AL783" s="239"/>
      <c r="AM783" s="239"/>
      <c r="AN783" s="239"/>
      <c r="AO783" s="239"/>
      <c r="AP783" s="239"/>
      <c r="AQ783" s="239"/>
      <c r="AR783" s="239"/>
      <c r="AS783" s="239"/>
      <c r="AT783" s="239"/>
      <c r="AU783" s="239"/>
      <c r="AV783" s="239"/>
      <c r="AW783" s="239"/>
      <c r="AX783" s="239"/>
      <c r="AY783" s="239"/>
      <c r="AZ783" s="239"/>
      <c r="BA783" s="239"/>
      <c r="BB783" s="239"/>
      <c r="BC783" s="239"/>
      <c r="BD783" s="239"/>
      <c r="BE783" s="239"/>
      <c r="BF783" s="239"/>
      <c r="BG783" s="239"/>
      <c r="BH783" s="239"/>
      <c r="BI783" s="239"/>
      <c r="BJ783" s="239"/>
      <c r="BK783" s="239"/>
      <c r="BL783" s="239"/>
      <c r="BM783" s="239"/>
      <c r="BN783" s="239"/>
      <c r="BO783" s="239"/>
      <c r="BP783" s="239"/>
      <c r="BQ783" s="239"/>
      <c r="BR783" s="239"/>
      <c r="BS783" s="239"/>
      <c r="BT783" s="239"/>
      <c r="BU783" s="239"/>
      <c r="BV783" s="239"/>
      <c r="BW783" s="239"/>
      <c r="BX783" s="239"/>
      <c r="BY783" s="239"/>
      <c r="BZ783" s="239"/>
      <c r="CA783" s="239"/>
      <c r="CB783" s="239"/>
      <c r="CC783" s="239"/>
      <c r="CD783" s="239"/>
      <c r="CE783" s="239"/>
      <c r="CF783" s="239"/>
      <c r="CG783" s="239"/>
      <c r="CH783" s="239"/>
      <c r="CI783" s="239"/>
      <c r="CJ783" s="239"/>
      <c r="CK783" s="239"/>
      <c r="CL783" s="239"/>
      <c r="CM783" s="239"/>
      <c r="CN783" s="239"/>
      <c r="CO783" s="239"/>
      <c r="CP783" s="239"/>
      <c r="CQ783" s="239"/>
      <c r="CR783" s="239"/>
      <c r="CS783" s="239"/>
      <c r="CT783" s="239"/>
      <c r="CU783" s="239"/>
      <c r="CV783" s="239"/>
      <c r="CW783" s="239"/>
      <c r="CX783" s="239"/>
      <c r="CY783" s="239"/>
      <c r="CZ783" s="239"/>
      <c r="DA783" s="239"/>
      <c r="DB783" s="239"/>
      <c r="DC783" s="239"/>
      <c r="DD783" s="239"/>
      <c r="DE783" s="239"/>
      <c r="DF783" s="239"/>
      <c r="DG783" s="239"/>
      <c r="DH783" s="239"/>
      <c r="DI783" s="239"/>
      <c r="DJ783" s="239"/>
      <c r="DK783" s="239"/>
      <c r="DL783" s="239"/>
      <c r="DM783" s="239"/>
      <c r="DN783" s="239"/>
      <c r="DO783" s="239"/>
      <c r="DP783" s="239"/>
      <c r="DQ783" s="239"/>
      <c r="DR783" s="239"/>
      <c r="DS783" s="239"/>
      <c r="DT783" s="239"/>
      <c r="DU783" s="239"/>
      <c r="DV783" s="239"/>
      <c r="DW783" s="239"/>
      <c r="DX783" s="239"/>
      <c r="DY783" s="239"/>
      <c r="DZ783" s="239"/>
      <c r="EA783" s="239"/>
      <c r="EB783" s="239"/>
      <c r="EC783" s="239"/>
      <c r="ED783" s="239"/>
      <c r="EE783" s="239"/>
      <c r="EF783" s="239"/>
      <c r="EG783" s="239"/>
      <c r="EH783" s="239"/>
      <c r="EI783" s="239"/>
      <c r="EJ783" s="239"/>
      <c r="EK783" s="239"/>
      <c r="EL783" s="239"/>
      <c r="EM783" s="239"/>
      <c r="EN783" s="239"/>
      <c r="EO783" s="239"/>
      <c r="EP783" s="239"/>
      <c r="EQ783" s="239"/>
      <c r="ER783" s="239"/>
      <c r="ES783" s="239"/>
      <c r="ET783" s="239"/>
      <c r="EU783" s="239"/>
      <c r="EV783" s="239"/>
      <c r="EW783" s="239"/>
      <c r="EX783" s="239"/>
      <c r="EY783" s="239"/>
      <c r="EZ783" s="239"/>
      <c r="FA783" s="239"/>
      <c r="FB783" s="239"/>
      <c r="FC783" s="239"/>
      <c r="FD783" s="239"/>
      <c r="FE783" s="239"/>
      <c r="FF783" s="239"/>
      <c r="FG783" s="239"/>
      <c r="FH783" s="239"/>
      <c r="FI783" s="239"/>
      <c r="FJ783" s="239"/>
      <c r="FK783" s="239"/>
      <c r="FL783" s="239"/>
      <c r="FM783" s="239"/>
      <c r="FN783" s="239"/>
      <c r="FO783" s="239"/>
      <c r="FP783" s="239"/>
      <c r="FQ783" s="239"/>
      <c r="FR783" s="239"/>
      <c r="FS783" s="239"/>
      <c r="FT783" s="239"/>
      <c r="FU783" s="239"/>
      <c r="FV783" s="239"/>
      <c r="FW783" s="239"/>
      <c r="FX783" s="239"/>
      <c r="FY783" s="239"/>
      <c r="FZ783" s="239"/>
      <c r="GA783" s="239"/>
      <c r="GB783" s="239"/>
      <c r="GC783" s="239"/>
      <c r="GD783" s="239"/>
      <c r="GE783" s="239"/>
      <c r="GF783" s="239"/>
      <c r="GG783" s="239"/>
      <c r="GH783" s="239"/>
      <c r="GI783" s="239"/>
      <c r="GJ783" s="239"/>
      <c r="GK783" s="239"/>
      <c r="GL783" s="239"/>
      <c r="GM783" s="239"/>
      <c r="GN783" s="239"/>
      <c r="GO783" s="239"/>
      <c r="GP783" s="239"/>
      <c r="GQ783" s="239"/>
      <c r="GR783" s="239"/>
      <c r="GS783" s="239"/>
      <c r="GT783" s="239"/>
      <c r="GU783" s="239"/>
      <c r="GV783" s="239"/>
      <c r="GW783" s="239"/>
      <c r="GX783" s="239"/>
      <c r="GY783" s="239"/>
      <c r="GZ783" s="239"/>
      <c r="HA783" s="239"/>
      <c r="HB783" s="239"/>
      <c r="HC783" s="239"/>
      <c r="HD783" s="239"/>
      <c r="HE783" s="239"/>
      <c r="HF783" s="239"/>
      <c r="HG783" s="239"/>
      <c r="HH783" s="239"/>
      <c r="HI783" s="239"/>
      <c r="HJ783" s="239"/>
      <c r="HK783" s="239"/>
      <c r="HL783" s="239"/>
      <c r="HM783" s="239"/>
      <c r="HN783" s="239"/>
      <c r="HO783" s="239"/>
      <c r="HP783" s="239"/>
      <c r="HQ783" s="239"/>
      <c r="HR783" s="239"/>
      <c r="HS783" s="239"/>
      <c r="HT783" s="239"/>
      <c r="HU783" s="239"/>
      <c r="HV783" s="239"/>
      <c r="HW783" s="239"/>
      <c r="HX783" s="239"/>
      <c r="HY783" s="239"/>
      <c r="HZ783" s="239"/>
      <c r="IA783" s="239"/>
      <c r="IB783" s="239"/>
      <c r="IC783" s="239"/>
      <c r="ID783" s="239"/>
      <c r="IE783" s="239"/>
      <c r="IF783" s="239"/>
      <c r="IG783" s="239"/>
      <c r="IH783" s="325"/>
      <c r="II783" s="325"/>
      <c r="IJ783" s="325"/>
      <c r="IK783" s="325"/>
      <c r="IL783" s="325"/>
      <c r="IM783" s="325"/>
      <c r="IN783" s="325"/>
      <c r="IO783" s="325"/>
      <c r="IP783" s="325"/>
      <c r="IQ783" s="325"/>
      <c r="IR783" s="325"/>
      <c r="IS783" s="325"/>
      <c r="IT783" s="325"/>
      <c r="IU783" s="325"/>
      <c r="IV783" s="325"/>
    </row>
    <row r="784" spans="1:6" s="321" customFormat="1" ht="30" customHeight="1">
      <c r="A784" s="341" t="s">
        <v>78</v>
      </c>
      <c r="B784" s="344">
        <v>0</v>
      </c>
      <c r="C784" s="338">
        <f aca="true" t="shared" si="106" ref="C784:C793">B784</f>
        <v>0</v>
      </c>
      <c r="D784" s="345"/>
      <c r="E784" s="353" t="str">
        <f t="shared" si="101"/>
        <v>-</v>
      </c>
      <c r="F784" s="354"/>
    </row>
    <row r="785" spans="1:6" s="321" customFormat="1" ht="30" customHeight="1">
      <c r="A785" s="341" t="s">
        <v>79</v>
      </c>
      <c r="B785" s="344">
        <v>0</v>
      </c>
      <c r="C785" s="338">
        <f t="shared" si="106"/>
        <v>0</v>
      </c>
      <c r="D785" s="345"/>
      <c r="E785" s="353" t="str">
        <f t="shared" si="101"/>
        <v>-</v>
      </c>
      <c r="F785" s="354"/>
    </row>
    <row r="786" spans="1:6" s="321" customFormat="1" ht="30" customHeight="1">
      <c r="A786" s="341" t="s">
        <v>80</v>
      </c>
      <c r="B786" s="344">
        <v>0</v>
      </c>
      <c r="C786" s="338">
        <f t="shared" si="106"/>
        <v>0</v>
      </c>
      <c r="D786" s="345"/>
      <c r="E786" s="353" t="str">
        <f t="shared" si="101"/>
        <v>-</v>
      </c>
      <c r="F786" s="354"/>
    </row>
    <row r="787" spans="1:6" s="321" customFormat="1" ht="30" customHeight="1">
      <c r="A787" s="341" t="s">
        <v>686</v>
      </c>
      <c r="B787" s="344">
        <v>0</v>
      </c>
      <c r="C787" s="338">
        <f t="shared" si="106"/>
        <v>0</v>
      </c>
      <c r="D787" s="345"/>
      <c r="E787" s="353" t="str">
        <f t="shared" si="101"/>
        <v>-</v>
      </c>
      <c r="F787" s="354"/>
    </row>
    <row r="788" spans="1:256" s="321" customFormat="1" ht="30" customHeight="1">
      <c r="A788" s="341" t="s">
        <v>687</v>
      </c>
      <c r="B788" s="344">
        <v>334</v>
      </c>
      <c r="C788" s="338">
        <f t="shared" si="106"/>
        <v>334</v>
      </c>
      <c r="D788" s="345">
        <v>343</v>
      </c>
      <c r="E788" s="353">
        <f t="shared" si="101"/>
        <v>1.026946107784431</v>
      </c>
      <c r="F788" s="355"/>
      <c r="G788" s="239"/>
      <c r="H788" s="239"/>
      <c r="I788" s="239"/>
      <c r="J788" s="239"/>
      <c r="K788" s="239"/>
      <c r="L788" s="239"/>
      <c r="M788" s="239"/>
      <c r="N788" s="239"/>
      <c r="O788" s="239"/>
      <c r="P788" s="239"/>
      <c r="Q788" s="239"/>
      <c r="R788" s="239"/>
      <c r="S788" s="239"/>
      <c r="T788" s="239"/>
      <c r="U788" s="239"/>
      <c r="V788" s="239"/>
      <c r="W788" s="239"/>
      <c r="X788" s="239"/>
      <c r="Y788" s="239"/>
      <c r="Z788" s="239"/>
      <c r="AA788" s="239"/>
      <c r="AB788" s="239"/>
      <c r="AC788" s="239"/>
      <c r="AD788" s="239"/>
      <c r="AE788" s="239"/>
      <c r="AF788" s="239"/>
      <c r="AG788" s="239"/>
      <c r="AH788" s="239"/>
      <c r="AI788" s="239"/>
      <c r="AJ788" s="239"/>
      <c r="AK788" s="239"/>
      <c r="AL788" s="239"/>
      <c r="AM788" s="239"/>
      <c r="AN788" s="239"/>
      <c r="AO788" s="239"/>
      <c r="AP788" s="239"/>
      <c r="AQ788" s="239"/>
      <c r="AR788" s="239"/>
      <c r="AS788" s="239"/>
      <c r="AT788" s="239"/>
      <c r="AU788" s="239"/>
      <c r="AV788" s="239"/>
      <c r="AW788" s="239"/>
      <c r="AX788" s="239"/>
      <c r="AY788" s="239"/>
      <c r="AZ788" s="239"/>
      <c r="BA788" s="239"/>
      <c r="BB788" s="239"/>
      <c r="BC788" s="239"/>
      <c r="BD788" s="239"/>
      <c r="BE788" s="239"/>
      <c r="BF788" s="239"/>
      <c r="BG788" s="239"/>
      <c r="BH788" s="239"/>
      <c r="BI788" s="239"/>
      <c r="BJ788" s="239"/>
      <c r="BK788" s="239"/>
      <c r="BL788" s="239"/>
      <c r="BM788" s="239"/>
      <c r="BN788" s="239"/>
      <c r="BO788" s="239"/>
      <c r="BP788" s="239"/>
      <c r="BQ788" s="239"/>
      <c r="BR788" s="239"/>
      <c r="BS788" s="239"/>
      <c r="BT788" s="239"/>
      <c r="BU788" s="239"/>
      <c r="BV788" s="239"/>
      <c r="BW788" s="239"/>
      <c r="BX788" s="239"/>
      <c r="BY788" s="239"/>
      <c r="BZ788" s="239"/>
      <c r="CA788" s="239"/>
      <c r="CB788" s="239"/>
      <c r="CC788" s="239"/>
      <c r="CD788" s="239"/>
      <c r="CE788" s="239"/>
      <c r="CF788" s="239"/>
      <c r="CG788" s="239"/>
      <c r="CH788" s="239"/>
      <c r="CI788" s="239"/>
      <c r="CJ788" s="239"/>
      <c r="CK788" s="239"/>
      <c r="CL788" s="239"/>
      <c r="CM788" s="239"/>
      <c r="CN788" s="239"/>
      <c r="CO788" s="239"/>
      <c r="CP788" s="239"/>
      <c r="CQ788" s="239"/>
      <c r="CR788" s="239"/>
      <c r="CS788" s="239"/>
      <c r="CT788" s="239"/>
      <c r="CU788" s="239"/>
      <c r="CV788" s="239"/>
      <c r="CW788" s="239"/>
      <c r="CX788" s="239"/>
      <c r="CY788" s="239"/>
      <c r="CZ788" s="239"/>
      <c r="DA788" s="239"/>
      <c r="DB788" s="239"/>
      <c r="DC788" s="239"/>
      <c r="DD788" s="239"/>
      <c r="DE788" s="239"/>
      <c r="DF788" s="239"/>
      <c r="DG788" s="239"/>
      <c r="DH788" s="239"/>
      <c r="DI788" s="239"/>
      <c r="DJ788" s="239"/>
      <c r="DK788" s="239"/>
      <c r="DL788" s="239"/>
      <c r="DM788" s="239"/>
      <c r="DN788" s="239"/>
      <c r="DO788" s="239"/>
      <c r="DP788" s="239"/>
      <c r="DQ788" s="239"/>
      <c r="DR788" s="239"/>
      <c r="DS788" s="239"/>
      <c r="DT788" s="239"/>
      <c r="DU788" s="239"/>
      <c r="DV788" s="239"/>
      <c r="DW788" s="239"/>
      <c r="DX788" s="239"/>
      <c r="DY788" s="239"/>
      <c r="DZ788" s="239"/>
      <c r="EA788" s="239"/>
      <c r="EB788" s="239"/>
      <c r="EC788" s="239"/>
      <c r="ED788" s="239"/>
      <c r="EE788" s="239"/>
      <c r="EF788" s="239"/>
      <c r="EG788" s="239"/>
      <c r="EH788" s="239"/>
      <c r="EI788" s="239"/>
      <c r="EJ788" s="239"/>
      <c r="EK788" s="239"/>
      <c r="EL788" s="239"/>
      <c r="EM788" s="239"/>
      <c r="EN788" s="239"/>
      <c r="EO788" s="239"/>
      <c r="EP788" s="239"/>
      <c r="EQ788" s="239"/>
      <c r="ER788" s="239"/>
      <c r="ES788" s="239"/>
      <c r="ET788" s="239"/>
      <c r="EU788" s="239"/>
      <c r="EV788" s="239"/>
      <c r="EW788" s="239"/>
      <c r="EX788" s="239"/>
      <c r="EY788" s="239"/>
      <c r="EZ788" s="239"/>
      <c r="FA788" s="239"/>
      <c r="FB788" s="239"/>
      <c r="FC788" s="239"/>
      <c r="FD788" s="239"/>
      <c r="FE788" s="239"/>
      <c r="FF788" s="239"/>
      <c r="FG788" s="239"/>
      <c r="FH788" s="239"/>
      <c r="FI788" s="239"/>
      <c r="FJ788" s="239"/>
      <c r="FK788" s="239"/>
      <c r="FL788" s="239"/>
      <c r="FM788" s="239"/>
      <c r="FN788" s="239"/>
      <c r="FO788" s="239"/>
      <c r="FP788" s="239"/>
      <c r="FQ788" s="239"/>
      <c r="FR788" s="239"/>
      <c r="FS788" s="239"/>
      <c r="FT788" s="239"/>
      <c r="FU788" s="239"/>
      <c r="FV788" s="239"/>
      <c r="FW788" s="239"/>
      <c r="FX788" s="239"/>
      <c r="FY788" s="239"/>
      <c r="FZ788" s="239"/>
      <c r="GA788" s="239"/>
      <c r="GB788" s="239"/>
      <c r="GC788" s="239"/>
      <c r="GD788" s="239"/>
      <c r="GE788" s="239"/>
      <c r="GF788" s="239"/>
      <c r="GG788" s="239"/>
      <c r="GH788" s="239"/>
      <c r="GI788" s="239"/>
      <c r="GJ788" s="239"/>
      <c r="GK788" s="239"/>
      <c r="GL788" s="239"/>
      <c r="GM788" s="239"/>
      <c r="GN788" s="239"/>
      <c r="GO788" s="239"/>
      <c r="GP788" s="239"/>
      <c r="GQ788" s="239"/>
      <c r="GR788" s="239"/>
      <c r="GS788" s="239"/>
      <c r="GT788" s="239"/>
      <c r="GU788" s="239"/>
      <c r="GV788" s="239"/>
      <c r="GW788" s="239"/>
      <c r="GX788" s="239"/>
      <c r="GY788" s="239"/>
      <c r="GZ788" s="239"/>
      <c r="HA788" s="239"/>
      <c r="HB788" s="239"/>
      <c r="HC788" s="239"/>
      <c r="HD788" s="239"/>
      <c r="HE788" s="239"/>
      <c r="HF788" s="239"/>
      <c r="HG788" s="239"/>
      <c r="HH788" s="239"/>
      <c r="HI788" s="239"/>
      <c r="HJ788" s="239"/>
      <c r="HK788" s="239"/>
      <c r="HL788" s="239"/>
      <c r="HM788" s="239"/>
      <c r="HN788" s="239"/>
      <c r="HO788" s="239"/>
      <c r="HP788" s="239"/>
      <c r="HQ788" s="239"/>
      <c r="HR788" s="239"/>
      <c r="HS788" s="239"/>
      <c r="HT788" s="239"/>
      <c r="HU788" s="239"/>
      <c r="HV788" s="239"/>
      <c r="HW788" s="239"/>
      <c r="HX788" s="239"/>
      <c r="HY788" s="239"/>
      <c r="HZ788" s="239"/>
      <c r="IA788" s="239"/>
      <c r="IB788" s="239"/>
      <c r="IC788" s="239"/>
      <c r="ID788" s="239"/>
      <c r="IE788" s="239"/>
      <c r="IF788" s="239"/>
      <c r="IG788" s="239"/>
      <c r="IH788" s="325"/>
      <c r="II788" s="325"/>
      <c r="IJ788" s="325"/>
      <c r="IK788" s="325"/>
      <c r="IL788" s="325"/>
      <c r="IM788" s="325"/>
      <c r="IN788" s="325"/>
      <c r="IO788" s="325"/>
      <c r="IP788" s="325"/>
      <c r="IQ788" s="325"/>
      <c r="IR788" s="325"/>
      <c r="IS788" s="325"/>
      <c r="IT788" s="325"/>
      <c r="IU788" s="325"/>
      <c r="IV788" s="325"/>
    </row>
    <row r="789" spans="1:6" s="321" customFormat="1" ht="30" customHeight="1">
      <c r="A789" s="341" t="s">
        <v>688</v>
      </c>
      <c r="B789" s="344">
        <v>0</v>
      </c>
      <c r="C789" s="338">
        <f t="shared" si="106"/>
        <v>0</v>
      </c>
      <c r="D789" s="345"/>
      <c r="E789" s="353" t="str">
        <f t="shared" si="101"/>
        <v>-</v>
      </c>
      <c r="F789" s="354"/>
    </row>
    <row r="790" spans="1:6" s="321" customFormat="1" ht="30" customHeight="1">
      <c r="A790" s="341" t="s">
        <v>121</v>
      </c>
      <c r="B790" s="344">
        <v>0</v>
      </c>
      <c r="C790" s="338">
        <f t="shared" si="106"/>
        <v>0</v>
      </c>
      <c r="D790" s="345"/>
      <c r="E790" s="353" t="str">
        <f t="shared" si="101"/>
        <v>-</v>
      </c>
      <c r="F790" s="354"/>
    </row>
    <row r="791" spans="1:6" s="321" customFormat="1" ht="30" customHeight="1">
      <c r="A791" s="341" t="s">
        <v>689</v>
      </c>
      <c r="B791" s="344">
        <v>0</v>
      </c>
      <c r="C791" s="338">
        <f t="shared" si="106"/>
        <v>0</v>
      </c>
      <c r="D791" s="345"/>
      <c r="E791" s="353" t="str">
        <f t="shared" si="101"/>
        <v>-</v>
      </c>
      <c r="F791" s="354"/>
    </row>
    <row r="792" spans="1:6" s="321" customFormat="1" ht="30" customHeight="1">
      <c r="A792" s="341" t="s">
        <v>87</v>
      </c>
      <c r="B792" s="344">
        <v>0</v>
      </c>
      <c r="C792" s="338">
        <f t="shared" si="106"/>
        <v>0</v>
      </c>
      <c r="D792" s="345"/>
      <c r="E792" s="353" t="str">
        <f t="shared" si="101"/>
        <v>-</v>
      </c>
      <c r="F792" s="354"/>
    </row>
    <row r="793" spans="1:6" s="321" customFormat="1" ht="30" customHeight="1">
      <c r="A793" s="341" t="s">
        <v>690</v>
      </c>
      <c r="B793" s="344">
        <v>0</v>
      </c>
      <c r="C793" s="338">
        <f t="shared" si="106"/>
        <v>0</v>
      </c>
      <c r="D793" s="345"/>
      <c r="E793" s="353" t="str">
        <f t="shared" si="101"/>
        <v>-</v>
      </c>
      <c r="F793" s="354"/>
    </row>
    <row r="794" spans="1:6" s="321" customFormat="1" ht="30" customHeight="1">
      <c r="A794" s="334" t="s">
        <v>691</v>
      </c>
      <c r="B794" s="342">
        <f>B795</f>
        <v>0</v>
      </c>
      <c r="C794" s="342">
        <f>C795</f>
        <v>0</v>
      </c>
      <c r="D794" s="343">
        <f>D795</f>
        <v>505</v>
      </c>
      <c r="E794" s="353" t="str">
        <f t="shared" si="101"/>
        <v>-</v>
      </c>
      <c r="F794" s="356"/>
    </row>
    <row r="795" spans="1:6" s="321" customFormat="1" ht="30" customHeight="1">
      <c r="A795" s="341" t="s">
        <v>692</v>
      </c>
      <c r="B795" s="344">
        <v>0</v>
      </c>
      <c r="C795" s="338">
        <f aca="true" t="shared" si="107" ref="C795:C807">B795</f>
        <v>0</v>
      </c>
      <c r="D795" s="345">
        <v>505</v>
      </c>
      <c r="E795" s="353" t="str">
        <f aca="true" t="shared" si="108" ref="E795:E858">_xlfn.IFERROR(D795/B795,"-")</f>
        <v>-</v>
      </c>
      <c r="F795" s="355"/>
    </row>
    <row r="796" spans="1:256" s="320" customFormat="1" ht="30" customHeight="1">
      <c r="A796" s="334" t="s">
        <v>693</v>
      </c>
      <c r="B796" s="342">
        <f>B797+B808+B810+B813+B815+B817</f>
        <v>193474.9114</v>
      </c>
      <c r="C796" s="342">
        <f>C797+C808+C810+C813+C815+C817</f>
        <v>193474.9114</v>
      </c>
      <c r="D796" s="343">
        <f>D797+D808+D810+D813+D815+D817</f>
        <v>312907</v>
      </c>
      <c r="E796" s="349">
        <f t="shared" si="108"/>
        <v>1.6173001333133055</v>
      </c>
      <c r="F796" s="361"/>
      <c r="G796" s="351"/>
      <c r="H796" s="351"/>
      <c r="I796" s="351"/>
      <c r="J796" s="351"/>
      <c r="K796" s="351"/>
      <c r="L796" s="351"/>
      <c r="M796" s="351"/>
      <c r="N796" s="351"/>
      <c r="O796" s="351"/>
      <c r="P796" s="351"/>
      <c r="Q796" s="351"/>
      <c r="R796" s="351"/>
      <c r="S796" s="351"/>
      <c r="T796" s="351"/>
      <c r="U796" s="351"/>
      <c r="V796" s="351"/>
      <c r="W796" s="351"/>
      <c r="X796" s="351"/>
      <c r="Y796" s="351"/>
      <c r="Z796" s="351"/>
      <c r="AA796" s="351"/>
      <c r="AB796" s="351"/>
      <c r="AC796" s="351"/>
      <c r="AD796" s="351"/>
      <c r="AE796" s="351"/>
      <c r="AF796" s="351"/>
      <c r="AG796" s="351"/>
      <c r="AH796" s="351"/>
      <c r="AI796" s="351"/>
      <c r="AJ796" s="351"/>
      <c r="AK796" s="351"/>
      <c r="AL796" s="351"/>
      <c r="AM796" s="351"/>
      <c r="AN796" s="351"/>
      <c r="AO796" s="351"/>
      <c r="AP796" s="351"/>
      <c r="AQ796" s="351"/>
      <c r="AR796" s="351"/>
      <c r="AS796" s="351"/>
      <c r="AT796" s="351"/>
      <c r="AU796" s="351"/>
      <c r="AV796" s="351"/>
      <c r="AW796" s="351"/>
      <c r="AX796" s="351"/>
      <c r="AY796" s="351"/>
      <c r="AZ796" s="351"/>
      <c r="BA796" s="351"/>
      <c r="BB796" s="351"/>
      <c r="BC796" s="351"/>
      <c r="BD796" s="351"/>
      <c r="BE796" s="351"/>
      <c r="BF796" s="351"/>
      <c r="BG796" s="351"/>
      <c r="BH796" s="351"/>
      <c r="BI796" s="351"/>
      <c r="BJ796" s="351"/>
      <c r="BK796" s="351"/>
      <c r="BL796" s="351"/>
      <c r="BM796" s="351"/>
      <c r="BN796" s="351"/>
      <c r="BO796" s="351"/>
      <c r="BP796" s="351"/>
      <c r="BQ796" s="351"/>
      <c r="BR796" s="351"/>
      <c r="BS796" s="351"/>
      <c r="BT796" s="351"/>
      <c r="BU796" s="351"/>
      <c r="BV796" s="351"/>
      <c r="BW796" s="351"/>
      <c r="BX796" s="351"/>
      <c r="BY796" s="351"/>
      <c r="BZ796" s="351"/>
      <c r="CA796" s="351"/>
      <c r="CB796" s="351"/>
      <c r="CC796" s="351"/>
      <c r="CD796" s="351"/>
      <c r="CE796" s="351"/>
      <c r="CF796" s="351"/>
      <c r="CG796" s="351"/>
      <c r="CH796" s="351"/>
      <c r="CI796" s="351"/>
      <c r="CJ796" s="351"/>
      <c r="CK796" s="351"/>
      <c r="CL796" s="351"/>
      <c r="CM796" s="351"/>
      <c r="CN796" s="351"/>
      <c r="CO796" s="351"/>
      <c r="CP796" s="351"/>
      <c r="CQ796" s="351"/>
      <c r="CR796" s="351"/>
      <c r="CS796" s="351"/>
      <c r="CT796" s="351"/>
      <c r="CU796" s="351"/>
      <c r="CV796" s="351"/>
      <c r="CW796" s="351"/>
      <c r="CX796" s="351"/>
      <c r="CY796" s="351"/>
      <c r="CZ796" s="351"/>
      <c r="DA796" s="351"/>
      <c r="DB796" s="351"/>
      <c r="DC796" s="351"/>
      <c r="DD796" s="351"/>
      <c r="DE796" s="351"/>
      <c r="DF796" s="351"/>
      <c r="DG796" s="351"/>
      <c r="DH796" s="351"/>
      <c r="DI796" s="351"/>
      <c r="DJ796" s="351"/>
      <c r="DK796" s="351"/>
      <c r="DL796" s="351"/>
      <c r="DM796" s="351"/>
      <c r="DN796" s="351"/>
      <c r="DO796" s="351"/>
      <c r="DP796" s="351"/>
      <c r="DQ796" s="351"/>
      <c r="DR796" s="351"/>
      <c r="DS796" s="351"/>
      <c r="DT796" s="351"/>
      <c r="DU796" s="351"/>
      <c r="DV796" s="351"/>
      <c r="DW796" s="351"/>
      <c r="DX796" s="351"/>
      <c r="DY796" s="351"/>
      <c r="DZ796" s="351"/>
      <c r="EA796" s="351"/>
      <c r="EB796" s="351"/>
      <c r="EC796" s="351"/>
      <c r="ED796" s="351"/>
      <c r="EE796" s="351"/>
      <c r="EF796" s="351"/>
      <c r="EG796" s="351"/>
      <c r="EH796" s="351"/>
      <c r="EI796" s="351"/>
      <c r="EJ796" s="351"/>
      <c r="EK796" s="351"/>
      <c r="EL796" s="351"/>
      <c r="EM796" s="351"/>
      <c r="EN796" s="351"/>
      <c r="EO796" s="351"/>
      <c r="EP796" s="351"/>
      <c r="EQ796" s="351"/>
      <c r="ER796" s="351"/>
      <c r="ES796" s="351"/>
      <c r="ET796" s="351"/>
      <c r="EU796" s="351"/>
      <c r="EV796" s="351"/>
      <c r="EW796" s="351"/>
      <c r="EX796" s="351"/>
      <c r="EY796" s="351"/>
      <c r="EZ796" s="351"/>
      <c r="FA796" s="351"/>
      <c r="FB796" s="351"/>
      <c r="FC796" s="351"/>
      <c r="FD796" s="351"/>
      <c r="FE796" s="351"/>
      <c r="FF796" s="351"/>
      <c r="FG796" s="351"/>
      <c r="FH796" s="351"/>
      <c r="FI796" s="351"/>
      <c r="FJ796" s="351"/>
      <c r="FK796" s="351"/>
      <c r="FL796" s="351"/>
      <c r="FM796" s="351"/>
      <c r="FN796" s="351"/>
      <c r="FO796" s="351"/>
      <c r="FP796" s="351"/>
      <c r="FQ796" s="351"/>
      <c r="FR796" s="351"/>
      <c r="FS796" s="351"/>
      <c r="FT796" s="351"/>
      <c r="FU796" s="351"/>
      <c r="FV796" s="351"/>
      <c r="FW796" s="351"/>
      <c r="FX796" s="351"/>
      <c r="FY796" s="351"/>
      <c r="FZ796" s="351"/>
      <c r="GA796" s="351"/>
      <c r="GB796" s="351"/>
      <c r="GC796" s="351"/>
      <c r="GD796" s="351"/>
      <c r="GE796" s="351"/>
      <c r="GF796" s="351"/>
      <c r="GG796" s="351"/>
      <c r="GH796" s="351"/>
      <c r="GI796" s="351"/>
      <c r="GJ796" s="351"/>
      <c r="GK796" s="351"/>
      <c r="GL796" s="351"/>
      <c r="GM796" s="351"/>
      <c r="GN796" s="351"/>
      <c r="GO796" s="351"/>
      <c r="GP796" s="351"/>
      <c r="GQ796" s="351"/>
      <c r="GR796" s="351"/>
      <c r="GS796" s="351"/>
      <c r="GT796" s="351"/>
      <c r="GU796" s="351"/>
      <c r="GV796" s="351"/>
      <c r="GW796" s="351"/>
      <c r="GX796" s="351"/>
      <c r="GY796" s="351"/>
      <c r="GZ796" s="351"/>
      <c r="HA796" s="351"/>
      <c r="HB796" s="351"/>
      <c r="HC796" s="351"/>
      <c r="HD796" s="351"/>
      <c r="HE796" s="351"/>
      <c r="HF796" s="351"/>
      <c r="HG796" s="351"/>
      <c r="HH796" s="351"/>
      <c r="HI796" s="351"/>
      <c r="HJ796" s="351"/>
      <c r="HK796" s="351"/>
      <c r="HL796" s="351"/>
      <c r="HM796" s="351"/>
      <c r="HN796" s="351"/>
      <c r="HO796" s="351"/>
      <c r="HP796" s="351"/>
      <c r="HQ796" s="351"/>
      <c r="HR796" s="351"/>
      <c r="HS796" s="351"/>
      <c r="HT796" s="351"/>
      <c r="HU796" s="351"/>
      <c r="HV796" s="351"/>
      <c r="HW796" s="351"/>
      <c r="HX796" s="351"/>
      <c r="HY796" s="351"/>
      <c r="HZ796" s="351"/>
      <c r="IA796" s="351"/>
      <c r="IB796" s="351"/>
      <c r="IC796" s="351"/>
      <c r="ID796" s="351"/>
      <c r="IE796" s="351"/>
      <c r="IF796" s="351"/>
      <c r="IG796" s="351"/>
      <c r="IH796" s="357"/>
      <c r="II796" s="357"/>
      <c r="IJ796" s="357"/>
      <c r="IK796" s="357"/>
      <c r="IL796" s="357"/>
      <c r="IM796" s="357"/>
      <c r="IN796" s="357"/>
      <c r="IO796" s="357"/>
      <c r="IP796" s="357"/>
      <c r="IQ796" s="357"/>
      <c r="IR796" s="357"/>
      <c r="IS796" s="357"/>
      <c r="IT796" s="357"/>
      <c r="IU796" s="357"/>
      <c r="IV796" s="357"/>
    </row>
    <row r="797" spans="1:256" s="321" customFormat="1" ht="30" customHeight="1">
      <c r="A797" s="334" t="s">
        <v>694</v>
      </c>
      <c r="B797" s="342">
        <f>SUM(B798:B807)</f>
        <v>101538.08</v>
      </c>
      <c r="C797" s="342">
        <f>SUM(C798:C807)</f>
        <v>101538.08</v>
      </c>
      <c r="D797" s="343">
        <f>SUM(D798:D807)</f>
        <v>99900</v>
      </c>
      <c r="E797" s="353">
        <f t="shared" si="108"/>
        <v>0.9838673333196767</v>
      </c>
      <c r="F797" s="354"/>
      <c r="G797" s="239"/>
      <c r="H797" s="239"/>
      <c r="I797" s="239"/>
      <c r="J797" s="239"/>
      <c r="K797" s="239"/>
      <c r="L797" s="239"/>
      <c r="M797" s="239"/>
      <c r="N797" s="239"/>
      <c r="O797" s="239"/>
      <c r="P797" s="239"/>
      <c r="Q797" s="239"/>
      <c r="R797" s="239"/>
      <c r="S797" s="239"/>
      <c r="T797" s="239"/>
      <c r="U797" s="239"/>
      <c r="V797" s="239"/>
      <c r="W797" s="239"/>
      <c r="X797" s="239"/>
      <c r="Y797" s="239"/>
      <c r="Z797" s="239"/>
      <c r="AA797" s="239"/>
      <c r="AB797" s="239"/>
      <c r="AC797" s="239"/>
      <c r="AD797" s="239"/>
      <c r="AE797" s="239"/>
      <c r="AF797" s="239"/>
      <c r="AG797" s="239"/>
      <c r="AH797" s="239"/>
      <c r="AI797" s="239"/>
      <c r="AJ797" s="239"/>
      <c r="AK797" s="239"/>
      <c r="AL797" s="239"/>
      <c r="AM797" s="239"/>
      <c r="AN797" s="239"/>
      <c r="AO797" s="239"/>
      <c r="AP797" s="239"/>
      <c r="AQ797" s="239"/>
      <c r="AR797" s="239"/>
      <c r="AS797" s="239"/>
      <c r="AT797" s="239"/>
      <c r="AU797" s="239"/>
      <c r="AV797" s="239"/>
      <c r="AW797" s="239"/>
      <c r="AX797" s="239"/>
      <c r="AY797" s="239"/>
      <c r="AZ797" s="239"/>
      <c r="BA797" s="239"/>
      <c r="BB797" s="239"/>
      <c r="BC797" s="239"/>
      <c r="BD797" s="239"/>
      <c r="BE797" s="239"/>
      <c r="BF797" s="239"/>
      <c r="BG797" s="239"/>
      <c r="BH797" s="239"/>
      <c r="BI797" s="239"/>
      <c r="BJ797" s="239"/>
      <c r="BK797" s="239"/>
      <c r="BL797" s="239"/>
      <c r="BM797" s="239"/>
      <c r="BN797" s="239"/>
      <c r="BO797" s="239"/>
      <c r="BP797" s="239"/>
      <c r="BQ797" s="239"/>
      <c r="BR797" s="239"/>
      <c r="BS797" s="239"/>
      <c r="BT797" s="239"/>
      <c r="BU797" s="239"/>
      <c r="BV797" s="239"/>
      <c r="BW797" s="239"/>
      <c r="BX797" s="239"/>
      <c r="BY797" s="239"/>
      <c r="BZ797" s="239"/>
      <c r="CA797" s="239"/>
      <c r="CB797" s="239"/>
      <c r="CC797" s="239"/>
      <c r="CD797" s="239"/>
      <c r="CE797" s="239"/>
      <c r="CF797" s="239"/>
      <c r="CG797" s="239"/>
      <c r="CH797" s="239"/>
      <c r="CI797" s="239"/>
      <c r="CJ797" s="239"/>
      <c r="CK797" s="239"/>
      <c r="CL797" s="239"/>
      <c r="CM797" s="239"/>
      <c r="CN797" s="239"/>
      <c r="CO797" s="239"/>
      <c r="CP797" s="239"/>
      <c r="CQ797" s="239"/>
      <c r="CR797" s="239"/>
      <c r="CS797" s="239"/>
      <c r="CT797" s="239"/>
      <c r="CU797" s="239"/>
      <c r="CV797" s="239"/>
      <c r="CW797" s="239"/>
      <c r="CX797" s="239"/>
      <c r="CY797" s="239"/>
      <c r="CZ797" s="239"/>
      <c r="DA797" s="239"/>
      <c r="DB797" s="239"/>
      <c r="DC797" s="239"/>
      <c r="DD797" s="239"/>
      <c r="DE797" s="239"/>
      <c r="DF797" s="239"/>
      <c r="DG797" s="239"/>
      <c r="DH797" s="239"/>
      <c r="DI797" s="239"/>
      <c r="DJ797" s="239"/>
      <c r="DK797" s="239"/>
      <c r="DL797" s="239"/>
      <c r="DM797" s="239"/>
      <c r="DN797" s="239"/>
      <c r="DO797" s="239"/>
      <c r="DP797" s="239"/>
      <c r="DQ797" s="239"/>
      <c r="DR797" s="239"/>
      <c r="DS797" s="239"/>
      <c r="DT797" s="239"/>
      <c r="DU797" s="239"/>
      <c r="DV797" s="239"/>
      <c r="DW797" s="239"/>
      <c r="DX797" s="239"/>
      <c r="DY797" s="239"/>
      <c r="DZ797" s="239"/>
      <c r="EA797" s="239"/>
      <c r="EB797" s="239"/>
      <c r="EC797" s="239"/>
      <c r="ED797" s="239"/>
      <c r="EE797" s="239"/>
      <c r="EF797" s="239"/>
      <c r="EG797" s="239"/>
      <c r="EH797" s="239"/>
      <c r="EI797" s="239"/>
      <c r="EJ797" s="239"/>
      <c r="EK797" s="239"/>
      <c r="EL797" s="239"/>
      <c r="EM797" s="239"/>
      <c r="EN797" s="239"/>
      <c r="EO797" s="239"/>
      <c r="EP797" s="239"/>
      <c r="EQ797" s="239"/>
      <c r="ER797" s="239"/>
      <c r="ES797" s="239"/>
      <c r="ET797" s="239"/>
      <c r="EU797" s="239"/>
      <c r="EV797" s="239"/>
      <c r="EW797" s="239"/>
      <c r="EX797" s="239"/>
      <c r="EY797" s="239"/>
      <c r="EZ797" s="239"/>
      <c r="FA797" s="239"/>
      <c r="FB797" s="239"/>
      <c r="FC797" s="239"/>
      <c r="FD797" s="239"/>
      <c r="FE797" s="239"/>
      <c r="FF797" s="239"/>
      <c r="FG797" s="239"/>
      <c r="FH797" s="239"/>
      <c r="FI797" s="239"/>
      <c r="FJ797" s="239"/>
      <c r="FK797" s="239"/>
      <c r="FL797" s="239"/>
      <c r="FM797" s="239"/>
      <c r="FN797" s="239"/>
      <c r="FO797" s="239"/>
      <c r="FP797" s="239"/>
      <c r="FQ797" s="239"/>
      <c r="FR797" s="239"/>
      <c r="FS797" s="239"/>
      <c r="FT797" s="239"/>
      <c r="FU797" s="239"/>
      <c r="FV797" s="239"/>
      <c r="FW797" s="239"/>
      <c r="FX797" s="239"/>
      <c r="FY797" s="239"/>
      <c r="FZ797" s="239"/>
      <c r="GA797" s="239"/>
      <c r="GB797" s="239"/>
      <c r="GC797" s="239"/>
      <c r="GD797" s="239"/>
      <c r="GE797" s="239"/>
      <c r="GF797" s="239"/>
      <c r="GG797" s="239"/>
      <c r="GH797" s="239"/>
      <c r="GI797" s="239"/>
      <c r="GJ797" s="239"/>
      <c r="GK797" s="239"/>
      <c r="GL797" s="239"/>
      <c r="GM797" s="239"/>
      <c r="GN797" s="239"/>
      <c r="GO797" s="239"/>
      <c r="GP797" s="239"/>
      <c r="GQ797" s="239"/>
      <c r="GR797" s="239"/>
      <c r="GS797" s="239"/>
      <c r="GT797" s="239"/>
      <c r="GU797" s="239"/>
      <c r="GV797" s="239"/>
      <c r="GW797" s="239"/>
      <c r="GX797" s="239"/>
      <c r="GY797" s="239"/>
      <c r="GZ797" s="239"/>
      <c r="HA797" s="239"/>
      <c r="HB797" s="239"/>
      <c r="HC797" s="239"/>
      <c r="HD797" s="239"/>
      <c r="HE797" s="239"/>
      <c r="HF797" s="239"/>
      <c r="HG797" s="239"/>
      <c r="HH797" s="239"/>
      <c r="HI797" s="239"/>
      <c r="HJ797" s="239"/>
      <c r="HK797" s="239"/>
      <c r="HL797" s="239"/>
      <c r="HM797" s="239"/>
      <c r="HN797" s="239"/>
      <c r="HO797" s="239"/>
      <c r="HP797" s="239"/>
      <c r="HQ797" s="239"/>
      <c r="HR797" s="239"/>
      <c r="HS797" s="239"/>
      <c r="HT797" s="239"/>
      <c r="HU797" s="239"/>
      <c r="HV797" s="239"/>
      <c r="HW797" s="239"/>
      <c r="HX797" s="239"/>
      <c r="HY797" s="239"/>
      <c r="HZ797" s="239"/>
      <c r="IA797" s="239"/>
      <c r="IB797" s="239"/>
      <c r="IC797" s="239"/>
      <c r="ID797" s="239"/>
      <c r="IE797" s="239"/>
      <c r="IF797" s="239"/>
      <c r="IG797" s="239"/>
      <c r="IH797" s="325"/>
      <c r="II797" s="325"/>
      <c r="IJ797" s="325"/>
      <c r="IK797" s="325"/>
      <c r="IL797" s="325"/>
      <c r="IM797" s="325"/>
      <c r="IN797" s="325"/>
      <c r="IO797" s="325"/>
      <c r="IP797" s="325"/>
      <c r="IQ797" s="325"/>
      <c r="IR797" s="325"/>
      <c r="IS797" s="325"/>
      <c r="IT797" s="325"/>
      <c r="IU797" s="325"/>
      <c r="IV797" s="325"/>
    </row>
    <row r="798" spans="1:256" s="321" customFormat="1" ht="30" customHeight="1">
      <c r="A798" s="341" t="s">
        <v>78</v>
      </c>
      <c r="B798" s="344">
        <v>25460.43</v>
      </c>
      <c r="C798" s="338">
        <f t="shared" si="107"/>
        <v>25460.43</v>
      </c>
      <c r="D798" s="345">
        <v>27885</v>
      </c>
      <c r="E798" s="353">
        <f t="shared" si="108"/>
        <v>1.095228949393235</v>
      </c>
      <c r="F798" s="354"/>
      <c r="G798" s="239"/>
      <c r="H798" s="239"/>
      <c r="I798" s="239"/>
      <c r="J798" s="239"/>
      <c r="K798" s="239"/>
      <c r="L798" s="239"/>
      <c r="M798" s="239"/>
      <c r="N798" s="239"/>
      <c r="O798" s="239"/>
      <c r="P798" s="239"/>
      <c r="Q798" s="239"/>
      <c r="R798" s="239"/>
      <c r="S798" s="239"/>
      <c r="T798" s="239"/>
      <c r="U798" s="239"/>
      <c r="V798" s="239"/>
      <c r="W798" s="239"/>
      <c r="X798" s="239"/>
      <c r="Y798" s="239"/>
      <c r="Z798" s="239"/>
      <c r="AA798" s="239"/>
      <c r="AB798" s="239"/>
      <c r="AC798" s="239"/>
      <c r="AD798" s="239"/>
      <c r="AE798" s="239"/>
      <c r="AF798" s="239"/>
      <c r="AG798" s="239"/>
      <c r="AH798" s="239"/>
      <c r="AI798" s="239"/>
      <c r="AJ798" s="239"/>
      <c r="AK798" s="239"/>
      <c r="AL798" s="239"/>
      <c r="AM798" s="239"/>
      <c r="AN798" s="239"/>
      <c r="AO798" s="239"/>
      <c r="AP798" s="239"/>
      <c r="AQ798" s="239"/>
      <c r="AR798" s="239"/>
      <c r="AS798" s="239"/>
      <c r="AT798" s="239"/>
      <c r="AU798" s="239"/>
      <c r="AV798" s="239"/>
      <c r="AW798" s="239"/>
      <c r="AX798" s="239"/>
      <c r="AY798" s="239"/>
      <c r="AZ798" s="239"/>
      <c r="BA798" s="239"/>
      <c r="BB798" s="239"/>
      <c r="BC798" s="239"/>
      <c r="BD798" s="239"/>
      <c r="BE798" s="239"/>
      <c r="BF798" s="239"/>
      <c r="BG798" s="239"/>
      <c r="BH798" s="239"/>
      <c r="BI798" s="239"/>
      <c r="BJ798" s="239"/>
      <c r="BK798" s="239"/>
      <c r="BL798" s="239"/>
      <c r="BM798" s="239"/>
      <c r="BN798" s="239"/>
      <c r="BO798" s="239"/>
      <c r="BP798" s="239"/>
      <c r="BQ798" s="239"/>
      <c r="BR798" s="239"/>
      <c r="BS798" s="239"/>
      <c r="BT798" s="239"/>
      <c r="BU798" s="239"/>
      <c r="BV798" s="239"/>
      <c r="BW798" s="239"/>
      <c r="BX798" s="239"/>
      <c r="BY798" s="239"/>
      <c r="BZ798" s="239"/>
      <c r="CA798" s="239"/>
      <c r="CB798" s="239"/>
      <c r="CC798" s="239"/>
      <c r="CD798" s="239"/>
      <c r="CE798" s="239"/>
      <c r="CF798" s="239"/>
      <c r="CG798" s="239"/>
      <c r="CH798" s="239"/>
      <c r="CI798" s="239"/>
      <c r="CJ798" s="239"/>
      <c r="CK798" s="239"/>
      <c r="CL798" s="239"/>
      <c r="CM798" s="239"/>
      <c r="CN798" s="239"/>
      <c r="CO798" s="239"/>
      <c r="CP798" s="239"/>
      <c r="CQ798" s="239"/>
      <c r="CR798" s="239"/>
      <c r="CS798" s="239"/>
      <c r="CT798" s="239"/>
      <c r="CU798" s="239"/>
      <c r="CV798" s="239"/>
      <c r="CW798" s="239"/>
      <c r="CX798" s="239"/>
      <c r="CY798" s="239"/>
      <c r="CZ798" s="239"/>
      <c r="DA798" s="239"/>
      <c r="DB798" s="239"/>
      <c r="DC798" s="239"/>
      <c r="DD798" s="239"/>
      <c r="DE798" s="239"/>
      <c r="DF798" s="239"/>
      <c r="DG798" s="239"/>
      <c r="DH798" s="239"/>
      <c r="DI798" s="239"/>
      <c r="DJ798" s="239"/>
      <c r="DK798" s="239"/>
      <c r="DL798" s="239"/>
      <c r="DM798" s="239"/>
      <c r="DN798" s="239"/>
      <c r="DO798" s="239"/>
      <c r="DP798" s="239"/>
      <c r="DQ798" s="239"/>
      <c r="DR798" s="239"/>
      <c r="DS798" s="239"/>
      <c r="DT798" s="239"/>
      <c r="DU798" s="239"/>
      <c r="DV798" s="239"/>
      <c r="DW798" s="239"/>
      <c r="DX798" s="239"/>
      <c r="DY798" s="239"/>
      <c r="DZ798" s="239"/>
      <c r="EA798" s="239"/>
      <c r="EB798" s="239"/>
      <c r="EC798" s="239"/>
      <c r="ED798" s="239"/>
      <c r="EE798" s="239"/>
      <c r="EF798" s="239"/>
      <c r="EG798" s="239"/>
      <c r="EH798" s="239"/>
      <c r="EI798" s="239"/>
      <c r="EJ798" s="239"/>
      <c r="EK798" s="239"/>
      <c r="EL798" s="239"/>
      <c r="EM798" s="239"/>
      <c r="EN798" s="239"/>
      <c r="EO798" s="239"/>
      <c r="EP798" s="239"/>
      <c r="EQ798" s="239"/>
      <c r="ER798" s="239"/>
      <c r="ES798" s="239"/>
      <c r="ET798" s="239"/>
      <c r="EU798" s="239"/>
      <c r="EV798" s="239"/>
      <c r="EW798" s="239"/>
      <c r="EX798" s="239"/>
      <c r="EY798" s="239"/>
      <c r="EZ798" s="239"/>
      <c r="FA798" s="239"/>
      <c r="FB798" s="239"/>
      <c r="FC798" s="239"/>
      <c r="FD798" s="239"/>
      <c r="FE798" s="239"/>
      <c r="FF798" s="239"/>
      <c r="FG798" s="239"/>
      <c r="FH798" s="239"/>
      <c r="FI798" s="239"/>
      <c r="FJ798" s="239"/>
      <c r="FK798" s="239"/>
      <c r="FL798" s="239"/>
      <c r="FM798" s="239"/>
      <c r="FN798" s="239"/>
      <c r="FO798" s="239"/>
      <c r="FP798" s="239"/>
      <c r="FQ798" s="239"/>
      <c r="FR798" s="239"/>
      <c r="FS798" s="239"/>
      <c r="FT798" s="239"/>
      <c r="FU798" s="239"/>
      <c r="FV798" s="239"/>
      <c r="FW798" s="239"/>
      <c r="FX798" s="239"/>
      <c r="FY798" s="239"/>
      <c r="FZ798" s="239"/>
      <c r="GA798" s="239"/>
      <c r="GB798" s="239"/>
      <c r="GC798" s="239"/>
      <c r="GD798" s="239"/>
      <c r="GE798" s="239"/>
      <c r="GF798" s="239"/>
      <c r="GG798" s="239"/>
      <c r="GH798" s="239"/>
      <c r="GI798" s="239"/>
      <c r="GJ798" s="239"/>
      <c r="GK798" s="239"/>
      <c r="GL798" s="239"/>
      <c r="GM798" s="239"/>
      <c r="GN798" s="239"/>
      <c r="GO798" s="239"/>
      <c r="GP798" s="239"/>
      <c r="GQ798" s="239"/>
      <c r="GR798" s="239"/>
      <c r="GS798" s="239"/>
      <c r="GT798" s="239"/>
      <c r="GU798" s="239"/>
      <c r="GV798" s="239"/>
      <c r="GW798" s="239"/>
      <c r="GX798" s="239"/>
      <c r="GY798" s="239"/>
      <c r="GZ798" s="239"/>
      <c r="HA798" s="239"/>
      <c r="HB798" s="239"/>
      <c r="HC798" s="239"/>
      <c r="HD798" s="239"/>
      <c r="HE798" s="239"/>
      <c r="HF798" s="239"/>
      <c r="HG798" s="239"/>
      <c r="HH798" s="239"/>
      <c r="HI798" s="239"/>
      <c r="HJ798" s="239"/>
      <c r="HK798" s="239"/>
      <c r="HL798" s="239"/>
      <c r="HM798" s="239"/>
      <c r="HN798" s="239"/>
      <c r="HO798" s="239"/>
      <c r="HP798" s="239"/>
      <c r="HQ798" s="239"/>
      <c r="HR798" s="239"/>
      <c r="HS798" s="239"/>
      <c r="HT798" s="239"/>
      <c r="HU798" s="239"/>
      <c r="HV798" s="239"/>
      <c r="HW798" s="239"/>
      <c r="HX798" s="239"/>
      <c r="HY798" s="239"/>
      <c r="HZ798" s="239"/>
      <c r="IA798" s="239"/>
      <c r="IB798" s="239"/>
      <c r="IC798" s="239"/>
      <c r="ID798" s="239"/>
      <c r="IE798" s="239"/>
      <c r="IF798" s="239"/>
      <c r="IG798" s="239"/>
      <c r="IH798" s="325"/>
      <c r="II798" s="325"/>
      <c r="IJ798" s="325"/>
      <c r="IK798" s="325"/>
      <c r="IL798" s="325"/>
      <c r="IM798" s="325"/>
      <c r="IN798" s="325"/>
      <c r="IO798" s="325"/>
      <c r="IP798" s="325"/>
      <c r="IQ798" s="325"/>
      <c r="IR798" s="325"/>
      <c r="IS798" s="325"/>
      <c r="IT798" s="325"/>
      <c r="IU798" s="325"/>
      <c r="IV798" s="325"/>
    </row>
    <row r="799" spans="1:256" s="321" customFormat="1" ht="30" customHeight="1">
      <c r="A799" s="341" t="s">
        <v>79</v>
      </c>
      <c r="B799" s="344">
        <v>3527.09</v>
      </c>
      <c r="C799" s="338">
        <f t="shared" si="107"/>
        <v>3527.09</v>
      </c>
      <c r="D799" s="345">
        <v>2249</v>
      </c>
      <c r="E799" s="353">
        <f t="shared" si="108"/>
        <v>0.6376361249642056</v>
      </c>
      <c r="F799" s="354"/>
      <c r="G799" s="239"/>
      <c r="H799" s="239"/>
      <c r="I799" s="239"/>
      <c r="J799" s="239"/>
      <c r="K799" s="239"/>
      <c r="L799" s="239"/>
      <c r="M799" s="239"/>
      <c r="N799" s="239"/>
      <c r="O799" s="239"/>
      <c r="P799" s="239"/>
      <c r="Q799" s="239"/>
      <c r="R799" s="239"/>
      <c r="S799" s="239"/>
      <c r="T799" s="239"/>
      <c r="U799" s="239"/>
      <c r="V799" s="239"/>
      <c r="W799" s="239"/>
      <c r="X799" s="239"/>
      <c r="Y799" s="239"/>
      <c r="Z799" s="239"/>
      <c r="AA799" s="239"/>
      <c r="AB799" s="239"/>
      <c r="AC799" s="239"/>
      <c r="AD799" s="239"/>
      <c r="AE799" s="239"/>
      <c r="AF799" s="239"/>
      <c r="AG799" s="239"/>
      <c r="AH799" s="239"/>
      <c r="AI799" s="239"/>
      <c r="AJ799" s="239"/>
      <c r="AK799" s="239"/>
      <c r="AL799" s="239"/>
      <c r="AM799" s="239"/>
      <c r="AN799" s="239"/>
      <c r="AO799" s="239"/>
      <c r="AP799" s="239"/>
      <c r="AQ799" s="239"/>
      <c r="AR799" s="239"/>
      <c r="AS799" s="239"/>
      <c r="AT799" s="239"/>
      <c r="AU799" s="239"/>
      <c r="AV799" s="239"/>
      <c r="AW799" s="239"/>
      <c r="AX799" s="239"/>
      <c r="AY799" s="239"/>
      <c r="AZ799" s="239"/>
      <c r="BA799" s="239"/>
      <c r="BB799" s="239"/>
      <c r="BC799" s="239"/>
      <c r="BD799" s="239"/>
      <c r="BE799" s="239"/>
      <c r="BF799" s="239"/>
      <c r="BG799" s="239"/>
      <c r="BH799" s="239"/>
      <c r="BI799" s="239"/>
      <c r="BJ799" s="239"/>
      <c r="BK799" s="239"/>
      <c r="BL799" s="239"/>
      <c r="BM799" s="239"/>
      <c r="BN799" s="239"/>
      <c r="BO799" s="239"/>
      <c r="BP799" s="239"/>
      <c r="BQ799" s="239"/>
      <c r="BR799" s="239"/>
      <c r="BS799" s="239"/>
      <c r="BT799" s="239"/>
      <c r="BU799" s="239"/>
      <c r="BV799" s="239"/>
      <c r="BW799" s="239"/>
      <c r="BX799" s="239"/>
      <c r="BY799" s="239"/>
      <c r="BZ799" s="239"/>
      <c r="CA799" s="239"/>
      <c r="CB799" s="239"/>
      <c r="CC799" s="239"/>
      <c r="CD799" s="239"/>
      <c r="CE799" s="239"/>
      <c r="CF799" s="239"/>
      <c r="CG799" s="239"/>
      <c r="CH799" s="239"/>
      <c r="CI799" s="239"/>
      <c r="CJ799" s="239"/>
      <c r="CK799" s="239"/>
      <c r="CL799" s="239"/>
      <c r="CM799" s="239"/>
      <c r="CN799" s="239"/>
      <c r="CO799" s="239"/>
      <c r="CP799" s="239"/>
      <c r="CQ799" s="239"/>
      <c r="CR799" s="239"/>
      <c r="CS799" s="239"/>
      <c r="CT799" s="239"/>
      <c r="CU799" s="239"/>
      <c r="CV799" s="239"/>
      <c r="CW799" s="239"/>
      <c r="CX799" s="239"/>
      <c r="CY799" s="239"/>
      <c r="CZ799" s="239"/>
      <c r="DA799" s="239"/>
      <c r="DB799" s="239"/>
      <c r="DC799" s="239"/>
      <c r="DD799" s="239"/>
      <c r="DE799" s="239"/>
      <c r="DF799" s="239"/>
      <c r="DG799" s="239"/>
      <c r="DH799" s="239"/>
      <c r="DI799" s="239"/>
      <c r="DJ799" s="239"/>
      <c r="DK799" s="239"/>
      <c r="DL799" s="239"/>
      <c r="DM799" s="239"/>
      <c r="DN799" s="239"/>
      <c r="DO799" s="239"/>
      <c r="DP799" s="239"/>
      <c r="DQ799" s="239"/>
      <c r="DR799" s="239"/>
      <c r="DS799" s="239"/>
      <c r="DT799" s="239"/>
      <c r="DU799" s="239"/>
      <c r="DV799" s="239"/>
      <c r="DW799" s="239"/>
      <c r="DX799" s="239"/>
      <c r="DY799" s="239"/>
      <c r="DZ799" s="239"/>
      <c r="EA799" s="239"/>
      <c r="EB799" s="239"/>
      <c r="EC799" s="239"/>
      <c r="ED799" s="239"/>
      <c r="EE799" s="239"/>
      <c r="EF799" s="239"/>
      <c r="EG799" s="239"/>
      <c r="EH799" s="239"/>
      <c r="EI799" s="239"/>
      <c r="EJ799" s="239"/>
      <c r="EK799" s="239"/>
      <c r="EL799" s="239"/>
      <c r="EM799" s="239"/>
      <c r="EN799" s="239"/>
      <c r="EO799" s="239"/>
      <c r="EP799" s="239"/>
      <c r="EQ799" s="239"/>
      <c r="ER799" s="239"/>
      <c r="ES799" s="239"/>
      <c r="ET799" s="239"/>
      <c r="EU799" s="239"/>
      <c r="EV799" s="239"/>
      <c r="EW799" s="239"/>
      <c r="EX799" s="239"/>
      <c r="EY799" s="239"/>
      <c r="EZ799" s="239"/>
      <c r="FA799" s="239"/>
      <c r="FB799" s="239"/>
      <c r="FC799" s="239"/>
      <c r="FD799" s="239"/>
      <c r="FE799" s="239"/>
      <c r="FF799" s="239"/>
      <c r="FG799" s="239"/>
      <c r="FH799" s="239"/>
      <c r="FI799" s="239"/>
      <c r="FJ799" s="239"/>
      <c r="FK799" s="239"/>
      <c r="FL799" s="239"/>
      <c r="FM799" s="239"/>
      <c r="FN799" s="239"/>
      <c r="FO799" s="239"/>
      <c r="FP799" s="239"/>
      <c r="FQ799" s="239"/>
      <c r="FR799" s="239"/>
      <c r="FS799" s="239"/>
      <c r="FT799" s="239"/>
      <c r="FU799" s="239"/>
      <c r="FV799" s="239"/>
      <c r="FW799" s="239"/>
      <c r="FX799" s="239"/>
      <c r="FY799" s="239"/>
      <c r="FZ799" s="239"/>
      <c r="GA799" s="239"/>
      <c r="GB799" s="239"/>
      <c r="GC799" s="239"/>
      <c r="GD799" s="239"/>
      <c r="GE799" s="239"/>
      <c r="GF799" s="239"/>
      <c r="GG799" s="239"/>
      <c r="GH799" s="239"/>
      <c r="GI799" s="239"/>
      <c r="GJ799" s="239"/>
      <c r="GK799" s="239"/>
      <c r="GL799" s="239"/>
      <c r="GM799" s="239"/>
      <c r="GN799" s="239"/>
      <c r="GO799" s="239"/>
      <c r="GP799" s="239"/>
      <c r="GQ799" s="239"/>
      <c r="GR799" s="239"/>
      <c r="GS799" s="239"/>
      <c r="GT799" s="239"/>
      <c r="GU799" s="239"/>
      <c r="GV799" s="239"/>
      <c r="GW799" s="239"/>
      <c r="GX799" s="239"/>
      <c r="GY799" s="239"/>
      <c r="GZ799" s="239"/>
      <c r="HA799" s="239"/>
      <c r="HB799" s="239"/>
      <c r="HC799" s="239"/>
      <c r="HD799" s="239"/>
      <c r="HE799" s="239"/>
      <c r="HF799" s="239"/>
      <c r="HG799" s="239"/>
      <c r="HH799" s="239"/>
      <c r="HI799" s="239"/>
      <c r="HJ799" s="239"/>
      <c r="HK799" s="239"/>
      <c r="HL799" s="239"/>
      <c r="HM799" s="239"/>
      <c r="HN799" s="239"/>
      <c r="HO799" s="239"/>
      <c r="HP799" s="239"/>
      <c r="HQ799" s="239"/>
      <c r="HR799" s="239"/>
      <c r="HS799" s="239"/>
      <c r="HT799" s="239"/>
      <c r="HU799" s="239"/>
      <c r="HV799" s="239"/>
      <c r="HW799" s="239"/>
      <c r="HX799" s="239"/>
      <c r="HY799" s="239"/>
      <c r="HZ799" s="239"/>
      <c r="IA799" s="239"/>
      <c r="IB799" s="239"/>
      <c r="IC799" s="239"/>
      <c r="ID799" s="239"/>
      <c r="IE799" s="239"/>
      <c r="IF799" s="239"/>
      <c r="IG799" s="239"/>
      <c r="IH799" s="325"/>
      <c r="II799" s="325"/>
      <c r="IJ799" s="325"/>
      <c r="IK799" s="325"/>
      <c r="IL799" s="325"/>
      <c r="IM799" s="325"/>
      <c r="IN799" s="325"/>
      <c r="IO799" s="325"/>
      <c r="IP799" s="325"/>
      <c r="IQ799" s="325"/>
      <c r="IR799" s="325"/>
      <c r="IS799" s="325"/>
      <c r="IT799" s="325"/>
      <c r="IU799" s="325"/>
      <c r="IV799" s="325"/>
    </row>
    <row r="800" spans="1:256" s="320" customFormat="1" ht="30" customHeight="1">
      <c r="A800" s="341" t="s">
        <v>80</v>
      </c>
      <c r="B800" s="344">
        <v>3385.5</v>
      </c>
      <c r="C800" s="338">
        <f t="shared" si="107"/>
        <v>3385.5</v>
      </c>
      <c r="D800" s="345">
        <v>3949</v>
      </c>
      <c r="E800" s="353">
        <f t="shared" si="108"/>
        <v>1.1664451336582484</v>
      </c>
      <c r="F800" s="350"/>
      <c r="G800" s="239"/>
      <c r="H800" s="239"/>
      <c r="I800" s="239"/>
      <c r="J800" s="239"/>
      <c r="K800" s="239"/>
      <c r="L800" s="239"/>
      <c r="M800" s="239"/>
      <c r="N800" s="239"/>
      <c r="O800" s="239"/>
      <c r="P800" s="239"/>
      <c r="Q800" s="239"/>
      <c r="R800" s="239"/>
      <c r="S800" s="239"/>
      <c r="T800" s="239"/>
      <c r="U800" s="239"/>
      <c r="V800" s="239"/>
      <c r="W800" s="239"/>
      <c r="X800" s="239"/>
      <c r="Y800" s="239"/>
      <c r="Z800" s="239"/>
      <c r="AA800" s="239"/>
      <c r="AB800" s="239"/>
      <c r="AC800" s="239"/>
      <c r="AD800" s="239"/>
      <c r="AE800" s="239"/>
      <c r="AF800" s="239"/>
      <c r="AG800" s="239"/>
      <c r="AH800" s="239"/>
      <c r="AI800" s="239"/>
      <c r="AJ800" s="239"/>
      <c r="AK800" s="239"/>
      <c r="AL800" s="239"/>
      <c r="AM800" s="239"/>
      <c r="AN800" s="239"/>
      <c r="AO800" s="239"/>
      <c r="AP800" s="239"/>
      <c r="AQ800" s="239"/>
      <c r="AR800" s="239"/>
      <c r="AS800" s="239"/>
      <c r="AT800" s="239"/>
      <c r="AU800" s="239"/>
      <c r="AV800" s="239"/>
      <c r="AW800" s="239"/>
      <c r="AX800" s="239"/>
      <c r="AY800" s="239"/>
      <c r="AZ800" s="239"/>
      <c r="BA800" s="239"/>
      <c r="BB800" s="239"/>
      <c r="BC800" s="239"/>
      <c r="BD800" s="239"/>
      <c r="BE800" s="239"/>
      <c r="BF800" s="239"/>
      <c r="BG800" s="239"/>
      <c r="BH800" s="239"/>
      <c r="BI800" s="239"/>
      <c r="BJ800" s="239"/>
      <c r="BK800" s="239"/>
      <c r="BL800" s="239"/>
      <c r="BM800" s="239"/>
      <c r="BN800" s="239"/>
      <c r="BO800" s="239"/>
      <c r="BP800" s="239"/>
      <c r="BQ800" s="239"/>
      <c r="BR800" s="239"/>
      <c r="BS800" s="239"/>
      <c r="BT800" s="239"/>
      <c r="BU800" s="239"/>
      <c r="BV800" s="239"/>
      <c r="BW800" s="239"/>
      <c r="BX800" s="239"/>
      <c r="BY800" s="239"/>
      <c r="BZ800" s="239"/>
      <c r="CA800" s="239"/>
      <c r="CB800" s="239"/>
      <c r="CC800" s="239"/>
      <c r="CD800" s="239"/>
      <c r="CE800" s="239"/>
      <c r="CF800" s="239"/>
      <c r="CG800" s="239"/>
      <c r="CH800" s="239"/>
      <c r="CI800" s="239"/>
      <c r="CJ800" s="239"/>
      <c r="CK800" s="239"/>
      <c r="CL800" s="239"/>
      <c r="CM800" s="239"/>
      <c r="CN800" s="239"/>
      <c r="CO800" s="239"/>
      <c r="CP800" s="239"/>
      <c r="CQ800" s="239"/>
      <c r="CR800" s="239"/>
      <c r="CS800" s="239"/>
      <c r="CT800" s="239"/>
      <c r="CU800" s="239"/>
      <c r="CV800" s="239"/>
      <c r="CW800" s="239"/>
      <c r="CX800" s="239"/>
      <c r="CY800" s="239"/>
      <c r="CZ800" s="239"/>
      <c r="DA800" s="239"/>
      <c r="DB800" s="239"/>
      <c r="DC800" s="239"/>
      <c r="DD800" s="239"/>
      <c r="DE800" s="239"/>
      <c r="DF800" s="239"/>
      <c r="DG800" s="239"/>
      <c r="DH800" s="239"/>
      <c r="DI800" s="239"/>
      <c r="DJ800" s="239"/>
      <c r="DK800" s="239"/>
      <c r="DL800" s="239"/>
      <c r="DM800" s="239"/>
      <c r="DN800" s="239"/>
      <c r="DO800" s="239"/>
      <c r="DP800" s="239"/>
      <c r="DQ800" s="239"/>
      <c r="DR800" s="239"/>
      <c r="DS800" s="239"/>
      <c r="DT800" s="239"/>
      <c r="DU800" s="239"/>
      <c r="DV800" s="239"/>
      <c r="DW800" s="239"/>
      <c r="DX800" s="239"/>
      <c r="DY800" s="239"/>
      <c r="DZ800" s="239"/>
      <c r="EA800" s="239"/>
      <c r="EB800" s="239"/>
      <c r="EC800" s="239"/>
      <c r="ED800" s="239"/>
      <c r="EE800" s="239"/>
      <c r="EF800" s="239"/>
      <c r="EG800" s="239"/>
      <c r="EH800" s="239"/>
      <c r="EI800" s="239"/>
      <c r="EJ800" s="239"/>
      <c r="EK800" s="239"/>
      <c r="EL800" s="239"/>
      <c r="EM800" s="239"/>
      <c r="EN800" s="239"/>
      <c r="EO800" s="239"/>
      <c r="EP800" s="239"/>
      <c r="EQ800" s="239"/>
      <c r="ER800" s="239"/>
      <c r="ES800" s="239"/>
      <c r="ET800" s="239"/>
      <c r="EU800" s="239"/>
      <c r="EV800" s="239"/>
      <c r="EW800" s="239"/>
      <c r="EX800" s="239"/>
      <c r="EY800" s="239"/>
      <c r="EZ800" s="239"/>
      <c r="FA800" s="239"/>
      <c r="FB800" s="239"/>
      <c r="FC800" s="239"/>
      <c r="FD800" s="239"/>
      <c r="FE800" s="239"/>
      <c r="FF800" s="239"/>
      <c r="FG800" s="239"/>
      <c r="FH800" s="239"/>
      <c r="FI800" s="239"/>
      <c r="FJ800" s="239"/>
      <c r="FK800" s="239"/>
      <c r="FL800" s="239"/>
      <c r="FM800" s="239"/>
      <c r="FN800" s="239"/>
      <c r="FO800" s="239"/>
      <c r="FP800" s="239"/>
      <c r="FQ800" s="239"/>
      <c r="FR800" s="239"/>
      <c r="FS800" s="239"/>
      <c r="FT800" s="239"/>
      <c r="FU800" s="239"/>
      <c r="FV800" s="239"/>
      <c r="FW800" s="239"/>
      <c r="FX800" s="239"/>
      <c r="FY800" s="239"/>
      <c r="FZ800" s="239"/>
      <c r="GA800" s="239"/>
      <c r="GB800" s="239"/>
      <c r="GC800" s="239"/>
      <c r="GD800" s="239"/>
      <c r="GE800" s="239"/>
      <c r="GF800" s="239"/>
      <c r="GG800" s="239"/>
      <c r="GH800" s="239"/>
      <c r="GI800" s="239"/>
      <c r="GJ800" s="239"/>
      <c r="GK800" s="239"/>
      <c r="GL800" s="239"/>
      <c r="GM800" s="239"/>
      <c r="GN800" s="239"/>
      <c r="GO800" s="239"/>
      <c r="GP800" s="239"/>
      <c r="GQ800" s="239"/>
      <c r="GR800" s="239"/>
      <c r="GS800" s="239"/>
      <c r="GT800" s="239"/>
      <c r="GU800" s="239"/>
      <c r="GV800" s="239"/>
      <c r="GW800" s="239"/>
      <c r="GX800" s="239"/>
      <c r="GY800" s="239"/>
      <c r="GZ800" s="239"/>
      <c r="HA800" s="239"/>
      <c r="HB800" s="239"/>
      <c r="HC800" s="239"/>
      <c r="HD800" s="239"/>
      <c r="HE800" s="239"/>
      <c r="HF800" s="239"/>
      <c r="HG800" s="239"/>
      <c r="HH800" s="239"/>
      <c r="HI800" s="239"/>
      <c r="HJ800" s="239"/>
      <c r="HK800" s="239"/>
      <c r="HL800" s="239"/>
      <c r="HM800" s="239"/>
      <c r="HN800" s="239"/>
      <c r="HO800" s="239"/>
      <c r="HP800" s="239"/>
      <c r="HQ800" s="239"/>
      <c r="HR800" s="239"/>
      <c r="HS800" s="239"/>
      <c r="HT800" s="239"/>
      <c r="HU800" s="239"/>
      <c r="HV800" s="239"/>
      <c r="HW800" s="239"/>
      <c r="HX800" s="239"/>
      <c r="HY800" s="239"/>
      <c r="HZ800" s="239"/>
      <c r="IA800" s="239"/>
      <c r="IB800" s="239"/>
      <c r="IC800" s="239"/>
      <c r="ID800" s="239"/>
      <c r="IE800" s="239"/>
      <c r="IF800" s="239"/>
      <c r="IG800" s="239"/>
      <c r="IH800" s="325"/>
      <c r="II800" s="325"/>
      <c r="IJ800" s="325"/>
      <c r="IK800" s="325"/>
      <c r="IL800" s="325"/>
      <c r="IM800" s="325"/>
      <c r="IN800" s="325"/>
      <c r="IO800" s="325"/>
      <c r="IP800" s="325"/>
      <c r="IQ800" s="325"/>
      <c r="IR800" s="325"/>
      <c r="IS800" s="325"/>
      <c r="IT800" s="325"/>
      <c r="IU800" s="325"/>
      <c r="IV800" s="325"/>
    </row>
    <row r="801" spans="1:256" s="321" customFormat="1" ht="30" customHeight="1">
      <c r="A801" s="341" t="s">
        <v>695</v>
      </c>
      <c r="B801" s="344">
        <v>3680.63</v>
      </c>
      <c r="C801" s="338">
        <f t="shared" si="107"/>
        <v>3680.63</v>
      </c>
      <c r="D801" s="345">
        <v>3508</v>
      </c>
      <c r="E801" s="353">
        <f t="shared" si="108"/>
        <v>0.9530977033823014</v>
      </c>
      <c r="F801" s="354"/>
      <c r="G801" s="239"/>
      <c r="H801" s="239"/>
      <c r="I801" s="239"/>
      <c r="J801" s="239"/>
      <c r="K801" s="239"/>
      <c r="L801" s="239"/>
      <c r="M801" s="239"/>
      <c r="N801" s="239"/>
      <c r="O801" s="239"/>
      <c r="P801" s="239"/>
      <c r="Q801" s="239"/>
      <c r="R801" s="239"/>
      <c r="S801" s="239"/>
      <c r="T801" s="239"/>
      <c r="U801" s="239"/>
      <c r="V801" s="239"/>
      <c r="W801" s="239"/>
      <c r="X801" s="239"/>
      <c r="Y801" s="239"/>
      <c r="Z801" s="239"/>
      <c r="AA801" s="239"/>
      <c r="AB801" s="239"/>
      <c r="AC801" s="239"/>
      <c r="AD801" s="239"/>
      <c r="AE801" s="239"/>
      <c r="AF801" s="239"/>
      <c r="AG801" s="239"/>
      <c r="AH801" s="239"/>
      <c r="AI801" s="239"/>
      <c r="AJ801" s="239"/>
      <c r="AK801" s="239"/>
      <c r="AL801" s="239"/>
      <c r="AM801" s="239"/>
      <c r="AN801" s="239"/>
      <c r="AO801" s="239"/>
      <c r="AP801" s="239"/>
      <c r="AQ801" s="239"/>
      <c r="AR801" s="239"/>
      <c r="AS801" s="239"/>
      <c r="AT801" s="239"/>
      <c r="AU801" s="239"/>
      <c r="AV801" s="239"/>
      <c r="AW801" s="239"/>
      <c r="AX801" s="239"/>
      <c r="AY801" s="239"/>
      <c r="AZ801" s="239"/>
      <c r="BA801" s="239"/>
      <c r="BB801" s="239"/>
      <c r="BC801" s="239"/>
      <c r="BD801" s="239"/>
      <c r="BE801" s="239"/>
      <c r="BF801" s="239"/>
      <c r="BG801" s="239"/>
      <c r="BH801" s="239"/>
      <c r="BI801" s="239"/>
      <c r="BJ801" s="239"/>
      <c r="BK801" s="239"/>
      <c r="BL801" s="239"/>
      <c r="BM801" s="239"/>
      <c r="BN801" s="239"/>
      <c r="BO801" s="239"/>
      <c r="BP801" s="239"/>
      <c r="BQ801" s="239"/>
      <c r="BR801" s="239"/>
      <c r="BS801" s="239"/>
      <c r="BT801" s="239"/>
      <c r="BU801" s="239"/>
      <c r="BV801" s="239"/>
      <c r="BW801" s="239"/>
      <c r="BX801" s="239"/>
      <c r="BY801" s="239"/>
      <c r="BZ801" s="239"/>
      <c r="CA801" s="239"/>
      <c r="CB801" s="239"/>
      <c r="CC801" s="239"/>
      <c r="CD801" s="239"/>
      <c r="CE801" s="239"/>
      <c r="CF801" s="239"/>
      <c r="CG801" s="239"/>
      <c r="CH801" s="239"/>
      <c r="CI801" s="239"/>
      <c r="CJ801" s="239"/>
      <c r="CK801" s="239"/>
      <c r="CL801" s="239"/>
      <c r="CM801" s="239"/>
      <c r="CN801" s="239"/>
      <c r="CO801" s="239"/>
      <c r="CP801" s="239"/>
      <c r="CQ801" s="239"/>
      <c r="CR801" s="239"/>
      <c r="CS801" s="239"/>
      <c r="CT801" s="239"/>
      <c r="CU801" s="239"/>
      <c r="CV801" s="239"/>
      <c r="CW801" s="239"/>
      <c r="CX801" s="239"/>
      <c r="CY801" s="239"/>
      <c r="CZ801" s="239"/>
      <c r="DA801" s="239"/>
      <c r="DB801" s="239"/>
      <c r="DC801" s="239"/>
      <c r="DD801" s="239"/>
      <c r="DE801" s="239"/>
      <c r="DF801" s="239"/>
      <c r="DG801" s="239"/>
      <c r="DH801" s="239"/>
      <c r="DI801" s="239"/>
      <c r="DJ801" s="239"/>
      <c r="DK801" s="239"/>
      <c r="DL801" s="239"/>
      <c r="DM801" s="239"/>
      <c r="DN801" s="239"/>
      <c r="DO801" s="239"/>
      <c r="DP801" s="239"/>
      <c r="DQ801" s="239"/>
      <c r="DR801" s="239"/>
      <c r="DS801" s="239"/>
      <c r="DT801" s="239"/>
      <c r="DU801" s="239"/>
      <c r="DV801" s="239"/>
      <c r="DW801" s="239"/>
      <c r="DX801" s="239"/>
      <c r="DY801" s="239"/>
      <c r="DZ801" s="239"/>
      <c r="EA801" s="239"/>
      <c r="EB801" s="239"/>
      <c r="EC801" s="239"/>
      <c r="ED801" s="239"/>
      <c r="EE801" s="239"/>
      <c r="EF801" s="239"/>
      <c r="EG801" s="239"/>
      <c r="EH801" s="239"/>
      <c r="EI801" s="239"/>
      <c r="EJ801" s="239"/>
      <c r="EK801" s="239"/>
      <c r="EL801" s="239"/>
      <c r="EM801" s="239"/>
      <c r="EN801" s="239"/>
      <c r="EO801" s="239"/>
      <c r="EP801" s="239"/>
      <c r="EQ801" s="239"/>
      <c r="ER801" s="239"/>
      <c r="ES801" s="239"/>
      <c r="ET801" s="239"/>
      <c r="EU801" s="239"/>
      <c r="EV801" s="239"/>
      <c r="EW801" s="239"/>
      <c r="EX801" s="239"/>
      <c r="EY801" s="239"/>
      <c r="EZ801" s="239"/>
      <c r="FA801" s="239"/>
      <c r="FB801" s="239"/>
      <c r="FC801" s="239"/>
      <c r="FD801" s="239"/>
      <c r="FE801" s="239"/>
      <c r="FF801" s="239"/>
      <c r="FG801" s="239"/>
      <c r="FH801" s="239"/>
      <c r="FI801" s="239"/>
      <c r="FJ801" s="239"/>
      <c r="FK801" s="239"/>
      <c r="FL801" s="239"/>
      <c r="FM801" s="239"/>
      <c r="FN801" s="239"/>
      <c r="FO801" s="239"/>
      <c r="FP801" s="239"/>
      <c r="FQ801" s="239"/>
      <c r="FR801" s="239"/>
      <c r="FS801" s="239"/>
      <c r="FT801" s="239"/>
      <c r="FU801" s="239"/>
      <c r="FV801" s="239"/>
      <c r="FW801" s="239"/>
      <c r="FX801" s="239"/>
      <c r="FY801" s="239"/>
      <c r="FZ801" s="239"/>
      <c r="GA801" s="239"/>
      <c r="GB801" s="239"/>
      <c r="GC801" s="239"/>
      <c r="GD801" s="239"/>
      <c r="GE801" s="239"/>
      <c r="GF801" s="239"/>
      <c r="GG801" s="239"/>
      <c r="GH801" s="239"/>
      <c r="GI801" s="239"/>
      <c r="GJ801" s="239"/>
      <c r="GK801" s="239"/>
      <c r="GL801" s="239"/>
      <c r="GM801" s="239"/>
      <c r="GN801" s="239"/>
      <c r="GO801" s="239"/>
      <c r="GP801" s="239"/>
      <c r="GQ801" s="239"/>
      <c r="GR801" s="239"/>
      <c r="GS801" s="239"/>
      <c r="GT801" s="239"/>
      <c r="GU801" s="239"/>
      <c r="GV801" s="239"/>
      <c r="GW801" s="239"/>
      <c r="GX801" s="239"/>
      <c r="GY801" s="239"/>
      <c r="GZ801" s="239"/>
      <c r="HA801" s="239"/>
      <c r="HB801" s="239"/>
      <c r="HC801" s="239"/>
      <c r="HD801" s="239"/>
      <c r="HE801" s="239"/>
      <c r="HF801" s="239"/>
      <c r="HG801" s="239"/>
      <c r="HH801" s="239"/>
      <c r="HI801" s="239"/>
      <c r="HJ801" s="239"/>
      <c r="HK801" s="239"/>
      <c r="HL801" s="239"/>
      <c r="HM801" s="239"/>
      <c r="HN801" s="239"/>
      <c r="HO801" s="239"/>
      <c r="HP801" s="239"/>
      <c r="HQ801" s="239"/>
      <c r="HR801" s="239"/>
      <c r="HS801" s="239"/>
      <c r="HT801" s="239"/>
      <c r="HU801" s="239"/>
      <c r="HV801" s="239"/>
      <c r="HW801" s="239"/>
      <c r="HX801" s="239"/>
      <c r="HY801" s="239"/>
      <c r="HZ801" s="239"/>
      <c r="IA801" s="239"/>
      <c r="IB801" s="239"/>
      <c r="IC801" s="239"/>
      <c r="ID801" s="239"/>
      <c r="IE801" s="239"/>
      <c r="IF801" s="239"/>
      <c r="IG801" s="239"/>
      <c r="IH801" s="325"/>
      <c r="II801" s="325"/>
      <c r="IJ801" s="325"/>
      <c r="IK801" s="325"/>
      <c r="IL801" s="325"/>
      <c r="IM801" s="325"/>
      <c r="IN801" s="325"/>
      <c r="IO801" s="325"/>
      <c r="IP801" s="325"/>
      <c r="IQ801" s="325"/>
      <c r="IR801" s="325"/>
      <c r="IS801" s="325"/>
      <c r="IT801" s="325"/>
      <c r="IU801" s="325"/>
      <c r="IV801" s="325"/>
    </row>
    <row r="802" spans="1:6" s="321" customFormat="1" ht="30" customHeight="1">
      <c r="A802" s="341" t="s">
        <v>696</v>
      </c>
      <c r="B802" s="344">
        <v>0</v>
      </c>
      <c r="C802" s="338">
        <f t="shared" si="107"/>
        <v>0</v>
      </c>
      <c r="D802" s="345"/>
      <c r="E802" s="353" t="str">
        <f t="shared" si="108"/>
        <v>-</v>
      </c>
      <c r="F802" s="354"/>
    </row>
    <row r="803" spans="1:256" s="321" customFormat="1" ht="30" customHeight="1">
      <c r="A803" s="341" t="s">
        <v>697</v>
      </c>
      <c r="B803" s="344">
        <v>2102.9</v>
      </c>
      <c r="C803" s="338">
        <f t="shared" si="107"/>
        <v>2102.9</v>
      </c>
      <c r="D803" s="345">
        <v>6236</v>
      </c>
      <c r="E803" s="353">
        <f t="shared" si="108"/>
        <v>2.965428693708688</v>
      </c>
      <c r="F803" s="354"/>
      <c r="G803" s="239"/>
      <c r="H803" s="239"/>
      <c r="I803" s="239"/>
      <c r="J803" s="239"/>
      <c r="K803" s="239"/>
      <c r="L803" s="239"/>
      <c r="M803" s="239"/>
      <c r="N803" s="239"/>
      <c r="O803" s="239"/>
      <c r="P803" s="239"/>
      <c r="Q803" s="239"/>
      <c r="R803" s="239"/>
      <c r="S803" s="239"/>
      <c r="T803" s="239"/>
      <c r="U803" s="239"/>
      <c r="V803" s="239"/>
      <c r="W803" s="239"/>
      <c r="X803" s="239"/>
      <c r="Y803" s="239"/>
      <c r="Z803" s="239"/>
      <c r="AA803" s="239"/>
      <c r="AB803" s="239"/>
      <c r="AC803" s="239"/>
      <c r="AD803" s="239"/>
      <c r="AE803" s="239"/>
      <c r="AF803" s="239"/>
      <c r="AG803" s="239"/>
      <c r="AH803" s="239"/>
      <c r="AI803" s="239"/>
      <c r="AJ803" s="239"/>
      <c r="AK803" s="239"/>
      <c r="AL803" s="239"/>
      <c r="AM803" s="239"/>
      <c r="AN803" s="239"/>
      <c r="AO803" s="239"/>
      <c r="AP803" s="239"/>
      <c r="AQ803" s="239"/>
      <c r="AR803" s="239"/>
      <c r="AS803" s="239"/>
      <c r="AT803" s="239"/>
      <c r="AU803" s="239"/>
      <c r="AV803" s="239"/>
      <c r="AW803" s="239"/>
      <c r="AX803" s="239"/>
      <c r="AY803" s="239"/>
      <c r="AZ803" s="239"/>
      <c r="BA803" s="239"/>
      <c r="BB803" s="239"/>
      <c r="BC803" s="239"/>
      <c r="BD803" s="239"/>
      <c r="BE803" s="239"/>
      <c r="BF803" s="239"/>
      <c r="BG803" s="239"/>
      <c r="BH803" s="239"/>
      <c r="BI803" s="239"/>
      <c r="BJ803" s="239"/>
      <c r="BK803" s="239"/>
      <c r="BL803" s="239"/>
      <c r="BM803" s="239"/>
      <c r="BN803" s="239"/>
      <c r="BO803" s="239"/>
      <c r="BP803" s="239"/>
      <c r="BQ803" s="239"/>
      <c r="BR803" s="239"/>
      <c r="BS803" s="239"/>
      <c r="BT803" s="239"/>
      <c r="BU803" s="239"/>
      <c r="BV803" s="239"/>
      <c r="BW803" s="239"/>
      <c r="BX803" s="239"/>
      <c r="BY803" s="239"/>
      <c r="BZ803" s="239"/>
      <c r="CA803" s="239"/>
      <c r="CB803" s="239"/>
      <c r="CC803" s="239"/>
      <c r="CD803" s="239"/>
      <c r="CE803" s="239"/>
      <c r="CF803" s="239"/>
      <c r="CG803" s="239"/>
      <c r="CH803" s="239"/>
      <c r="CI803" s="239"/>
      <c r="CJ803" s="239"/>
      <c r="CK803" s="239"/>
      <c r="CL803" s="239"/>
      <c r="CM803" s="239"/>
      <c r="CN803" s="239"/>
      <c r="CO803" s="239"/>
      <c r="CP803" s="239"/>
      <c r="CQ803" s="239"/>
      <c r="CR803" s="239"/>
      <c r="CS803" s="239"/>
      <c r="CT803" s="239"/>
      <c r="CU803" s="239"/>
      <c r="CV803" s="239"/>
      <c r="CW803" s="239"/>
      <c r="CX803" s="239"/>
      <c r="CY803" s="239"/>
      <c r="CZ803" s="239"/>
      <c r="DA803" s="239"/>
      <c r="DB803" s="239"/>
      <c r="DC803" s="239"/>
      <c r="DD803" s="239"/>
      <c r="DE803" s="239"/>
      <c r="DF803" s="239"/>
      <c r="DG803" s="239"/>
      <c r="DH803" s="239"/>
      <c r="DI803" s="239"/>
      <c r="DJ803" s="239"/>
      <c r="DK803" s="239"/>
      <c r="DL803" s="239"/>
      <c r="DM803" s="239"/>
      <c r="DN803" s="239"/>
      <c r="DO803" s="239"/>
      <c r="DP803" s="239"/>
      <c r="DQ803" s="239"/>
      <c r="DR803" s="239"/>
      <c r="DS803" s="239"/>
      <c r="DT803" s="239"/>
      <c r="DU803" s="239"/>
      <c r="DV803" s="239"/>
      <c r="DW803" s="239"/>
      <c r="DX803" s="239"/>
      <c r="DY803" s="239"/>
      <c r="DZ803" s="239"/>
      <c r="EA803" s="239"/>
      <c r="EB803" s="239"/>
      <c r="EC803" s="239"/>
      <c r="ED803" s="239"/>
      <c r="EE803" s="239"/>
      <c r="EF803" s="239"/>
      <c r="EG803" s="239"/>
      <c r="EH803" s="239"/>
      <c r="EI803" s="239"/>
      <c r="EJ803" s="239"/>
      <c r="EK803" s="239"/>
      <c r="EL803" s="239"/>
      <c r="EM803" s="239"/>
      <c r="EN803" s="239"/>
      <c r="EO803" s="239"/>
      <c r="EP803" s="239"/>
      <c r="EQ803" s="239"/>
      <c r="ER803" s="239"/>
      <c r="ES803" s="239"/>
      <c r="ET803" s="239"/>
      <c r="EU803" s="239"/>
      <c r="EV803" s="239"/>
      <c r="EW803" s="239"/>
      <c r="EX803" s="239"/>
      <c r="EY803" s="239"/>
      <c r="EZ803" s="239"/>
      <c r="FA803" s="239"/>
      <c r="FB803" s="239"/>
      <c r="FC803" s="239"/>
      <c r="FD803" s="239"/>
      <c r="FE803" s="239"/>
      <c r="FF803" s="239"/>
      <c r="FG803" s="239"/>
      <c r="FH803" s="239"/>
      <c r="FI803" s="239"/>
      <c r="FJ803" s="239"/>
      <c r="FK803" s="239"/>
      <c r="FL803" s="239"/>
      <c r="FM803" s="239"/>
      <c r="FN803" s="239"/>
      <c r="FO803" s="239"/>
      <c r="FP803" s="239"/>
      <c r="FQ803" s="239"/>
      <c r="FR803" s="239"/>
      <c r="FS803" s="239"/>
      <c r="FT803" s="239"/>
      <c r="FU803" s="239"/>
      <c r="FV803" s="239"/>
      <c r="FW803" s="239"/>
      <c r="FX803" s="239"/>
      <c r="FY803" s="239"/>
      <c r="FZ803" s="239"/>
      <c r="GA803" s="239"/>
      <c r="GB803" s="239"/>
      <c r="GC803" s="239"/>
      <c r="GD803" s="239"/>
      <c r="GE803" s="239"/>
      <c r="GF803" s="239"/>
      <c r="GG803" s="239"/>
      <c r="GH803" s="239"/>
      <c r="GI803" s="239"/>
      <c r="GJ803" s="239"/>
      <c r="GK803" s="239"/>
      <c r="GL803" s="239"/>
      <c r="GM803" s="239"/>
      <c r="GN803" s="239"/>
      <c r="GO803" s="239"/>
      <c r="GP803" s="239"/>
      <c r="GQ803" s="239"/>
      <c r="GR803" s="239"/>
      <c r="GS803" s="239"/>
      <c r="GT803" s="239"/>
      <c r="GU803" s="239"/>
      <c r="GV803" s="239"/>
      <c r="GW803" s="239"/>
      <c r="GX803" s="239"/>
      <c r="GY803" s="239"/>
      <c r="GZ803" s="239"/>
      <c r="HA803" s="239"/>
      <c r="HB803" s="239"/>
      <c r="HC803" s="239"/>
      <c r="HD803" s="239"/>
      <c r="HE803" s="239"/>
      <c r="HF803" s="239"/>
      <c r="HG803" s="239"/>
      <c r="HH803" s="239"/>
      <c r="HI803" s="239"/>
      <c r="HJ803" s="239"/>
      <c r="HK803" s="239"/>
      <c r="HL803" s="239"/>
      <c r="HM803" s="239"/>
      <c r="HN803" s="239"/>
      <c r="HO803" s="239"/>
      <c r="HP803" s="239"/>
      <c r="HQ803" s="239"/>
      <c r="HR803" s="239"/>
      <c r="HS803" s="239"/>
      <c r="HT803" s="239"/>
      <c r="HU803" s="239"/>
      <c r="HV803" s="239"/>
      <c r="HW803" s="239"/>
      <c r="HX803" s="239"/>
      <c r="HY803" s="239"/>
      <c r="HZ803" s="239"/>
      <c r="IA803" s="239"/>
      <c r="IB803" s="239"/>
      <c r="IC803" s="239"/>
      <c r="ID803" s="239"/>
      <c r="IE803" s="239"/>
      <c r="IF803" s="239"/>
      <c r="IG803" s="239"/>
      <c r="IH803" s="325"/>
      <c r="II803" s="325"/>
      <c r="IJ803" s="325"/>
      <c r="IK803" s="325"/>
      <c r="IL803" s="325"/>
      <c r="IM803" s="325"/>
      <c r="IN803" s="325"/>
      <c r="IO803" s="325"/>
      <c r="IP803" s="325"/>
      <c r="IQ803" s="325"/>
      <c r="IR803" s="325"/>
      <c r="IS803" s="325"/>
      <c r="IT803" s="325"/>
      <c r="IU803" s="325"/>
      <c r="IV803" s="325"/>
    </row>
    <row r="804" spans="1:6" s="321" customFormat="1" ht="30" customHeight="1">
      <c r="A804" s="341" t="s">
        <v>698</v>
      </c>
      <c r="B804" s="344">
        <v>0</v>
      </c>
      <c r="C804" s="338">
        <f t="shared" si="107"/>
        <v>0</v>
      </c>
      <c r="D804" s="345"/>
      <c r="E804" s="353" t="str">
        <f t="shared" si="108"/>
        <v>-</v>
      </c>
      <c r="F804" s="354"/>
    </row>
    <row r="805" spans="1:6" s="321" customFormat="1" ht="30" customHeight="1">
      <c r="A805" s="341" t="s">
        <v>699</v>
      </c>
      <c r="B805" s="344">
        <v>0</v>
      </c>
      <c r="C805" s="338">
        <f t="shared" si="107"/>
        <v>0</v>
      </c>
      <c r="D805" s="345"/>
      <c r="E805" s="353" t="str">
        <f t="shared" si="108"/>
        <v>-</v>
      </c>
      <c r="F805" s="354"/>
    </row>
    <row r="806" spans="1:6" s="321" customFormat="1" ht="30" customHeight="1">
      <c r="A806" s="341" t="s">
        <v>700</v>
      </c>
      <c r="B806" s="344">
        <v>0</v>
      </c>
      <c r="C806" s="338">
        <f t="shared" si="107"/>
        <v>0</v>
      </c>
      <c r="D806" s="345"/>
      <c r="E806" s="353" t="str">
        <f t="shared" si="108"/>
        <v>-</v>
      </c>
      <c r="F806" s="354"/>
    </row>
    <row r="807" spans="1:256" s="321" customFormat="1" ht="30" customHeight="1">
      <c r="A807" s="341" t="s">
        <v>701</v>
      </c>
      <c r="B807" s="344">
        <v>63381.53</v>
      </c>
      <c r="C807" s="338">
        <f t="shared" si="107"/>
        <v>63381.53</v>
      </c>
      <c r="D807" s="345">
        <v>56073</v>
      </c>
      <c r="E807" s="353">
        <f t="shared" si="108"/>
        <v>0.8846899088740837</v>
      </c>
      <c r="F807" s="354"/>
      <c r="G807" s="239"/>
      <c r="H807" s="239"/>
      <c r="I807" s="239"/>
      <c r="J807" s="239"/>
      <c r="K807" s="239"/>
      <c r="L807" s="239"/>
      <c r="M807" s="239"/>
      <c r="N807" s="239"/>
      <c r="O807" s="239"/>
      <c r="P807" s="239"/>
      <c r="Q807" s="239"/>
      <c r="R807" s="239"/>
      <c r="S807" s="239"/>
      <c r="T807" s="239"/>
      <c r="U807" s="239"/>
      <c r="V807" s="239"/>
      <c r="W807" s="239"/>
      <c r="X807" s="239"/>
      <c r="Y807" s="239"/>
      <c r="Z807" s="239"/>
      <c r="AA807" s="239"/>
      <c r="AB807" s="239"/>
      <c r="AC807" s="239"/>
      <c r="AD807" s="239"/>
      <c r="AE807" s="239"/>
      <c r="AF807" s="239"/>
      <c r="AG807" s="239"/>
      <c r="AH807" s="239"/>
      <c r="AI807" s="239"/>
      <c r="AJ807" s="239"/>
      <c r="AK807" s="239"/>
      <c r="AL807" s="239"/>
      <c r="AM807" s="239"/>
      <c r="AN807" s="239"/>
      <c r="AO807" s="239"/>
      <c r="AP807" s="239"/>
      <c r="AQ807" s="239"/>
      <c r="AR807" s="239"/>
      <c r="AS807" s="239"/>
      <c r="AT807" s="239"/>
      <c r="AU807" s="239"/>
      <c r="AV807" s="239"/>
      <c r="AW807" s="239"/>
      <c r="AX807" s="239"/>
      <c r="AY807" s="239"/>
      <c r="AZ807" s="239"/>
      <c r="BA807" s="239"/>
      <c r="BB807" s="239"/>
      <c r="BC807" s="239"/>
      <c r="BD807" s="239"/>
      <c r="BE807" s="239"/>
      <c r="BF807" s="239"/>
      <c r="BG807" s="239"/>
      <c r="BH807" s="239"/>
      <c r="BI807" s="239"/>
      <c r="BJ807" s="239"/>
      <c r="BK807" s="239"/>
      <c r="BL807" s="239"/>
      <c r="BM807" s="239"/>
      <c r="BN807" s="239"/>
      <c r="BO807" s="239"/>
      <c r="BP807" s="239"/>
      <c r="BQ807" s="239"/>
      <c r="BR807" s="239"/>
      <c r="BS807" s="239"/>
      <c r="BT807" s="239"/>
      <c r="BU807" s="239"/>
      <c r="BV807" s="239"/>
      <c r="BW807" s="239"/>
      <c r="BX807" s="239"/>
      <c r="BY807" s="239"/>
      <c r="BZ807" s="239"/>
      <c r="CA807" s="239"/>
      <c r="CB807" s="239"/>
      <c r="CC807" s="239"/>
      <c r="CD807" s="239"/>
      <c r="CE807" s="239"/>
      <c r="CF807" s="239"/>
      <c r="CG807" s="239"/>
      <c r="CH807" s="239"/>
      <c r="CI807" s="239"/>
      <c r="CJ807" s="239"/>
      <c r="CK807" s="239"/>
      <c r="CL807" s="239"/>
      <c r="CM807" s="239"/>
      <c r="CN807" s="239"/>
      <c r="CO807" s="239"/>
      <c r="CP807" s="239"/>
      <c r="CQ807" s="239"/>
      <c r="CR807" s="239"/>
      <c r="CS807" s="239"/>
      <c r="CT807" s="239"/>
      <c r="CU807" s="239"/>
      <c r="CV807" s="239"/>
      <c r="CW807" s="239"/>
      <c r="CX807" s="239"/>
      <c r="CY807" s="239"/>
      <c r="CZ807" s="239"/>
      <c r="DA807" s="239"/>
      <c r="DB807" s="239"/>
      <c r="DC807" s="239"/>
      <c r="DD807" s="239"/>
      <c r="DE807" s="239"/>
      <c r="DF807" s="239"/>
      <c r="DG807" s="239"/>
      <c r="DH807" s="239"/>
      <c r="DI807" s="239"/>
      <c r="DJ807" s="239"/>
      <c r="DK807" s="239"/>
      <c r="DL807" s="239"/>
      <c r="DM807" s="239"/>
      <c r="DN807" s="239"/>
      <c r="DO807" s="239"/>
      <c r="DP807" s="239"/>
      <c r="DQ807" s="239"/>
      <c r="DR807" s="239"/>
      <c r="DS807" s="239"/>
      <c r="DT807" s="239"/>
      <c r="DU807" s="239"/>
      <c r="DV807" s="239"/>
      <c r="DW807" s="239"/>
      <c r="DX807" s="239"/>
      <c r="DY807" s="239"/>
      <c r="DZ807" s="239"/>
      <c r="EA807" s="239"/>
      <c r="EB807" s="239"/>
      <c r="EC807" s="239"/>
      <c r="ED807" s="239"/>
      <c r="EE807" s="239"/>
      <c r="EF807" s="239"/>
      <c r="EG807" s="239"/>
      <c r="EH807" s="239"/>
      <c r="EI807" s="239"/>
      <c r="EJ807" s="239"/>
      <c r="EK807" s="239"/>
      <c r="EL807" s="239"/>
      <c r="EM807" s="239"/>
      <c r="EN807" s="239"/>
      <c r="EO807" s="239"/>
      <c r="EP807" s="239"/>
      <c r="EQ807" s="239"/>
      <c r="ER807" s="239"/>
      <c r="ES807" s="239"/>
      <c r="ET807" s="239"/>
      <c r="EU807" s="239"/>
      <c r="EV807" s="239"/>
      <c r="EW807" s="239"/>
      <c r="EX807" s="239"/>
      <c r="EY807" s="239"/>
      <c r="EZ807" s="239"/>
      <c r="FA807" s="239"/>
      <c r="FB807" s="239"/>
      <c r="FC807" s="239"/>
      <c r="FD807" s="239"/>
      <c r="FE807" s="239"/>
      <c r="FF807" s="239"/>
      <c r="FG807" s="239"/>
      <c r="FH807" s="239"/>
      <c r="FI807" s="239"/>
      <c r="FJ807" s="239"/>
      <c r="FK807" s="239"/>
      <c r="FL807" s="239"/>
      <c r="FM807" s="239"/>
      <c r="FN807" s="239"/>
      <c r="FO807" s="239"/>
      <c r="FP807" s="239"/>
      <c r="FQ807" s="239"/>
      <c r="FR807" s="239"/>
      <c r="FS807" s="239"/>
      <c r="FT807" s="239"/>
      <c r="FU807" s="239"/>
      <c r="FV807" s="239"/>
      <c r="FW807" s="239"/>
      <c r="FX807" s="239"/>
      <c r="FY807" s="239"/>
      <c r="FZ807" s="239"/>
      <c r="GA807" s="239"/>
      <c r="GB807" s="239"/>
      <c r="GC807" s="239"/>
      <c r="GD807" s="239"/>
      <c r="GE807" s="239"/>
      <c r="GF807" s="239"/>
      <c r="GG807" s="239"/>
      <c r="GH807" s="239"/>
      <c r="GI807" s="239"/>
      <c r="GJ807" s="239"/>
      <c r="GK807" s="239"/>
      <c r="GL807" s="239"/>
      <c r="GM807" s="239"/>
      <c r="GN807" s="239"/>
      <c r="GO807" s="239"/>
      <c r="GP807" s="239"/>
      <c r="GQ807" s="239"/>
      <c r="GR807" s="239"/>
      <c r="GS807" s="239"/>
      <c r="GT807" s="239"/>
      <c r="GU807" s="239"/>
      <c r="GV807" s="239"/>
      <c r="GW807" s="239"/>
      <c r="GX807" s="239"/>
      <c r="GY807" s="239"/>
      <c r="GZ807" s="239"/>
      <c r="HA807" s="239"/>
      <c r="HB807" s="239"/>
      <c r="HC807" s="239"/>
      <c r="HD807" s="239"/>
      <c r="HE807" s="239"/>
      <c r="HF807" s="239"/>
      <c r="HG807" s="239"/>
      <c r="HH807" s="239"/>
      <c r="HI807" s="239"/>
      <c r="HJ807" s="239"/>
      <c r="HK807" s="239"/>
      <c r="HL807" s="239"/>
      <c r="HM807" s="239"/>
      <c r="HN807" s="239"/>
      <c r="HO807" s="239"/>
      <c r="HP807" s="239"/>
      <c r="HQ807" s="239"/>
      <c r="HR807" s="239"/>
      <c r="HS807" s="239"/>
      <c r="HT807" s="239"/>
      <c r="HU807" s="239"/>
      <c r="HV807" s="239"/>
      <c r="HW807" s="239"/>
      <c r="HX807" s="239"/>
      <c r="HY807" s="239"/>
      <c r="HZ807" s="239"/>
      <c r="IA807" s="239"/>
      <c r="IB807" s="239"/>
      <c r="IC807" s="239"/>
      <c r="ID807" s="239"/>
      <c r="IE807" s="239"/>
      <c r="IF807" s="239"/>
      <c r="IG807" s="239"/>
      <c r="IH807" s="325"/>
      <c r="II807" s="325"/>
      <c r="IJ807" s="325"/>
      <c r="IK807" s="325"/>
      <c r="IL807" s="325"/>
      <c r="IM807" s="325"/>
      <c r="IN807" s="325"/>
      <c r="IO807" s="325"/>
      <c r="IP807" s="325"/>
      <c r="IQ807" s="325"/>
      <c r="IR807" s="325"/>
      <c r="IS807" s="325"/>
      <c r="IT807" s="325"/>
      <c r="IU807" s="325"/>
      <c r="IV807" s="325"/>
    </row>
    <row r="808" spans="1:256" s="321" customFormat="1" ht="40.5" customHeight="1">
      <c r="A808" s="334" t="s">
        <v>702</v>
      </c>
      <c r="B808" s="342">
        <f>B809</f>
        <v>1336.2</v>
      </c>
      <c r="C808" s="342">
        <f>C809</f>
        <v>1336.2</v>
      </c>
      <c r="D808" s="343">
        <f>D809</f>
        <v>932</v>
      </c>
      <c r="E808" s="349">
        <f t="shared" si="108"/>
        <v>0.6975003741954797</v>
      </c>
      <c r="F808" s="356" t="s">
        <v>703</v>
      </c>
      <c r="G808" s="239"/>
      <c r="H808" s="239"/>
      <c r="I808" s="239"/>
      <c r="J808" s="239"/>
      <c r="K808" s="239"/>
      <c r="L808" s="239"/>
      <c r="M808" s="239"/>
      <c r="N808" s="239"/>
      <c r="O808" s="239"/>
      <c r="P808" s="239"/>
      <c r="Q808" s="239"/>
      <c r="R808" s="239"/>
      <c r="S808" s="239"/>
      <c r="T808" s="239"/>
      <c r="U808" s="239"/>
      <c r="V808" s="239"/>
      <c r="W808" s="239"/>
      <c r="X808" s="239"/>
      <c r="Y808" s="239"/>
      <c r="Z808" s="239"/>
      <c r="AA808" s="239"/>
      <c r="AB808" s="239"/>
      <c r="AC808" s="239"/>
      <c r="AD808" s="239"/>
      <c r="AE808" s="239"/>
      <c r="AF808" s="239"/>
      <c r="AG808" s="239"/>
      <c r="AH808" s="239"/>
      <c r="AI808" s="239"/>
      <c r="AJ808" s="239"/>
      <c r="AK808" s="239"/>
      <c r="AL808" s="239"/>
      <c r="AM808" s="239"/>
      <c r="AN808" s="239"/>
      <c r="AO808" s="239"/>
      <c r="AP808" s="239"/>
      <c r="AQ808" s="239"/>
      <c r="AR808" s="239"/>
      <c r="AS808" s="239"/>
      <c r="AT808" s="239"/>
      <c r="AU808" s="239"/>
      <c r="AV808" s="239"/>
      <c r="AW808" s="239"/>
      <c r="AX808" s="239"/>
      <c r="AY808" s="239"/>
      <c r="AZ808" s="239"/>
      <c r="BA808" s="239"/>
      <c r="BB808" s="239"/>
      <c r="BC808" s="239"/>
      <c r="BD808" s="239"/>
      <c r="BE808" s="239"/>
      <c r="BF808" s="239"/>
      <c r="BG808" s="239"/>
      <c r="BH808" s="239"/>
      <c r="BI808" s="239"/>
      <c r="BJ808" s="239"/>
      <c r="BK808" s="239"/>
      <c r="BL808" s="239"/>
      <c r="BM808" s="239"/>
      <c r="BN808" s="239"/>
      <c r="BO808" s="239"/>
      <c r="BP808" s="239"/>
      <c r="BQ808" s="239"/>
      <c r="BR808" s="239"/>
      <c r="BS808" s="239"/>
      <c r="BT808" s="239"/>
      <c r="BU808" s="239"/>
      <c r="BV808" s="239"/>
      <c r="BW808" s="239"/>
      <c r="BX808" s="239"/>
      <c r="BY808" s="239"/>
      <c r="BZ808" s="239"/>
      <c r="CA808" s="239"/>
      <c r="CB808" s="239"/>
      <c r="CC808" s="239"/>
      <c r="CD808" s="239"/>
      <c r="CE808" s="239"/>
      <c r="CF808" s="239"/>
      <c r="CG808" s="239"/>
      <c r="CH808" s="239"/>
      <c r="CI808" s="239"/>
      <c r="CJ808" s="239"/>
      <c r="CK808" s="239"/>
      <c r="CL808" s="239"/>
      <c r="CM808" s="239"/>
      <c r="CN808" s="239"/>
      <c r="CO808" s="239"/>
      <c r="CP808" s="239"/>
      <c r="CQ808" s="239"/>
      <c r="CR808" s="239"/>
      <c r="CS808" s="239"/>
      <c r="CT808" s="239"/>
      <c r="CU808" s="239"/>
      <c r="CV808" s="239"/>
      <c r="CW808" s="239"/>
      <c r="CX808" s="239"/>
      <c r="CY808" s="239"/>
      <c r="CZ808" s="239"/>
      <c r="DA808" s="239"/>
      <c r="DB808" s="239"/>
      <c r="DC808" s="239"/>
      <c r="DD808" s="239"/>
      <c r="DE808" s="239"/>
      <c r="DF808" s="239"/>
      <c r="DG808" s="239"/>
      <c r="DH808" s="239"/>
      <c r="DI808" s="239"/>
      <c r="DJ808" s="239"/>
      <c r="DK808" s="239"/>
      <c r="DL808" s="239"/>
      <c r="DM808" s="239"/>
      <c r="DN808" s="239"/>
      <c r="DO808" s="239"/>
      <c r="DP808" s="239"/>
      <c r="DQ808" s="239"/>
      <c r="DR808" s="239"/>
      <c r="DS808" s="239"/>
      <c r="DT808" s="239"/>
      <c r="DU808" s="239"/>
      <c r="DV808" s="239"/>
      <c r="DW808" s="239"/>
      <c r="DX808" s="239"/>
      <c r="DY808" s="239"/>
      <c r="DZ808" s="239"/>
      <c r="EA808" s="239"/>
      <c r="EB808" s="239"/>
      <c r="EC808" s="239"/>
      <c r="ED808" s="239"/>
      <c r="EE808" s="239"/>
      <c r="EF808" s="239"/>
      <c r="EG808" s="239"/>
      <c r="EH808" s="239"/>
      <c r="EI808" s="239"/>
      <c r="EJ808" s="239"/>
      <c r="EK808" s="239"/>
      <c r="EL808" s="239"/>
      <c r="EM808" s="239"/>
      <c r="EN808" s="239"/>
      <c r="EO808" s="239"/>
      <c r="EP808" s="239"/>
      <c r="EQ808" s="239"/>
      <c r="ER808" s="239"/>
      <c r="ES808" s="239"/>
      <c r="ET808" s="239"/>
      <c r="EU808" s="239"/>
      <c r="EV808" s="239"/>
      <c r="EW808" s="239"/>
      <c r="EX808" s="239"/>
      <c r="EY808" s="239"/>
      <c r="EZ808" s="239"/>
      <c r="FA808" s="239"/>
      <c r="FB808" s="239"/>
      <c r="FC808" s="239"/>
      <c r="FD808" s="239"/>
      <c r="FE808" s="239"/>
      <c r="FF808" s="239"/>
      <c r="FG808" s="239"/>
      <c r="FH808" s="239"/>
      <c r="FI808" s="239"/>
      <c r="FJ808" s="239"/>
      <c r="FK808" s="239"/>
      <c r="FL808" s="239"/>
      <c r="FM808" s="239"/>
      <c r="FN808" s="239"/>
      <c r="FO808" s="239"/>
      <c r="FP808" s="239"/>
      <c r="FQ808" s="239"/>
      <c r="FR808" s="239"/>
      <c r="FS808" s="239"/>
      <c r="FT808" s="239"/>
      <c r="FU808" s="239"/>
      <c r="FV808" s="239"/>
      <c r="FW808" s="239"/>
      <c r="FX808" s="239"/>
      <c r="FY808" s="239"/>
      <c r="FZ808" s="239"/>
      <c r="GA808" s="239"/>
      <c r="GB808" s="239"/>
      <c r="GC808" s="239"/>
      <c r="GD808" s="239"/>
      <c r="GE808" s="239"/>
      <c r="GF808" s="239"/>
      <c r="GG808" s="239"/>
      <c r="GH808" s="239"/>
      <c r="GI808" s="239"/>
      <c r="GJ808" s="239"/>
      <c r="GK808" s="239"/>
      <c r="GL808" s="239"/>
      <c r="GM808" s="239"/>
      <c r="GN808" s="239"/>
      <c r="GO808" s="239"/>
      <c r="GP808" s="239"/>
      <c r="GQ808" s="239"/>
      <c r="GR808" s="239"/>
      <c r="GS808" s="239"/>
      <c r="GT808" s="239"/>
      <c r="GU808" s="239"/>
      <c r="GV808" s="239"/>
      <c r="GW808" s="239"/>
      <c r="GX808" s="239"/>
      <c r="GY808" s="239"/>
      <c r="GZ808" s="239"/>
      <c r="HA808" s="239"/>
      <c r="HB808" s="239"/>
      <c r="HC808" s="239"/>
      <c r="HD808" s="239"/>
      <c r="HE808" s="239"/>
      <c r="HF808" s="239"/>
      <c r="HG808" s="239"/>
      <c r="HH808" s="239"/>
      <c r="HI808" s="239"/>
      <c r="HJ808" s="239"/>
      <c r="HK808" s="239"/>
      <c r="HL808" s="239"/>
      <c r="HM808" s="239"/>
      <c r="HN808" s="239"/>
      <c r="HO808" s="239"/>
      <c r="HP808" s="239"/>
      <c r="HQ808" s="239"/>
      <c r="HR808" s="239"/>
      <c r="HS808" s="239"/>
      <c r="HT808" s="239"/>
      <c r="HU808" s="239"/>
      <c r="HV808" s="239"/>
      <c r="HW808" s="239"/>
      <c r="HX808" s="239"/>
      <c r="HY808" s="239"/>
      <c r="HZ808" s="239"/>
      <c r="IA808" s="239"/>
      <c r="IB808" s="239"/>
      <c r="IC808" s="239"/>
      <c r="ID808" s="239"/>
      <c r="IE808" s="239"/>
      <c r="IF808" s="239"/>
      <c r="IG808" s="239"/>
      <c r="IH808" s="325"/>
      <c r="II808" s="325"/>
      <c r="IJ808" s="325"/>
      <c r="IK808" s="325"/>
      <c r="IL808" s="325"/>
      <c r="IM808" s="325"/>
      <c r="IN808" s="325"/>
      <c r="IO808" s="325"/>
      <c r="IP808" s="325"/>
      <c r="IQ808" s="325"/>
      <c r="IR808" s="325"/>
      <c r="IS808" s="325"/>
      <c r="IT808" s="325"/>
      <c r="IU808" s="325"/>
      <c r="IV808" s="325"/>
    </row>
    <row r="809" spans="1:256" s="321" customFormat="1" ht="30" customHeight="1">
      <c r="A809" s="341" t="s">
        <v>704</v>
      </c>
      <c r="B809" s="344">
        <v>1336.2</v>
      </c>
      <c r="C809" s="338">
        <f aca="true" t="shared" si="109" ref="C809:C812">B809</f>
        <v>1336.2</v>
      </c>
      <c r="D809" s="345">
        <v>932</v>
      </c>
      <c r="E809" s="353">
        <f t="shared" si="108"/>
        <v>0.6975003741954797</v>
      </c>
      <c r="F809" s="354"/>
      <c r="G809" s="239"/>
      <c r="H809" s="239"/>
      <c r="I809" s="239"/>
      <c r="J809" s="239"/>
      <c r="K809" s="239"/>
      <c r="L809" s="239"/>
      <c r="M809" s="239"/>
      <c r="N809" s="239"/>
      <c r="O809" s="239"/>
      <c r="P809" s="239"/>
      <c r="Q809" s="239"/>
      <c r="R809" s="239"/>
      <c r="S809" s="239"/>
      <c r="T809" s="239"/>
      <c r="U809" s="239"/>
      <c r="V809" s="239"/>
      <c r="W809" s="239"/>
      <c r="X809" s="239"/>
      <c r="Y809" s="239"/>
      <c r="Z809" s="239"/>
      <c r="AA809" s="239"/>
      <c r="AB809" s="239"/>
      <c r="AC809" s="239"/>
      <c r="AD809" s="239"/>
      <c r="AE809" s="239"/>
      <c r="AF809" s="239"/>
      <c r="AG809" s="239"/>
      <c r="AH809" s="239"/>
      <c r="AI809" s="239"/>
      <c r="AJ809" s="239"/>
      <c r="AK809" s="239"/>
      <c r="AL809" s="239"/>
      <c r="AM809" s="239"/>
      <c r="AN809" s="239"/>
      <c r="AO809" s="239"/>
      <c r="AP809" s="239"/>
      <c r="AQ809" s="239"/>
      <c r="AR809" s="239"/>
      <c r="AS809" s="239"/>
      <c r="AT809" s="239"/>
      <c r="AU809" s="239"/>
      <c r="AV809" s="239"/>
      <c r="AW809" s="239"/>
      <c r="AX809" s="239"/>
      <c r="AY809" s="239"/>
      <c r="AZ809" s="239"/>
      <c r="BA809" s="239"/>
      <c r="BB809" s="239"/>
      <c r="BC809" s="239"/>
      <c r="BD809" s="239"/>
      <c r="BE809" s="239"/>
      <c r="BF809" s="239"/>
      <c r="BG809" s="239"/>
      <c r="BH809" s="239"/>
      <c r="BI809" s="239"/>
      <c r="BJ809" s="239"/>
      <c r="BK809" s="239"/>
      <c r="BL809" s="239"/>
      <c r="BM809" s="239"/>
      <c r="BN809" s="239"/>
      <c r="BO809" s="239"/>
      <c r="BP809" s="239"/>
      <c r="BQ809" s="239"/>
      <c r="BR809" s="239"/>
      <c r="BS809" s="239"/>
      <c r="BT809" s="239"/>
      <c r="BU809" s="239"/>
      <c r="BV809" s="239"/>
      <c r="BW809" s="239"/>
      <c r="BX809" s="239"/>
      <c r="BY809" s="239"/>
      <c r="BZ809" s="239"/>
      <c r="CA809" s="239"/>
      <c r="CB809" s="239"/>
      <c r="CC809" s="239"/>
      <c r="CD809" s="239"/>
      <c r="CE809" s="239"/>
      <c r="CF809" s="239"/>
      <c r="CG809" s="239"/>
      <c r="CH809" s="239"/>
      <c r="CI809" s="239"/>
      <c r="CJ809" s="239"/>
      <c r="CK809" s="239"/>
      <c r="CL809" s="239"/>
      <c r="CM809" s="239"/>
      <c r="CN809" s="239"/>
      <c r="CO809" s="239"/>
      <c r="CP809" s="239"/>
      <c r="CQ809" s="239"/>
      <c r="CR809" s="239"/>
      <c r="CS809" s="239"/>
      <c r="CT809" s="239"/>
      <c r="CU809" s="239"/>
      <c r="CV809" s="239"/>
      <c r="CW809" s="239"/>
      <c r="CX809" s="239"/>
      <c r="CY809" s="239"/>
      <c r="CZ809" s="239"/>
      <c r="DA809" s="239"/>
      <c r="DB809" s="239"/>
      <c r="DC809" s="239"/>
      <c r="DD809" s="239"/>
      <c r="DE809" s="239"/>
      <c r="DF809" s="239"/>
      <c r="DG809" s="239"/>
      <c r="DH809" s="239"/>
      <c r="DI809" s="239"/>
      <c r="DJ809" s="239"/>
      <c r="DK809" s="239"/>
      <c r="DL809" s="239"/>
      <c r="DM809" s="239"/>
      <c r="DN809" s="239"/>
      <c r="DO809" s="239"/>
      <c r="DP809" s="239"/>
      <c r="DQ809" s="239"/>
      <c r="DR809" s="239"/>
      <c r="DS809" s="239"/>
      <c r="DT809" s="239"/>
      <c r="DU809" s="239"/>
      <c r="DV809" s="239"/>
      <c r="DW809" s="239"/>
      <c r="DX809" s="239"/>
      <c r="DY809" s="239"/>
      <c r="DZ809" s="239"/>
      <c r="EA809" s="239"/>
      <c r="EB809" s="239"/>
      <c r="EC809" s="239"/>
      <c r="ED809" s="239"/>
      <c r="EE809" s="239"/>
      <c r="EF809" s="239"/>
      <c r="EG809" s="239"/>
      <c r="EH809" s="239"/>
      <c r="EI809" s="239"/>
      <c r="EJ809" s="239"/>
      <c r="EK809" s="239"/>
      <c r="EL809" s="239"/>
      <c r="EM809" s="239"/>
      <c r="EN809" s="239"/>
      <c r="EO809" s="239"/>
      <c r="EP809" s="239"/>
      <c r="EQ809" s="239"/>
      <c r="ER809" s="239"/>
      <c r="ES809" s="239"/>
      <c r="ET809" s="239"/>
      <c r="EU809" s="239"/>
      <c r="EV809" s="239"/>
      <c r="EW809" s="239"/>
      <c r="EX809" s="239"/>
      <c r="EY809" s="239"/>
      <c r="EZ809" s="239"/>
      <c r="FA809" s="239"/>
      <c r="FB809" s="239"/>
      <c r="FC809" s="239"/>
      <c r="FD809" s="239"/>
      <c r="FE809" s="239"/>
      <c r="FF809" s="239"/>
      <c r="FG809" s="239"/>
      <c r="FH809" s="239"/>
      <c r="FI809" s="239"/>
      <c r="FJ809" s="239"/>
      <c r="FK809" s="239"/>
      <c r="FL809" s="239"/>
      <c r="FM809" s="239"/>
      <c r="FN809" s="239"/>
      <c r="FO809" s="239"/>
      <c r="FP809" s="239"/>
      <c r="FQ809" s="239"/>
      <c r="FR809" s="239"/>
      <c r="FS809" s="239"/>
      <c r="FT809" s="239"/>
      <c r="FU809" s="239"/>
      <c r="FV809" s="239"/>
      <c r="FW809" s="239"/>
      <c r="FX809" s="239"/>
      <c r="FY809" s="239"/>
      <c r="FZ809" s="239"/>
      <c r="GA809" s="239"/>
      <c r="GB809" s="239"/>
      <c r="GC809" s="239"/>
      <c r="GD809" s="239"/>
      <c r="GE809" s="239"/>
      <c r="GF809" s="239"/>
      <c r="GG809" s="239"/>
      <c r="GH809" s="239"/>
      <c r="GI809" s="239"/>
      <c r="GJ809" s="239"/>
      <c r="GK809" s="239"/>
      <c r="GL809" s="239"/>
      <c r="GM809" s="239"/>
      <c r="GN809" s="239"/>
      <c r="GO809" s="239"/>
      <c r="GP809" s="239"/>
      <c r="GQ809" s="239"/>
      <c r="GR809" s="239"/>
      <c r="GS809" s="239"/>
      <c r="GT809" s="239"/>
      <c r="GU809" s="239"/>
      <c r="GV809" s="239"/>
      <c r="GW809" s="239"/>
      <c r="GX809" s="239"/>
      <c r="GY809" s="239"/>
      <c r="GZ809" s="239"/>
      <c r="HA809" s="239"/>
      <c r="HB809" s="239"/>
      <c r="HC809" s="239"/>
      <c r="HD809" s="239"/>
      <c r="HE809" s="239"/>
      <c r="HF809" s="239"/>
      <c r="HG809" s="239"/>
      <c r="HH809" s="239"/>
      <c r="HI809" s="239"/>
      <c r="HJ809" s="239"/>
      <c r="HK809" s="239"/>
      <c r="HL809" s="239"/>
      <c r="HM809" s="239"/>
      <c r="HN809" s="239"/>
      <c r="HO809" s="239"/>
      <c r="HP809" s="239"/>
      <c r="HQ809" s="239"/>
      <c r="HR809" s="239"/>
      <c r="HS809" s="239"/>
      <c r="HT809" s="239"/>
      <c r="HU809" s="239"/>
      <c r="HV809" s="239"/>
      <c r="HW809" s="239"/>
      <c r="HX809" s="239"/>
      <c r="HY809" s="239"/>
      <c r="HZ809" s="239"/>
      <c r="IA809" s="239"/>
      <c r="IB809" s="239"/>
      <c r="IC809" s="239"/>
      <c r="ID809" s="239"/>
      <c r="IE809" s="239"/>
      <c r="IF809" s="239"/>
      <c r="IG809" s="239"/>
      <c r="IH809" s="325"/>
      <c r="II809" s="325"/>
      <c r="IJ809" s="325"/>
      <c r="IK809" s="325"/>
      <c r="IL809" s="325"/>
      <c r="IM809" s="325"/>
      <c r="IN809" s="325"/>
      <c r="IO809" s="325"/>
      <c r="IP809" s="325"/>
      <c r="IQ809" s="325"/>
      <c r="IR809" s="325"/>
      <c r="IS809" s="325"/>
      <c r="IT809" s="325"/>
      <c r="IU809" s="325"/>
      <c r="IV809" s="325"/>
    </row>
    <row r="810" spans="1:256" s="321" customFormat="1" ht="45.75" customHeight="1">
      <c r="A810" s="334" t="s">
        <v>705</v>
      </c>
      <c r="B810" s="342">
        <f>B811+B812</f>
        <v>65172</v>
      </c>
      <c r="C810" s="342">
        <f>C811+C812</f>
        <v>65172</v>
      </c>
      <c r="D810" s="343">
        <f>D811+D812</f>
        <v>179756</v>
      </c>
      <c r="E810" s="349">
        <f t="shared" si="108"/>
        <v>2.7581783588043947</v>
      </c>
      <c r="F810" s="356" t="s">
        <v>706</v>
      </c>
      <c r="G810" s="239"/>
      <c r="H810" s="239"/>
      <c r="I810" s="239"/>
      <c r="J810" s="239"/>
      <c r="K810" s="239"/>
      <c r="L810" s="239"/>
      <c r="M810" s="239"/>
      <c r="N810" s="239"/>
      <c r="O810" s="239"/>
      <c r="P810" s="239"/>
      <c r="Q810" s="239"/>
      <c r="R810" s="239"/>
      <c r="S810" s="239"/>
      <c r="T810" s="239"/>
      <c r="U810" s="239"/>
      <c r="V810" s="239"/>
      <c r="W810" s="239"/>
      <c r="X810" s="239"/>
      <c r="Y810" s="239"/>
      <c r="Z810" s="239"/>
      <c r="AA810" s="239"/>
      <c r="AB810" s="239"/>
      <c r="AC810" s="239"/>
      <c r="AD810" s="239"/>
      <c r="AE810" s="239"/>
      <c r="AF810" s="239"/>
      <c r="AG810" s="239"/>
      <c r="AH810" s="239"/>
      <c r="AI810" s="239"/>
      <c r="AJ810" s="239"/>
      <c r="AK810" s="239"/>
      <c r="AL810" s="239"/>
      <c r="AM810" s="239"/>
      <c r="AN810" s="239"/>
      <c r="AO810" s="239"/>
      <c r="AP810" s="239"/>
      <c r="AQ810" s="239"/>
      <c r="AR810" s="239"/>
      <c r="AS810" s="239"/>
      <c r="AT810" s="239"/>
      <c r="AU810" s="239"/>
      <c r="AV810" s="239"/>
      <c r="AW810" s="239"/>
      <c r="AX810" s="239"/>
      <c r="AY810" s="239"/>
      <c r="AZ810" s="239"/>
      <c r="BA810" s="239"/>
      <c r="BB810" s="239"/>
      <c r="BC810" s="239"/>
      <c r="BD810" s="239"/>
      <c r="BE810" s="239"/>
      <c r="BF810" s="239"/>
      <c r="BG810" s="239"/>
      <c r="BH810" s="239"/>
      <c r="BI810" s="239"/>
      <c r="BJ810" s="239"/>
      <c r="BK810" s="239"/>
      <c r="BL810" s="239"/>
      <c r="BM810" s="239"/>
      <c r="BN810" s="239"/>
      <c r="BO810" s="239"/>
      <c r="BP810" s="239"/>
      <c r="BQ810" s="239"/>
      <c r="BR810" s="239"/>
      <c r="BS810" s="239"/>
      <c r="BT810" s="239"/>
      <c r="BU810" s="239"/>
      <c r="BV810" s="239"/>
      <c r="BW810" s="239"/>
      <c r="BX810" s="239"/>
      <c r="BY810" s="239"/>
      <c r="BZ810" s="239"/>
      <c r="CA810" s="239"/>
      <c r="CB810" s="239"/>
      <c r="CC810" s="239"/>
      <c r="CD810" s="239"/>
      <c r="CE810" s="239"/>
      <c r="CF810" s="239"/>
      <c r="CG810" s="239"/>
      <c r="CH810" s="239"/>
      <c r="CI810" s="239"/>
      <c r="CJ810" s="239"/>
      <c r="CK810" s="239"/>
      <c r="CL810" s="239"/>
      <c r="CM810" s="239"/>
      <c r="CN810" s="239"/>
      <c r="CO810" s="239"/>
      <c r="CP810" s="239"/>
      <c r="CQ810" s="239"/>
      <c r="CR810" s="239"/>
      <c r="CS810" s="239"/>
      <c r="CT810" s="239"/>
      <c r="CU810" s="239"/>
      <c r="CV810" s="239"/>
      <c r="CW810" s="239"/>
      <c r="CX810" s="239"/>
      <c r="CY810" s="239"/>
      <c r="CZ810" s="239"/>
      <c r="DA810" s="239"/>
      <c r="DB810" s="239"/>
      <c r="DC810" s="239"/>
      <c r="DD810" s="239"/>
      <c r="DE810" s="239"/>
      <c r="DF810" s="239"/>
      <c r="DG810" s="239"/>
      <c r="DH810" s="239"/>
      <c r="DI810" s="239"/>
      <c r="DJ810" s="239"/>
      <c r="DK810" s="239"/>
      <c r="DL810" s="239"/>
      <c r="DM810" s="239"/>
      <c r="DN810" s="239"/>
      <c r="DO810" s="239"/>
      <c r="DP810" s="239"/>
      <c r="DQ810" s="239"/>
      <c r="DR810" s="239"/>
      <c r="DS810" s="239"/>
      <c r="DT810" s="239"/>
      <c r="DU810" s="239"/>
      <c r="DV810" s="239"/>
      <c r="DW810" s="239"/>
      <c r="DX810" s="239"/>
      <c r="DY810" s="239"/>
      <c r="DZ810" s="239"/>
      <c r="EA810" s="239"/>
      <c r="EB810" s="239"/>
      <c r="EC810" s="239"/>
      <c r="ED810" s="239"/>
      <c r="EE810" s="239"/>
      <c r="EF810" s="239"/>
      <c r="EG810" s="239"/>
      <c r="EH810" s="239"/>
      <c r="EI810" s="239"/>
      <c r="EJ810" s="239"/>
      <c r="EK810" s="239"/>
      <c r="EL810" s="239"/>
      <c r="EM810" s="239"/>
      <c r="EN810" s="239"/>
      <c r="EO810" s="239"/>
      <c r="EP810" s="239"/>
      <c r="EQ810" s="239"/>
      <c r="ER810" s="239"/>
      <c r="ES810" s="239"/>
      <c r="ET810" s="239"/>
      <c r="EU810" s="239"/>
      <c r="EV810" s="239"/>
      <c r="EW810" s="239"/>
      <c r="EX810" s="239"/>
      <c r="EY810" s="239"/>
      <c r="EZ810" s="239"/>
      <c r="FA810" s="239"/>
      <c r="FB810" s="239"/>
      <c r="FC810" s="239"/>
      <c r="FD810" s="239"/>
      <c r="FE810" s="239"/>
      <c r="FF810" s="239"/>
      <c r="FG810" s="239"/>
      <c r="FH810" s="239"/>
      <c r="FI810" s="239"/>
      <c r="FJ810" s="239"/>
      <c r="FK810" s="239"/>
      <c r="FL810" s="239"/>
      <c r="FM810" s="239"/>
      <c r="FN810" s="239"/>
      <c r="FO810" s="239"/>
      <c r="FP810" s="239"/>
      <c r="FQ810" s="239"/>
      <c r="FR810" s="239"/>
      <c r="FS810" s="239"/>
      <c r="FT810" s="239"/>
      <c r="FU810" s="239"/>
      <c r="FV810" s="239"/>
      <c r="FW810" s="239"/>
      <c r="FX810" s="239"/>
      <c r="FY810" s="239"/>
      <c r="FZ810" s="239"/>
      <c r="GA810" s="239"/>
      <c r="GB810" s="239"/>
      <c r="GC810" s="239"/>
      <c r="GD810" s="239"/>
      <c r="GE810" s="239"/>
      <c r="GF810" s="239"/>
      <c r="GG810" s="239"/>
      <c r="GH810" s="239"/>
      <c r="GI810" s="239"/>
      <c r="GJ810" s="239"/>
      <c r="GK810" s="239"/>
      <c r="GL810" s="239"/>
      <c r="GM810" s="239"/>
      <c r="GN810" s="239"/>
      <c r="GO810" s="239"/>
      <c r="GP810" s="239"/>
      <c r="GQ810" s="239"/>
      <c r="GR810" s="239"/>
      <c r="GS810" s="239"/>
      <c r="GT810" s="239"/>
      <c r="GU810" s="239"/>
      <c r="GV810" s="239"/>
      <c r="GW810" s="239"/>
      <c r="GX810" s="239"/>
      <c r="GY810" s="239"/>
      <c r="GZ810" s="239"/>
      <c r="HA810" s="239"/>
      <c r="HB810" s="239"/>
      <c r="HC810" s="239"/>
      <c r="HD810" s="239"/>
      <c r="HE810" s="239"/>
      <c r="HF810" s="239"/>
      <c r="HG810" s="239"/>
      <c r="HH810" s="239"/>
      <c r="HI810" s="239"/>
      <c r="HJ810" s="239"/>
      <c r="HK810" s="239"/>
      <c r="HL810" s="239"/>
      <c r="HM810" s="239"/>
      <c r="HN810" s="239"/>
      <c r="HO810" s="239"/>
      <c r="HP810" s="239"/>
      <c r="HQ810" s="239"/>
      <c r="HR810" s="239"/>
      <c r="HS810" s="239"/>
      <c r="HT810" s="239"/>
      <c r="HU810" s="239"/>
      <c r="HV810" s="239"/>
      <c r="HW810" s="239"/>
      <c r="HX810" s="239"/>
      <c r="HY810" s="239"/>
      <c r="HZ810" s="239"/>
      <c r="IA810" s="239"/>
      <c r="IB810" s="239"/>
      <c r="IC810" s="239"/>
      <c r="ID810" s="239"/>
      <c r="IE810" s="239"/>
      <c r="IF810" s="239"/>
      <c r="IG810" s="239"/>
      <c r="IH810" s="325"/>
      <c r="II810" s="325"/>
      <c r="IJ810" s="325"/>
      <c r="IK810" s="325"/>
      <c r="IL810" s="325"/>
      <c r="IM810" s="325"/>
      <c r="IN810" s="325"/>
      <c r="IO810" s="325"/>
      <c r="IP810" s="325"/>
      <c r="IQ810" s="325"/>
      <c r="IR810" s="325"/>
      <c r="IS810" s="325"/>
      <c r="IT810" s="325"/>
      <c r="IU810" s="325"/>
      <c r="IV810" s="325"/>
    </row>
    <row r="811" spans="1:256" s="321" customFormat="1" ht="30" customHeight="1">
      <c r="A811" s="341" t="s">
        <v>707</v>
      </c>
      <c r="B811" s="344">
        <v>65172</v>
      </c>
      <c r="C811" s="338">
        <f t="shared" si="109"/>
        <v>65172</v>
      </c>
      <c r="D811" s="345">
        <v>178800</v>
      </c>
      <c r="E811" s="353">
        <f t="shared" si="108"/>
        <v>2.7435094825998894</v>
      </c>
      <c r="F811" s="355"/>
      <c r="G811" s="239"/>
      <c r="H811" s="239"/>
      <c r="I811" s="239"/>
      <c r="J811" s="239"/>
      <c r="K811" s="239"/>
      <c r="L811" s="239"/>
      <c r="M811" s="239"/>
      <c r="N811" s="239"/>
      <c r="O811" s="239"/>
      <c r="P811" s="239"/>
      <c r="Q811" s="239"/>
      <c r="R811" s="239"/>
      <c r="S811" s="239"/>
      <c r="T811" s="239"/>
      <c r="U811" s="239"/>
      <c r="V811" s="239"/>
      <c r="W811" s="239"/>
      <c r="X811" s="239"/>
      <c r="Y811" s="239"/>
      <c r="Z811" s="239"/>
      <c r="AA811" s="239"/>
      <c r="AB811" s="239"/>
      <c r="AC811" s="239"/>
      <c r="AD811" s="239"/>
      <c r="AE811" s="239"/>
      <c r="AF811" s="239"/>
      <c r="AG811" s="239"/>
      <c r="AH811" s="239"/>
      <c r="AI811" s="239"/>
      <c r="AJ811" s="239"/>
      <c r="AK811" s="239"/>
      <c r="AL811" s="239"/>
      <c r="AM811" s="239"/>
      <c r="AN811" s="239"/>
      <c r="AO811" s="239"/>
      <c r="AP811" s="239"/>
      <c r="AQ811" s="239"/>
      <c r="AR811" s="239"/>
      <c r="AS811" s="239"/>
      <c r="AT811" s="239"/>
      <c r="AU811" s="239"/>
      <c r="AV811" s="239"/>
      <c r="AW811" s="239"/>
      <c r="AX811" s="239"/>
      <c r="AY811" s="239"/>
      <c r="AZ811" s="239"/>
      <c r="BA811" s="239"/>
      <c r="BB811" s="239"/>
      <c r="BC811" s="239"/>
      <c r="BD811" s="239"/>
      <c r="BE811" s="239"/>
      <c r="BF811" s="239"/>
      <c r="BG811" s="239"/>
      <c r="BH811" s="239"/>
      <c r="BI811" s="239"/>
      <c r="BJ811" s="239"/>
      <c r="BK811" s="239"/>
      <c r="BL811" s="239"/>
      <c r="BM811" s="239"/>
      <c r="BN811" s="239"/>
      <c r="BO811" s="239"/>
      <c r="BP811" s="239"/>
      <c r="BQ811" s="239"/>
      <c r="BR811" s="239"/>
      <c r="BS811" s="239"/>
      <c r="BT811" s="239"/>
      <c r="BU811" s="239"/>
      <c r="BV811" s="239"/>
      <c r="BW811" s="239"/>
      <c r="BX811" s="239"/>
      <c r="BY811" s="239"/>
      <c r="BZ811" s="239"/>
      <c r="CA811" s="239"/>
      <c r="CB811" s="239"/>
      <c r="CC811" s="239"/>
      <c r="CD811" s="239"/>
      <c r="CE811" s="239"/>
      <c r="CF811" s="239"/>
      <c r="CG811" s="239"/>
      <c r="CH811" s="239"/>
      <c r="CI811" s="239"/>
      <c r="CJ811" s="239"/>
      <c r="CK811" s="239"/>
      <c r="CL811" s="239"/>
      <c r="CM811" s="239"/>
      <c r="CN811" s="239"/>
      <c r="CO811" s="239"/>
      <c r="CP811" s="239"/>
      <c r="CQ811" s="239"/>
      <c r="CR811" s="239"/>
      <c r="CS811" s="239"/>
      <c r="CT811" s="239"/>
      <c r="CU811" s="239"/>
      <c r="CV811" s="239"/>
      <c r="CW811" s="239"/>
      <c r="CX811" s="239"/>
      <c r="CY811" s="239"/>
      <c r="CZ811" s="239"/>
      <c r="DA811" s="239"/>
      <c r="DB811" s="239"/>
      <c r="DC811" s="239"/>
      <c r="DD811" s="239"/>
      <c r="DE811" s="239"/>
      <c r="DF811" s="239"/>
      <c r="DG811" s="239"/>
      <c r="DH811" s="239"/>
      <c r="DI811" s="239"/>
      <c r="DJ811" s="239"/>
      <c r="DK811" s="239"/>
      <c r="DL811" s="239"/>
      <c r="DM811" s="239"/>
      <c r="DN811" s="239"/>
      <c r="DO811" s="239"/>
      <c r="DP811" s="239"/>
      <c r="DQ811" s="239"/>
      <c r="DR811" s="239"/>
      <c r="DS811" s="239"/>
      <c r="DT811" s="239"/>
      <c r="DU811" s="239"/>
      <c r="DV811" s="239"/>
      <c r="DW811" s="239"/>
      <c r="DX811" s="239"/>
      <c r="DY811" s="239"/>
      <c r="DZ811" s="239"/>
      <c r="EA811" s="239"/>
      <c r="EB811" s="239"/>
      <c r="EC811" s="239"/>
      <c r="ED811" s="239"/>
      <c r="EE811" s="239"/>
      <c r="EF811" s="239"/>
      <c r="EG811" s="239"/>
      <c r="EH811" s="239"/>
      <c r="EI811" s="239"/>
      <c r="EJ811" s="239"/>
      <c r="EK811" s="239"/>
      <c r="EL811" s="239"/>
      <c r="EM811" s="239"/>
      <c r="EN811" s="239"/>
      <c r="EO811" s="239"/>
      <c r="EP811" s="239"/>
      <c r="EQ811" s="239"/>
      <c r="ER811" s="239"/>
      <c r="ES811" s="239"/>
      <c r="ET811" s="239"/>
      <c r="EU811" s="239"/>
      <c r="EV811" s="239"/>
      <c r="EW811" s="239"/>
      <c r="EX811" s="239"/>
      <c r="EY811" s="239"/>
      <c r="EZ811" s="239"/>
      <c r="FA811" s="239"/>
      <c r="FB811" s="239"/>
      <c r="FC811" s="239"/>
      <c r="FD811" s="239"/>
      <c r="FE811" s="239"/>
      <c r="FF811" s="239"/>
      <c r="FG811" s="239"/>
      <c r="FH811" s="239"/>
      <c r="FI811" s="239"/>
      <c r="FJ811" s="239"/>
      <c r="FK811" s="239"/>
      <c r="FL811" s="239"/>
      <c r="FM811" s="239"/>
      <c r="FN811" s="239"/>
      <c r="FO811" s="239"/>
      <c r="FP811" s="239"/>
      <c r="FQ811" s="239"/>
      <c r="FR811" s="239"/>
      <c r="FS811" s="239"/>
      <c r="FT811" s="239"/>
      <c r="FU811" s="239"/>
      <c r="FV811" s="239"/>
      <c r="FW811" s="239"/>
      <c r="FX811" s="239"/>
      <c r="FY811" s="239"/>
      <c r="FZ811" s="239"/>
      <c r="GA811" s="239"/>
      <c r="GB811" s="239"/>
      <c r="GC811" s="239"/>
      <c r="GD811" s="239"/>
      <c r="GE811" s="239"/>
      <c r="GF811" s="239"/>
      <c r="GG811" s="239"/>
      <c r="GH811" s="239"/>
      <c r="GI811" s="239"/>
      <c r="GJ811" s="239"/>
      <c r="GK811" s="239"/>
      <c r="GL811" s="239"/>
      <c r="GM811" s="239"/>
      <c r="GN811" s="239"/>
      <c r="GO811" s="239"/>
      <c r="GP811" s="239"/>
      <c r="GQ811" s="239"/>
      <c r="GR811" s="239"/>
      <c r="GS811" s="239"/>
      <c r="GT811" s="239"/>
      <c r="GU811" s="239"/>
      <c r="GV811" s="239"/>
      <c r="GW811" s="239"/>
      <c r="GX811" s="239"/>
      <c r="GY811" s="239"/>
      <c r="GZ811" s="239"/>
      <c r="HA811" s="239"/>
      <c r="HB811" s="239"/>
      <c r="HC811" s="239"/>
      <c r="HD811" s="239"/>
      <c r="HE811" s="239"/>
      <c r="HF811" s="239"/>
      <c r="HG811" s="239"/>
      <c r="HH811" s="239"/>
      <c r="HI811" s="239"/>
      <c r="HJ811" s="239"/>
      <c r="HK811" s="239"/>
      <c r="HL811" s="239"/>
      <c r="HM811" s="239"/>
      <c r="HN811" s="239"/>
      <c r="HO811" s="239"/>
      <c r="HP811" s="239"/>
      <c r="HQ811" s="239"/>
      <c r="HR811" s="239"/>
      <c r="HS811" s="239"/>
      <c r="HT811" s="239"/>
      <c r="HU811" s="239"/>
      <c r="HV811" s="239"/>
      <c r="HW811" s="239"/>
      <c r="HX811" s="239"/>
      <c r="HY811" s="239"/>
      <c r="HZ811" s="239"/>
      <c r="IA811" s="239"/>
      <c r="IB811" s="239"/>
      <c r="IC811" s="239"/>
      <c r="ID811" s="239"/>
      <c r="IE811" s="239"/>
      <c r="IF811" s="239"/>
      <c r="IG811" s="239"/>
      <c r="IH811" s="325"/>
      <c r="II811" s="325"/>
      <c r="IJ811" s="325"/>
      <c r="IK811" s="325"/>
      <c r="IL811" s="325"/>
      <c r="IM811" s="325"/>
      <c r="IN811" s="325"/>
      <c r="IO811" s="325"/>
      <c r="IP811" s="325"/>
      <c r="IQ811" s="325"/>
      <c r="IR811" s="325"/>
      <c r="IS811" s="325"/>
      <c r="IT811" s="325"/>
      <c r="IU811" s="325"/>
      <c r="IV811" s="325"/>
    </row>
    <row r="812" spans="1:6" s="321" customFormat="1" ht="30" customHeight="1">
      <c r="A812" s="341" t="s">
        <v>708</v>
      </c>
      <c r="B812" s="344">
        <v>0</v>
      </c>
      <c r="C812" s="338">
        <f t="shared" si="109"/>
        <v>0</v>
      </c>
      <c r="D812" s="345">
        <v>956</v>
      </c>
      <c r="E812" s="353" t="str">
        <f t="shared" si="108"/>
        <v>-</v>
      </c>
      <c r="F812" s="354"/>
    </row>
    <row r="813" spans="1:256" s="321" customFormat="1" ht="30" customHeight="1">
      <c r="A813" s="334" t="s">
        <v>709</v>
      </c>
      <c r="B813" s="342">
        <f>B814</f>
        <v>19600.79</v>
      </c>
      <c r="C813" s="342">
        <f>C814</f>
        <v>19600.79</v>
      </c>
      <c r="D813" s="343">
        <f>D814</f>
        <v>22508</v>
      </c>
      <c r="E813" s="353">
        <f t="shared" si="108"/>
        <v>1.1483210625694167</v>
      </c>
      <c r="F813" s="354"/>
      <c r="G813" s="239"/>
      <c r="H813" s="239"/>
      <c r="I813" s="239"/>
      <c r="J813" s="239"/>
      <c r="K813" s="239"/>
      <c r="L813" s="239"/>
      <c r="M813" s="239"/>
      <c r="N813" s="239"/>
      <c r="O813" s="239"/>
      <c r="P813" s="239"/>
      <c r="Q813" s="239"/>
      <c r="R813" s="239"/>
      <c r="S813" s="239"/>
      <c r="T813" s="239"/>
      <c r="U813" s="239"/>
      <c r="V813" s="239"/>
      <c r="W813" s="239"/>
      <c r="X813" s="239"/>
      <c r="Y813" s="239"/>
      <c r="Z813" s="239"/>
      <c r="AA813" s="239"/>
      <c r="AB813" s="239"/>
      <c r="AC813" s="239"/>
      <c r="AD813" s="239"/>
      <c r="AE813" s="239"/>
      <c r="AF813" s="239"/>
      <c r="AG813" s="239"/>
      <c r="AH813" s="239"/>
      <c r="AI813" s="239"/>
      <c r="AJ813" s="239"/>
      <c r="AK813" s="239"/>
      <c r="AL813" s="239"/>
      <c r="AM813" s="239"/>
      <c r="AN813" s="239"/>
      <c r="AO813" s="239"/>
      <c r="AP813" s="239"/>
      <c r="AQ813" s="239"/>
      <c r="AR813" s="239"/>
      <c r="AS813" s="239"/>
      <c r="AT813" s="239"/>
      <c r="AU813" s="239"/>
      <c r="AV813" s="239"/>
      <c r="AW813" s="239"/>
      <c r="AX813" s="239"/>
      <c r="AY813" s="239"/>
      <c r="AZ813" s="239"/>
      <c r="BA813" s="239"/>
      <c r="BB813" s="239"/>
      <c r="BC813" s="239"/>
      <c r="BD813" s="239"/>
      <c r="BE813" s="239"/>
      <c r="BF813" s="239"/>
      <c r="BG813" s="239"/>
      <c r="BH813" s="239"/>
      <c r="BI813" s="239"/>
      <c r="BJ813" s="239"/>
      <c r="BK813" s="239"/>
      <c r="BL813" s="239"/>
      <c r="BM813" s="239"/>
      <c r="BN813" s="239"/>
      <c r="BO813" s="239"/>
      <c r="BP813" s="239"/>
      <c r="BQ813" s="239"/>
      <c r="BR813" s="239"/>
      <c r="BS813" s="239"/>
      <c r="BT813" s="239"/>
      <c r="BU813" s="239"/>
      <c r="BV813" s="239"/>
      <c r="BW813" s="239"/>
      <c r="BX813" s="239"/>
      <c r="BY813" s="239"/>
      <c r="BZ813" s="239"/>
      <c r="CA813" s="239"/>
      <c r="CB813" s="239"/>
      <c r="CC813" s="239"/>
      <c r="CD813" s="239"/>
      <c r="CE813" s="239"/>
      <c r="CF813" s="239"/>
      <c r="CG813" s="239"/>
      <c r="CH813" s="239"/>
      <c r="CI813" s="239"/>
      <c r="CJ813" s="239"/>
      <c r="CK813" s="239"/>
      <c r="CL813" s="239"/>
      <c r="CM813" s="239"/>
      <c r="CN813" s="239"/>
      <c r="CO813" s="239"/>
      <c r="CP813" s="239"/>
      <c r="CQ813" s="239"/>
      <c r="CR813" s="239"/>
      <c r="CS813" s="239"/>
      <c r="CT813" s="239"/>
      <c r="CU813" s="239"/>
      <c r="CV813" s="239"/>
      <c r="CW813" s="239"/>
      <c r="CX813" s="239"/>
      <c r="CY813" s="239"/>
      <c r="CZ813" s="239"/>
      <c r="DA813" s="239"/>
      <c r="DB813" s="239"/>
      <c r="DC813" s="239"/>
      <c r="DD813" s="239"/>
      <c r="DE813" s="239"/>
      <c r="DF813" s="239"/>
      <c r="DG813" s="239"/>
      <c r="DH813" s="239"/>
      <c r="DI813" s="239"/>
      <c r="DJ813" s="239"/>
      <c r="DK813" s="239"/>
      <c r="DL813" s="239"/>
      <c r="DM813" s="239"/>
      <c r="DN813" s="239"/>
      <c r="DO813" s="239"/>
      <c r="DP813" s="239"/>
      <c r="DQ813" s="239"/>
      <c r="DR813" s="239"/>
      <c r="DS813" s="239"/>
      <c r="DT813" s="239"/>
      <c r="DU813" s="239"/>
      <c r="DV813" s="239"/>
      <c r="DW813" s="239"/>
      <c r="DX813" s="239"/>
      <c r="DY813" s="239"/>
      <c r="DZ813" s="239"/>
      <c r="EA813" s="239"/>
      <c r="EB813" s="239"/>
      <c r="EC813" s="239"/>
      <c r="ED813" s="239"/>
      <c r="EE813" s="239"/>
      <c r="EF813" s="239"/>
      <c r="EG813" s="239"/>
      <c r="EH813" s="239"/>
      <c r="EI813" s="239"/>
      <c r="EJ813" s="239"/>
      <c r="EK813" s="239"/>
      <c r="EL813" s="239"/>
      <c r="EM813" s="239"/>
      <c r="EN813" s="239"/>
      <c r="EO813" s="239"/>
      <c r="EP813" s="239"/>
      <c r="EQ813" s="239"/>
      <c r="ER813" s="239"/>
      <c r="ES813" s="239"/>
      <c r="ET813" s="239"/>
      <c r="EU813" s="239"/>
      <c r="EV813" s="239"/>
      <c r="EW813" s="239"/>
      <c r="EX813" s="239"/>
      <c r="EY813" s="239"/>
      <c r="EZ813" s="239"/>
      <c r="FA813" s="239"/>
      <c r="FB813" s="239"/>
      <c r="FC813" s="239"/>
      <c r="FD813" s="239"/>
      <c r="FE813" s="239"/>
      <c r="FF813" s="239"/>
      <c r="FG813" s="239"/>
      <c r="FH813" s="239"/>
      <c r="FI813" s="239"/>
      <c r="FJ813" s="239"/>
      <c r="FK813" s="239"/>
      <c r="FL813" s="239"/>
      <c r="FM813" s="239"/>
      <c r="FN813" s="239"/>
      <c r="FO813" s="239"/>
      <c r="FP813" s="239"/>
      <c r="FQ813" s="239"/>
      <c r="FR813" s="239"/>
      <c r="FS813" s="239"/>
      <c r="FT813" s="239"/>
      <c r="FU813" s="239"/>
      <c r="FV813" s="239"/>
      <c r="FW813" s="239"/>
      <c r="FX813" s="239"/>
      <c r="FY813" s="239"/>
      <c r="FZ813" s="239"/>
      <c r="GA813" s="239"/>
      <c r="GB813" s="239"/>
      <c r="GC813" s="239"/>
      <c r="GD813" s="239"/>
      <c r="GE813" s="239"/>
      <c r="GF813" s="239"/>
      <c r="GG813" s="239"/>
      <c r="GH813" s="239"/>
      <c r="GI813" s="239"/>
      <c r="GJ813" s="239"/>
      <c r="GK813" s="239"/>
      <c r="GL813" s="239"/>
      <c r="GM813" s="239"/>
      <c r="GN813" s="239"/>
      <c r="GO813" s="239"/>
      <c r="GP813" s="239"/>
      <c r="GQ813" s="239"/>
      <c r="GR813" s="239"/>
      <c r="GS813" s="239"/>
      <c r="GT813" s="239"/>
      <c r="GU813" s="239"/>
      <c r="GV813" s="239"/>
      <c r="GW813" s="239"/>
      <c r="GX813" s="239"/>
      <c r="GY813" s="239"/>
      <c r="GZ813" s="239"/>
      <c r="HA813" s="239"/>
      <c r="HB813" s="239"/>
      <c r="HC813" s="239"/>
      <c r="HD813" s="239"/>
      <c r="HE813" s="239"/>
      <c r="HF813" s="239"/>
      <c r="HG813" s="239"/>
      <c r="HH813" s="239"/>
      <c r="HI813" s="239"/>
      <c r="HJ813" s="239"/>
      <c r="HK813" s="239"/>
      <c r="HL813" s="239"/>
      <c r="HM813" s="239"/>
      <c r="HN813" s="239"/>
      <c r="HO813" s="239"/>
      <c r="HP813" s="239"/>
      <c r="HQ813" s="239"/>
      <c r="HR813" s="239"/>
      <c r="HS813" s="239"/>
      <c r="HT813" s="239"/>
      <c r="HU813" s="239"/>
      <c r="HV813" s="239"/>
      <c r="HW813" s="239"/>
      <c r="HX813" s="239"/>
      <c r="HY813" s="239"/>
      <c r="HZ813" s="239"/>
      <c r="IA813" s="239"/>
      <c r="IB813" s="239"/>
      <c r="IC813" s="239"/>
      <c r="ID813" s="239"/>
      <c r="IE813" s="239"/>
      <c r="IF813" s="239"/>
      <c r="IG813" s="239"/>
      <c r="IH813" s="325"/>
      <c r="II813" s="325"/>
      <c r="IJ813" s="325"/>
      <c r="IK813" s="325"/>
      <c r="IL813" s="325"/>
      <c r="IM813" s="325"/>
      <c r="IN813" s="325"/>
      <c r="IO813" s="325"/>
      <c r="IP813" s="325"/>
      <c r="IQ813" s="325"/>
      <c r="IR813" s="325"/>
      <c r="IS813" s="325"/>
      <c r="IT813" s="325"/>
      <c r="IU813" s="325"/>
      <c r="IV813" s="325"/>
    </row>
    <row r="814" spans="1:256" s="321" customFormat="1" ht="30" customHeight="1">
      <c r="A814" s="341" t="s">
        <v>710</v>
      </c>
      <c r="B814" s="344">
        <v>19600.79</v>
      </c>
      <c r="C814" s="338">
        <f aca="true" t="shared" si="110" ref="C814:C818">B814</f>
        <v>19600.79</v>
      </c>
      <c r="D814" s="345">
        <v>22508</v>
      </c>
      <c r="E814" s="353">
        <f t="shared" si="108"/>
        <v>1.1483210625694167</v>
      </c>
      <c r="F814" s="354"/>
      <c r="G814" s="239"/>
      <c r="H814" s="239"/>
      <c r="I814" s="239"/>
      <c r="J814" s="239"/>
      <c r="K814" s="239"/>
      <c r="L814" s="239"/>
      <c r="M814" s="239"/>
      <c r="N814" s="239"/>
      <c r="O814" s="239"/>
      <c r="P814" s="239"/>
      <c r="Q814" s="239"/>
      <c r="R814" s="239"/>
      <c r="S814" s="239"/>
      <c r="T814" s="239"/>
      <c r="U814" s="239"/>
      <c r="V814" s="239"/>
      <c r="W814" s="239"/>
      <c r="X814" s="239"/>
      <c r="Y814" s="239"/>
      <c r="Z814" s="239"/>
      <c r="AA814" s="239"/>
      <c r="AB814" s="239"/>
      <c r="AC814" s="239"/>
      <c r="AD814" s="239"/>
      <c r="AE814" s="239"/>
      <c r="AF814" s="239"/>
      <c r="AG814" s="239"/>
      <c r="AH814" s="239"/>
      <c r="AI814" s="239"/>
      <c r="AJ814" s="239"/>
      <c r="AK814" s="239"/>
      <c r="AL814" s="239"/>
      <c r="AM814" s="239"/>
      <c r="AN814" s="239"/>
      <c r="AO814" s="239"/>
      <c r="AP814" s="239"/>
      <c r="AQ814" s="239"/>
      <c r="AR814" s="239"/>
      <c r="AS814" s="239"/>
      <c r="AT814" s="239"/>
      <c r="AU814" s="239"/>
      <c r="AV814" s="239"/>
      <c r="AW814" s="239"/>
      <c r="AX814" s="239"/>
      <c r="AY814" s="239"/>
      <c r="AZ814" s="239"/>
      <c r="BA814" s="239"/>
      <c r="BB814" s="239"/>
      <c r="BC814" s="239"/>
      <c r="BD814" s="239"/>
      <c r="BE814" s="239"/>
      <c r="BF814" s="239"/>
      <c r="BG814" s="239"/>
      <c r="BH814" s="239"/>
      <c r="BI814" s="239"/>
      <c r="BJ814" s="239"/>
      <c r="BK814" s="239"/>
      <c r="BL814" s="239"/>
      <c r="BM814" s="239"/>
      <c r="BN814" s="239"/>
      <c r="BO814" s="239"/>
      <c r="BP814" s="239"/>
      <c r="BQ814" s="239"/>
      <c r="BR814" s="239"/>
      <c r="BS814" s="239"/>
      <c r="BT814" s="239"/>
      <c r="BU814" s="239"/>
      <c r="BV814" s="239"/>
      <c r="BW814" s="239"/>
      <c r="BX814" s="239"/>
      <c r="BY814" s="239"/>
      <c r="BZ814" s="239"/>
      <c r="CA814" s="239"/>
      <c r="CB814" s="239"/>
      <c r="CC814" s="239"/>
      <c r="CD814" s="239"/>
      <c r="CE814" s="239"/>
      <c r="CF814" s="239"/>
      <c r="CG814" s="239"/>
      <c r="CH814" s="239"/>
      <c r="CI814" s="239"/>
      <c r="CJ814" s="239"/>
      <c r="CK814" s="239"/>
      <c r="CL814" s="239"/>
      <c r="CM814" s="239"/>
      <c r="CN814" s="239"/>
      <c r="CO814" s="239"/>
      <c r="CP814" s="239"/>
      <c r="CQ814" s="239"/>
      <c r="CR814" s="239"/>
      <c r="CS814" s="239"/>
      <c r="CT814" s="239"/>
      <c r="CU814" s="239"/>
      <c r="CV814" s="239"/>
      <c r="CW814" s="239"/>
      <c r="CX814" s="239"/>
      <c r="CY814" s="239"/>
      <c r="CZ814" s="239"/>
      <c r="DA814" s="239"/>
      <c r="DB814" s="239"/>
      <c r="DC814" s="239"/>
      <c r="DD814" s="239"/>
      <c r="DE814" s="239"/>
      <c r="DF814" s="239"/>
      <c r="DG814" s="239"/>
      <c r="DH814" s="239"/>
      <c r="DI814" s="239"/>
      <c r="DJ814" s="239"/>
      <c r="DK814" s="239"/>
      <c r="DL814" s="239"/>
      <c r="DM814" s="239"/>
      <c r="DN814" s="239"/>
      <c r="DO814" s="239"/>
      <c r="DP814" s="239"/>
      <c r="DQ814" s="239"/>
      <c r="DR814" s="239"/>
      <c r="DS814" s="239"/>
      <c r="DT814" s="239"/>
      <c r="DU814" s="239"/>
      <c r="DV814" s="239"/>
      <c r="DW814" s="239"/>
      <c r="DX814" s="239"/>
      <c r="DY814" s="239"/>
      <c r="DZ814" s="239"/>
      <c r="EA814" s="239"/>
      <c r="EB814" s="239"/>
      <c r="EC814" s="239"/>
      <c r="ED814" s="239"/>
      <c r="EE814" s="239"/>
      <c r="EF814" s="239"/>
      <c r="EG814" s="239"/>
      <c r="EH814" s="239"/>
      <c r="EI814" s="239"/>
      <c r="EJ814" s="239"/>
      <c r="EK814" s="239"/>
      <c r="EL814" s="239"/>
      <c r="EM814" s="239"/>
      <c r="EN814" s="239"/>
      <c r="EO814" s="239"/>
      <c r="EP814" s="239"/>
      <c r="EQ814" s="239"/>
      <c r="ER814" s="239"/>
      <c r="ES814" s="239"/>
      <c r="ET814" s="239"/>
      <c r="EU814" s="239"/>
      <c r="EV814" s="239"/>
      <c r="EW814" s="239"/>
      <c r="EX814" s="239"/>
      <c r="EY814" s="239"/>
      <c r="EZ814" s="239"/>
      <c r="FA814" s="239"/>
      <c r="FB814" s="239"/>
      <c r="FC814" s="239"/>
      <c r="FD814" s="239"/>
      <c r="FE814" s="239"/>
      <c r="FF814" s="239"/>
      <c r="FG814" s="239"/>
      <c r="FH814" s="239"/>
      <c r="FI814" s="239"/>
      <c r="FJ814" s="239"/>
      <c r="FK814" s="239"/>
      <c r="FL814" s="239"/>
      <c r="FM814" s="239"/>
      <c r="FN814" s="239"/>
      <c r="FO814" s="239"/>
      <c r="FP814" s="239"/>
      <c r="FQ814" s="239"/>
      <c r="FR814" s="239"/>
      <c r="FS814" s="239"/>
      <c r="FT814" s="239"/>
      <c r="FU814" s="239"/>
      <c r="FV814" s="239"/>
      <c r="FW814" s="239"/>
      <c r="FX814" s="239"/>
      <c r="FY814" s="239"/>
      <c r="FZ814" s="239"/>
      <c r="GA814" s="239"/>
      <c r="GB814" s="239"/>
      <c r="GC814" s="239"/>
      <c r="GD814" s="239"/>
      <c r="GE814" s="239"/>
      <c r="GF814" s="239"/>
      <c r="GG814" s="239"/>
      <c r="GH814" s="239"/>
      <c r="GI814" s="239"/>
      <c r="GJ814" s="239"/>
      <c r="GK814" s="239"/>
      <c r="GL814" s="239"/>
      <c r="GM814" s="239"/>
      <c r="GN814" s="239"/>
      <c r="GO814" s="239"/>
      <c r="GP814" s="239"/>
      <c r="GQ814" s="239"/>
      <c r="GR814" s="239"/>
      <c r="GS814" s="239"/>
      <c r="GT814" s="239"/>
      <c r="GU814" s="239"/>
      <c r="GV814" s="239"/>
      <c r="GW814" s="239"/>
      <c r="GX814" s="239"/>
      <c r="GY814" s="239"/>
      <c r="GZ814" s="239"/>
      <c r="HA814" s="239"/>
      <c r="HB814" s="239"/>
      <c r="HC814" s="239"/>
      <c r="HD814" s="239"/>
      <c r="HE814" s="239"/>
      <c r="HF814" s="239"/>
      <c r="HG814" s="239"/>
      <c r="HH814" s="239"/>
      <c r="HI814" s="239"/>
      <c r="HJ814" s="239"/>
      <c r="HK814" s="239"/>
      <c r="HL814" s="239"/>
      <c r="HM814" s="239"/>
      <c r="HN814" s="239"/>
      <c r="HO814" s="239"/>
      <c r="HP814" s="239"/>
      <c r="HQ814" s="239"/>
      <c r="HR814" s="239"/>
      <c r="HS814" s="239"/>
      <c r="HT814" s="239"/>
      <c r="HU814" s="239"/>
      <c r="HV814" s="239"/>
      <c r="HW814" s="239"/>
      <c r="HX814" s="239"/>
      <c r="HY814" s="239"/>
      <c r="HZ814" s="239"/>
      <c r="IA814" s="239"/>
      <c r="IB814" s="239"/>
      <c r="IC814" s="239"/>
      <c r="ID814" s="239"/>
      <c r="IE814" s="239"/>
      <c r="IF814" s="239"/>
      <c r="IG814" s="239"/>
      <c r="IH814" s="325"/>
      <c r="II814" s="325"/>
      <c r="IJ814" s="325"/>
      <c r="IK814" s="325"/>
      <c r="IL814" s="325"/>
      <c r="IM814" s="325"/>
      <c r="IN814" s="325"/>
      <c r="IO814" s="325"/>
      <c r="IP814" s="325"/>
      <c r="IQ814" s="325"/>
      <c r="IR814" s="325"/>
      <c r="IS814" s="325"/>
      <c r="IT814" s="325"/>
      <c r="IU814" s="325"/>
      <c r="IV814" s="325"/>
    </row>
    <row r="815" spans="1:6" s="321" customFormat="1" ht="30" customHeight="1">
      <c r="A815" s="334" t="s">
        <v>711</v>
      </c>
      <c r="B815" s="342">
        <f>B816</f>
        <v>0</v>
      </c>
      <c r="C815" s="342">
        <f>C816</f>
        <v>0</v>
      </c>
      <c r="D815" s="343">
        <f>D816</f>
        <v>0</v>
      </c>
      <c r="E815" s="353" t="str">
        <f t="shared" si="108"/>
        <v>-</v>
      </c>
      <c r="F815" s="354"/>
    </row>
    <row r="816" spans="1:6" s="321" customFormat="1" ht="30" customHeight="1">
      <c r="A816" s="341" t="s">
        <v>712</v>
      </c>
      <c r="B816" s="344">
        <v>0</v>
      </c>
      <c r="C816" s="338">
        <f t="shared" si="110"/>
        <v>0</v>
      </c>
      <c r="D816" s="345"/>
      <c r="E816" s="353" t="str">
        <f t="shared" si="108"/>
        <v>-</v>
      </c>
      <c r="F816" s="354"/>
    </row>
    <row r="817" spans="1:256" s="321" customFormat="1" ht="30" customHeight="1">
      <c r="A817" s="334" t="s">
        <v>713</v>
      </c>
      <c r="B817" s="342">
        <f>B818</f>
        <v>5827.8414</v>
      </c>
      <c r="C817" s="342">
        <f>C818</f>
        <v>5827.8414</v>
      </c>
      <c r="D817" s="343">
        <f>D818</f>
        <v>9811</v>
      </c>
      <c r="E817" s="349">
        <f t="shared" si="108"/>
        <v>1.6834706586215609</v>
      </c>
      <c r="F817" s="356" t="s">
        <v>714</v>
      </c>
      <c r="G817" s="239"/>
      <c r="H817" s="239"/>
      <c r="I817" s="239"/>
      <c r="J817" s="239"/>
      <c r="K817" s="239"/>
      <c r="L817" s="239"/>
      <c r="M817" s="239"/>
      <c r="N817" s="239"/>
      <c r="O817" s="239"/>
      <c r="P817" s="239"/>
      <c r="Q817" s="239"/>
      <c r="R817" s="239"/>
      <c r="S817" s="239"/>
      <c r="T817" s="239"/>
      <c r="U817" s="239"/>
      <c r="V817" s="239"/>
      <c r="W817" s="239"/>
      <c r="X817" s="239"/>
      <c r="Y817" s="239"/>
      <c r="Z817" s="239"/>
      <c r="AA817" s="239"/>
      <c r="AB817" s="239"/>
      <c r="AC817" s="239"/>
      <c r="AD817" s="239"/>
      <c r="AE817" s="239"/>
      <c r="AF817" s="239"/>
      <c r="AG817" s="239"/>
      <c r="AH817" s="239"/>
      <c r="AI817" s="239"/>
      <c r="AJ817" s="239"/>
      <c r="AK817" s="239"/>
      <c r="AL817" s="239"/>
      <c r="AM817" s="239"/>
      <c r="AN817" s="239"/>
      <c r="AO817" s="239"/>
      <c r="AP817" s="239"/>
      <c r="AQ817" s="239"/>
      <c r="AR817" s="239"/>
      <c r="AS817" s="239"/>
      <c r="AT817" s="239"/>
      <c r="AU817" s="239"/>
      <c r="AV817" s="239"/>
      <c r="AW817" s="239"/>
      <c r="AX817" s="239"/>
      <c r="AY817" s="239"/>
      <c r="AZ817" s="239"/>
      <c r="BA817" s="239"/>
      <c r="BB817" s="239"/>
      <c r="BC817" s="239"/>
      <c r="BD817" s="239"/>
      <c r="BE817" s="239"/>
      <c r="BF817" s="239"/>
      <c r="BG817" s="239"/>
      <c r="BH817" s="239"/>
      <c r="BI817" s="239"/>
      <c r="BJ817" s="239"/>
      <c r="BK817" s="239"/>
      <c r="BL817" s="239"/>
      <c r="BM817" s="239"/>
      <c r="BN817" s="239"/>
      <c r="BO817" s="239"/>
      <c r="BP817" s="239"/>
      <c r="BQ817" s="239"/>
      <c r="BR817" s="239"/>
      <c r="BS817" s="239"/>
      <c r="BT817" s="239"/>
      <c r="BU817" s="239"/>
      <c r="BV817" s="239"/>
      <c r="BW817" s="239"/>
      <c r="BX817" s="239"/>
      <c r="BY817" s="239"/>
      <c r="BZ817" s="239"/>
      <c r="CA817" s="239"/>
      <c r="CB817" s="239"/>
      <c r="CC817" s="239"/>
      <c r="CD817" s="239"/>
      <c r="CE817" s="239"/>
      <c r="CF817" s="239"/>
      <c r="CG817" s="239"/>
      <c r="CH817" s="239"/>
      <c r="CI817" s="239"/>
      <c r="CJ817" s="239"/>
      <c r="CK817" s="239"/>
      <c r="CL817" s="239"/>
      <c r="CM817" s="239"/>
      <c r="CN817" s="239"/>
      <c r="CO817" s="239"/>
      <c r="CP817" s="239"/>
      <c r="CQ817" s="239"/>
      <c r="CR817" s="239"/>
      <c r="CS817" s="239"/>
      <c r="CT817" s="239"/>
      <c r="CU817" s="239"/>
      <c r="CV817" s="239"/>
      <c r="CW817" s="239"/>
      <c r="CX817" s="239"/>
      <c r="CY817" s="239"/>
      <c r="CZ817" s="239"/>
      <c r="DA817" s="239"/>
      <c r="DB817" s="239"/>
      <c r="DC817" s="239"/>
      <c r="DD817" s="239"/>
      <c r="DE817" s="239"/>
      <c r="DF817" s="239"/>
      <c r="DG817" s="239"/>
      <c r="DH817" s="239"/>
      <c r="DI817" s="239"/>
      <c r="DJ817" s="239"/>
      <c r="DK817" s="239"/>
      <c r="DL817" s="239"/>
      <c r="DM817" s="239"/>
      <c r="DN817" s="239"/>
      <c r="DO817" s="239"/>
      <c r="DP817" s="239"/>
      <c r="DQ817" s="239"/>
      <c r="DR817" s="239"/>
      <c r="DS817" s="239"/>
      <c r="DT817" s="239"/>
      <c r="DU817" s="239"/>
      <c r="DV817" s="239"/>
      <c r="DW817" s="239"/>
      <c r="DX817" s="239"/>
      <c r="DY817" s="239"/>
      <c r="DZ817" s="239"/>
      <c r="EA817" s="239"/>
      <c r="EB817" s="239"/>
      <c r="EC817" s="239"/>
      <c r="ED817" s="239"/>
      <c r="EE817" s="239"/>
      <c r="EF817" s="239"/>
      <c r="EG817" s="239"/>
      <c r="EH817" s="239"/>
      <c r="EI817" s="239"/>
      <c r="EJ817" s="239"/>
      <c r="EK817" s="239"/>
      <c r="EL817" s="239"/>
      <c r="EM817" s="239"/>
      <c r="EN817" s="239"/>
      <c r="EO817" s="239"/>
      <c r="EP817" s="239"/>
      <c r="EQ817" s="239"/>
      <c r="ER817" s="239"/>
      <c r="ES817" s="239"/>
      <c r="ET817" s="239"/>
      <c r="EU817" s="239"/>
      <c r="EV817" s="239"/>
      <c r="EW817" s="239"/>
      <c r="EX817" s="239"/>
      <c r="EY817" s="239"/>
      <c r="EZ817" s="239"/>
      <c r="FA817" s="239"/>
      <c r="FB817" s="239"/>
      <c r="FC817" s="239"/>
      <c r="FD817" s="239"/>
      <c r="FE817" s="239"/>
      <c r="FF817" s="239"/>
      <c r="FG817" s="239"/>
      <c r="FH817" s="239"/>
      <c r="FI817" s="239"/>
      <c r="FJ817" s="239"/>
      <c r="FK817" s="239"/>
      <c r="FL817" s="239"/>
      <c r="FM817" s="239"/>
      <c r="FN817" s="239"/>
      <c r="FO817" s="239"/>
      <c r="FP817" s="239"/>
      <c r="FQ817" s="239"/>
      <c r="FR817" s="239"/>
      <c r="FS817" s="239"/>
      <c r="FT817" s="239"/>
      <c r="FU817" s="239"/>
      <c r="FV817" s="239"/>
      <c r="FW817" s="239"/>
      <c r="FX817" s="239"/>
      <c r="FY817" s="239"/>
      <c r="FZ817" s="239"/>
      <c r="GA817" s="239"/>
      <c r="GB817" s="239"/>
      <c r="GC817" s="239"/>
      <c r="GD817" s="239"/>
      <c r="GE817" s="239"/>
      <c r="GF817" s="239"/>
      <c r="GG817" s="239"/>
      <c r="GH817" s="239"/>
      <c r="GI817" s="239"/>
      <c r="GJ817" s="239"/>
      <c r="GK817" s="239"/>
      <c r="GL817" s="239"/>
      <c r="GM817" s="239"/>
      <c r="GN817" s="239"/>
      <c r="GO817" s="239"/>
      <c r="GP817" s="239"/>
      <c r="GQ817" s="239"/>
      <c r="GR817" s="239"/>
      <c r="GS817" s="239"/>
      <c r="GT817" s="239"/>
      <c r="GU817" s="239"/>
      <c r="GV817" s="239"/>
      <c r="GW817" s="239"/>
      <c r="GX817" s="239"/>
      <c r="GY817" s="239"/>
      <c r="GZ817" s="239"/>
      <c r="HA817" s="239"/>
      <c r="HB817" s="239"/>
      <c r="HC817" s="239"/>
      <c r="HD817" s="239"/>
      <c r="HE817" s="239"/>
      <c r="HF817" s="239"/>
      <c r="HG817" s="239"/>
      <c r="HH817" s="239"/>
      <c r="HI817" s="239"/>
      <c r="HJ817" s="239"/>
      <c r="HK817" s="239"/>
      <c r="HL817" s="239"/>
      <c r="HM817" s="239"/>
      <c r="HN817" s="239"/>
      <c r="HO817" s="239"/>
      <c r="HP817" s="239"/>
      <c r="HQ817" s="239"/>
      <c r="HR817" s="239"/>
      <c r="HS817" s="239"/>
      <c r="HT817" s="239"/>
      <c r="HU817" s="239"/>
      <c r="HV817" s="239"/>
      <c r="HW817" s="239"/>
      <c r="HX817" s="239"/>
      <c r="HY817" s="239"/>
      <c r="HZ817" s="239"/>
      <c r="IA817" s="239"/>
      <c r="IB817" s="239"/>
      <c r="IC817" s="239"/>
      <c r="ID817" s="239"/>
      <c r="IE817" s="239"/>
      <c r="IF817" s="239"/>
      <c r="IG817" s="239"/>
      <c r="IH817" s="325"/>
      <c r="II817" s="325"/>
      <c r="IJ817" s="325"/>
      <c r="IK817" s="325"/>
      <c r="IL817" s="325"/>
      <c r="IM817" s="325"/>
      <c r="IN817" s="325"/>
      <c r="IO817" s="325"/>
      <c r="IP817" s="325"/>
      <c r="IQ817" s="325"/>
      <c r="IR817" s="325"/>
      <c r="IS817" s="325"/>
      <c r="IT817" s="325"/>
      <c r="IU817" s="325"/>
      <c r="IV817" s="325"/>
    </row>
    <row r="818" spans="1:256" s="321" customFormat="1" ht="30" customHeight="1">
      <c r="A818" s="341" t="s">
        <v>715</v>
      </c>
      <c r="B818" s="344">
        <v>5827.8414</v>
      </c>
      <c r="C818" s="338">
        <f t="shared" si="110"/>
        <v>5827.8414</v>
      </c>
      <c r="D818" s="345">
        <v>9811</v>
      </c>
      <c r="E818" s="353">
        <f t="shared" si="108"/>
        <v>1.6834706586215609</v>
      </c>
      <c r="F818" s="355"/>
      <c r="G818" s="239"/>
      <c r="H818" s="239"/>
      <c r="I818" s="239"/>
      <c r="J818" s="239"/>
      <c r="K818" s="239"/>
      <c r="L818" s="239"/>
      <c r="M818" s="239"/>
      <c r="N818" s="239"/>
      <c r="O818" s="239"/>
      <c r="P818" s="239"/>
      <c r="Q818" s="239"/>
      <c r="R818" s="239"/>
      <c r="S818" s="239"/>
      <c r="T818" s="239"/>
      <c r="U818" s="239"/>
      <c r="V818" s="239"/>
      <c r="W818" s="239"/>
      <c r="X818" s="239"/>
      <c r="Y818" s="239"/>
      <c r="Z818" s="239"/>
      <c r="AA818" s="239"/>
      <c r="AB818" s="239"/>
      <c r="AC818" s="239"/>
      <c r="AD818" s="239"/>
      <c r="AE818" s="239"/>
      <c r="AF818" s="239"/>
      <c r="AG818" s="239"/>
      <c r="AH818" s="239"/>
      <c r="AI818" s="239"/>
      <c r="AJ818" s="239"/>
      <c r="AK818" s="239"/>
      <c r="AL818" s="239"/>
      <c r="AM818" s="239"/>
      <c r="AN818" s="239"/>
      <c r="AO818" s="239"/>
      <c r="AP818" s="239"/>
      <c r="AQ818" s="239"/>
      <c r="AR818" s="239"/>
      <c r="AS818" s="239"/>
      <c r="AT818" s="239"/>
      <c r="AU818" s="239"/>
      <c r="AV818" s="239"/>
      <c r="AW818" s="239"/>
      <c r="AX818" s="239"/>
      <c r="AY818" s="239"/>
      <c r="AZ818" s="239"/>
      <c r="BA818" s="239"/>
      <c r="BB818" s="239"/>
      <c r="BC818" s="239"/>
      <c r="BD818" s="239"/>
      <c r="BE818" s="239"/>
      <c r="BF818" s="239"/>
      <c r="BG818" s="239"/>
      <c r="BH818" s="239"/>
      <c r="BI818" s="239"/>
      <c r="BJ818" s="239"/>
      <c r="BK818" s="239"/>
      <c r="BL818" s="239"/>
      <c r="BM818" s="239"/>
      <c r="BN818" s="239"/>
      <c r="BO818" s="239"/>
      <c r="BP818" s="239"/>
      <c r="BQ818" s="239"/>
      <c r="BR818" s="239"/>
      <c r="BS818" s="239"/>
      <c r="BT818" s="239"/>
      <c r="BU818" s="239"/>
      <c r="BV818" s="239"/>
      <c r="BW818" s="239"/>
      <c r="BX818" s="239"/>
      <c r="BY818" s="239"/>
      <c r="BZ818" s="239"/>
      <c r="CA818" s="239"/>
      <c r="CB818" s="239"/>
      <c r="CC818" s="239"/>
      <c r="CD818" s="239"/>
      <c r="CE818" s="239"/>
      <c r="CF818" s="239"/>
      <c r="CG818" s="239"/>
      <c r="CH818" s="239"/>
      <c r="CI818" s="239"/>
      <c r="CJ818" s="239"/>
      <c r="CK818" s="239"/>
      <c r="CL818" s="239"/>
      <c r="CM818" s="239"/>
      <c r="CN818" s="239"/>
      <c r="CO818" s="239"/>
      <c r="CP818" s="239"/>
      <c r="CQ818" s="239"/>
      <c r="CR818" s="239"/>
      <c r="CS818" s="239"/>
      <c r="CT818" s="239"/>
      <c r="CU818" s="239"/>
      <c r="CV818" s="239"/>
      <c r="CW818" s="239"/>
      <c r="CX818" s="239"/>
      <c r="CY818" s="239"/>
      <c r="CZ818" s="239"/>
      <c r="DA818" s="239"/>
      <c r="DB818" s="239"/>
      <c r="DC818" s="239"/>
      <c r="DD818" s="239"/>
      <c r="DE818" s="239"/>
      <c r="DF818" s="239"/>
      <c r="DG818" s="239"/>
      <c r="DH818" s="239"/>
      <c r="DI818" s="239"/>
      <c r="DJ818" s="239"/>
      <c r="DK818" s="239"/>
      <c r="DL818" s="239"/>
      <c r="DM818" s="239"/>
      <c r="DN818" s="239"/>
      <c r="DO818" s="239"/>
      <c r="DP818" s="239"/>
      <c r="DQ818" s="239"/>
      <c r="DR818" s="239"/>
      <c r="DS818" s="239"/>
      <c r="DT818" s="239"/>
      <c r="DU818" s="239"/>
      <c r="DV818" s="239"/>
      <c r="DW818" s="239"/>
      <c r="DX818" s="239"/>
      <c r="DY818" s="239"/>
      <c r="DZ818" s="239"/>
      <c r="EA818" s="239"/>
      <c r="EB818" s="239"/>
      <c r="EC818" s="239"/>
      <c r="ED818" s="239"/>
      <c r="EE818" s="239"/>
      <c r="EF818" s="239"/>
      <c r="EG818" s="239"/>
      <c r="EH818" s="239"/>
      <c r="EI818" s="239"/>
      <c r="EJ818" s="239"/>
      <c r="EK818" s="239"/>
      <c r="EL818" s="239"/>
      <c r="EM818" s="239"/>
      <c r="EN818" s="239"/>
      <c r="EO818" s="239"/>
      <c r="EP818" s="239"/>
      <c r="EQ818" s="239"/>
      <c r="ER818" s="239"/>
      <c r="ES818" s="239"/>
      <c r="ET818" s="239"/>
      <c r="EU818" s="239"/>
      <c r="EV818" s="239"/>
      <c r="EW818" s="239"/>
      <c r="EX818" s="239"/>
      <c r="EY818" s="239"/>
      <c r="EZ818" s="239"/>
      <c r="FA818" s="239"/>
      <c r="FB818" s="239"/>
      <c r="FC818" s="239"/>
      <c r="FD818" s="239"/>
      <c r="FE818" s="239"/>
      <c r="FF818" s="239"/>
      <c r="FG818" s="239"/>
      <c r="FH818" s="239"/>
      <c r="FI818" s="239"/>
      <c r="FJ818" s="239"/>
      <c r="FK818" s="239"/>
      <c r="FL818" s="239"/>
      <c r="FM818" s="239"/>
      <c r="FN818" s="239"/>
      <c r="FO818" s="239"/>
      <c r="FP818" s="239"/>
      <c r="FQ818" s="239"/>
      <c r="FR818" s="239"/>
      <c r="FS818" s="239"/>
      <c r="FT818" s="239"/>
      <c r="FU818" s="239"/>
      <c r="FV818" s="239"/>
      <c r="FW818" s="239"/>
      <c r="FX818" s="239"/>
      <c r="FY818" s="239"/>
      <c r="FZ818" s="239"/>
      <c r="GA818" s="239"/>
      <c r="GB818" s="239"/>
      <c r="GC818" s="239"/>
      <c r="GD818" s="239"/>
      <c r="GE818" s="239"/>
      <c r="GF818" s="239"/>
      <c r="GG818" s="239"/>
      <c r="GH818" s="239"/>
      <c r="GI818" s="239"/>
      <c r="GJ818" s="239"/>
      <c r="GK818" s="239"/>
      <c r="GL818" s="239"/>
      <c r="GM818" s="239"/>
      <c r="GN818" s="239"/>
      <c r="GO818" s="239"/>
      <c r="GP818" s="239"/>
      <c r="GQ818" s="239"/>
      <c r="GR818" s="239"/>
      <c r="GS818" s="239"/>
      <c r="GT818" s="239"/>
      <c r="GU818" s="239"/>
      <c r="GV818" s="239"/>
      <c r="GW818" s="239"/>
      <c r="GX818" s="239"/>
      <c r="GY818" s="239"/>
      <c r="GZ818" s="239"/>
      <c r="HA818" s="239"/>
      <c r="HB818" s="239"/>
      <c r="HC818" s="239"/>
      <c r="HD818" s="239"/>
      <c r="HE818" s="239"/>
      <c r="HF818" s="239"/>
      <c r="HG818" s="239"/>
      <c r="HH818" s="239"/>
      <c r="HI818" s="239"/>
      <c r="HJ818" s="239"/>
      <c r="HK818" s="239"/>
      <c r="HL818" s="239"/>
      <c r="HM818" s="239"/>
      <c r="HN818" s="239"/>
      <c r="HO818" s="239"/>
      <c r="HP818" s="239"/>
      <c r="HQ818" s="239"/>
      <c r="HR818" s="239"/>
      <c r="HS818" s="239"/>
      <c r="HT818" s="239"/>
      <c r="HU818" s="239"/>
      <c r="HV818" s="239"/>
      <c r="HW818" s="239"/>
      <c r="HX818" s="239"/>
      <c r="HY818" s="239"/>
      <c r="HZ818" s="239"/>
      <c r="IA818" s="239"/>
      <c r="IB818" s="239"/>
      <c r="IC818" s="239"/>
      <c r="ID818" s="239"/>
      <c r="IE818" s="239"/>
      <c r="IF818" s="239"/>
      <c r="IG818" s="239"/>
      <c r="IH818" s="325"/>
      <c r="II818" s="325"/>
      <c r="IJ818" s="325"/>
      <c r="IK818" s="325"/>
      <c r="IL818" s="325"/>
      <c r="IM818" s="325"/>
      <c r="IN818" s="325"/>
      <c r="IO818" s="325"/>
      <c r="IP818" s="325"/>
      <c r="IQ818" s="325"/>
      <c r="IR818" s="325"/>
      <c r="IS818" s="325"/>
      <c r="IT818" s="325"/>
      <c r="IU818" s="325"/>
      <c r="IV818" s="325"/>
    </row>
    <row r="819" spans="1:256" s="320" customFormat="1" ht="30" customHeight="1">
      <c r="A819" s="334" t="s">
        <v>716</v>
      </c>
      <c r="B819" s="342">
        <f>B820+B846+B868+B894+B905+B912+B918+B921</f>
        <v>38362.53999999999</v>
      </c>
      <c r="C819" s="342">
        <f>C820+C846+C868+C894+C905+C912+C918+C921</f>
        <v>38362.53999999999</v>
      </c>
      <c r="D819" s="360">
        <f>D820+D846+D868+D894+D905+D912+D918+D921</f>
        <v>43198</v>
      </c>
      <c r="E819" s="349">
        <f t="shared" si="108"/>
        <v>1.126046398387594</v>
      </c>
      <c r="F819" s="361"/>
      <c r="G819" s="351"/>
      <c r="H819" s="351"/>
      <c r="I819" s="351"/>
      <c r="J819" s="351"/>
      <c r="K819" s="351"/>
      <c r="L819" s="351"/>
      <c r="M819" s="351"/>
      <c r="N819" s="351"/>
      <c r="O819" s="351"/>
      <c r="P819" s="351"/>
      <c r="Q819" s="351"/>
      <c r="R819" s="351"/>
      <c r="S819" s="351"/>
      <c r="T819" s="351"/>
      <c r="U819" s="351"/>
      <c r="V819" s="351"/>
      <c r="W819" s="351"/>
      <c r="X819" s="351"/>
      <c r="Y819" s="351"/>
      <c r="Z819" s="351"/>
      <c r="AA819" s="351"/>
      <c r="AB819" s="351"/>
      <c r="AC819" s="351"/>
      <c r="AD819" s="351"/>
      <c r="AE819" s="351"/>
      <c r="AF819" s="351"/>
      <c r="AG819" s="351"/>
      <c r="AH819" s="351"/>
      <c r="AI819" s="351"/>
      <c r="AJ819" s="351"/>
      <c r="AK819" s="351"/>
      <c r="AL819" s="351"/>
      <c r="AM819" s="351"/>
      <c r="AN819" s="351"/>
      <c r="AO819" s="351"/>
      <c r="AP819" s="351"/>
      <c r="AQ819" s="351"/>
      <c r="AR819" s="351"/>
      <c r="AS819" s="351"/>
      <c r="AT819" s="351"/>
      <c r="AU819" s="351"/>
      <c r="AV819" s="351"/>
      <c r="AW819" s="351"/>
      <c r="AX819" s="351"/>
      <c r="AY819" s="351"/>
      <c r="AZ819" s="351"/>
      <c r="BA819" s="351"/>
      <c r="BB819" s="351"/>
      <c r="BC819" s="351"/>
      <c r="BD819" s="351"/>
      <c r="BE819" s="351"/>
      <c r="BF819" s="351"/>
      <c r="BG819" s="351"/>
      <c r="BH819" s="351"/>
      <c r="BI819" s="351"/>
      <c r="BJ819" s="351"/>
      <c r="BK819" s="351"/>
      <c r="BL819" s="351"/>
      <c r="BM819" s="351"/>
      <c r="BN819" s="351"/>
      <c r="BO819" s="351"/>
      <c r="BP819" s="351"/>
      <c r="BQ819" s="351"/>
      <c r="BR819" s="351"/>
      <c r="BS819" s="351"/>
      <c r="BT819" s="351"/>
      <c r="BU819" s="351"/>
      <c r="BV819" s="351"/>
      <c r="BW819" s="351"/>
      <c r="BX819" s="351"/>
      <c r="BY819" s="351"/>
      <c r="BZ819" s="351"/>
      <c r="CA819" s="351"/>
      <c r="CB819" s="351"/>
      <c r="CC819" s="351"/>
      <c r="CD819" s="351"/>
      <c r="CE819" s="351"/>
      <c r="CF819" s="351"/>
      <c r="CG819" s="351"/>
      <c r="CH819" s="351"/>
      <c r="CI819" s="351"/>
      <c r="CJ819" s="351"/>
      <c r="CK819" s="351"/>
      <c r="CL819" s="351"/>
      <c r="CM819" s="351"/>
      <c r="CN819" s="351"/>
      <c r="CO819" s="351"/>
      <c r="CP819" s="351"/>
      <c r="CQ819" s="351"/>
      <c r="CR819" s="351"/>
      <c r="CS819" s="351"/>
      <c r="CT819" s="351"/>
      <c r="CU819" s="351"/>
      <c r="CV819" s="351"/>
      <c r="CW819" s="351"/>
      <c r="CX819" s="351"/>
      <c r="CY819" s="351"/>
      <c r="CZ819" s="351"/>
      <c r="DA819" s="351"/>
      <c r="DB819" s="351"/>
      <c r="DC819" s="351"/>
      <c r="DD819" s="351"/>
      <c r="DE819" s="351"/>
      <c r="DF819" s="351"/>
      <c r="DG819" s="351"/>
      <c r="DH819" s="351"/>
      <c r="DI819" s="351"/>
      <c r="DJ819" s="351"/>
      <c r="DK819" s="351"/>
      <c r="DL819" s="351"/>
      <c r="DM819" s="351"/>
      <c r="DN819" s="351"/>
      <c r="DO819" s="351"/>
      <c r="DP819" s="351"/>
      <c r="DQ819" s="351"/>
      <c r="DR819" s="351"/>
      <c r="DS819" s="351"/>
      <c r="DT819" s="351"/>
      <c r="DU819" s="351"/>
      <c r="DV819" s="351"/>
      <c r="DW819" s="351"/>
      <c r="DX819" s="351"/>
      <c r="DY819" s="351"/>
      <c r="DZ819" s="351"/>
      <c r="EA819" s="351"/>
      <c r="EB819" s="351"/>
      <c r="EC819" s="351"/>
      <c r="ED819" s="351"/>
      <c r="EE819" s="351"/>
      <c r="EF819" s="351"/>
      <c r="EG819" s="351"/>
      <c r="EH819" s="351"/>
      <c r="EI819" s="351"/>
      <c r="EJ819" s="351"/>
      <c r="EK819" s="351"/>
      <c r="EL819" s="351"/>
      <c r="EM819" s="351"/>
      <c r="EN819" s="351"/>
      <c r="EO819" s="351"/>
      <c r="EP819" s="351"/>
      <c r="EQ819" s="351"/>
      <c r="ER819" s="351"/>
      <c r="ES819" s="351"/>
      <c r="ET819" s="351"/>
      <c r="EU819" s="351"/>
      <c r="EV819" s="351"/>
      <c r="EW819" s="351"/>
      <c r="EX819" s="351"/>
      <c r="EY819" s="351"/>
      <c r="EZ819" s="351"/>
      <c r="FA819" s="351"/>
      <c r="FB819" s="351"/>
      <c r="FC819" s="351"/>
      <c r="FD819" s="351"/>
      <c r="FE819" s="351"/>
      <c r="FF819" s="351"/>
      <c r="FG819" s="351"/>
      <c r="FH819" s="351"/>
      <c r="FI819" s="351"/>
      <c r="FJ819" s="351"/>
      <c r="FK819" s="351"/>
      <c r="FL819" s="351"/>
      <c r="FM819" s="351"/>
      <c r="FN819" s="351"/>
      <c r="FO819" s="351"/>
      <c r="FP819" s="351"/>
      <c r="FQ819" s="351"/>
      <c r="FR819" s="351"/>
      <c r="FS819" s="351"/>
      <c r="FT819" s="351"/>
      <c r="FU819" s="351"/>
      <c r="FV819" s="351"/>
      <c r="FW819" s="351"/>
      <c r="FX819" s="351"/>
      <c r="FY819" s="351"/>
      <c r="FZ819" s="351"/>
      <c r="GA819" s="351"/>
      <c r="GB819" s="351"/>
      <c r="GC819" s="351"/>
      <c r="GD819" s="351"/>
      <c r="GE819" s="351"/>
      <c r="GF819" s="351"/>
      <c r="GG819" s="351"/>
      <c r="GH819" s="351"/>
      <c r="GI819" s="351"/>
      <c r="GJ819" s="351"/>
      <c r="GK819" s="351"/>
      <c r="GL819" s="351"/>
      <c r="GM819" s="351"/>
      <c r="GN819" s="351"/>
      <c r="GO819" s="351"/>
      <c r="GP819" s="351"/>
      <c r="GQ819" s="351"/>
      <c r="GR819" s="351"/>
      <c r="GS819" s="351"/>
      <c r="GT819" s="351"/>
      <c r="GU819" s="351"/>
      <c r="GV819" s="351"/>
      <c r="GW819" s="351"/>
      <c r="GX819" s="351"/>
      <c r="GY819" s="351"/>
      <c r="GZ819" s="351"/>
      <c r="HA819" s="351"/>
      <c r="HB819" s="351"/>
      <c r="HC819" s="351"/>
      <c r="HD819" s="351"/>
      <c r="HE819" s="351"/>
      <c r="HF819" s="351"/>
      <c r="HG819" s="351"/>
      <c r="HH819" s="351"/>
      <c r="HI819" s="351"/>
      <c r="HJ819" s="351"/>
      <c r="HK819" s="351"/>
      <c r="HL819" s="351"/>
      <c r="HM819" s="351"/>
      <c r="HN819" s="351"/>
      <c r="HO819" s="351"/>
      <c r="HP819" s="351"/>
      <c r="HQ819" s="351"/>
      <c r="HR819" s="351"/>
      <c r="HS819" s="351"/>
      <c r="HT819" s="351"/>
      <c r="HU819" s="351"/>
      <c r="HV819" s="351"/>
      <c r="HW819" s="351"/>
      <c r="HX819" s="351"/>
      <c r="HY819" s="351"/>
      <c r="HZ819" s="351"/>
      <c r="IA819" s="351"/>
      <c r="IB819" s="351"/>
      <c r="IC819" s="351"/>
      <c r="ID819" s="351"/>
      <c r="IE819" s="351"/>
      <c r="IF819" s="351"/>
      <c r="IG819" s="351"/>
      <c r="IH819" s="357"/>
      <c r="II819" s="357"/>
      <c r="IJ819" s="357"/>
      <c r="IK819" s="357"/>
      <c r="IL819" s="357"/>
      <c r="IM819" s="357"/>
      <c r="IN819" s="357"/>
      <c r="IO819" s="357"/>
      <c r="IP819" s="357"/>
      <c r="IQ819" s="357"/>
      <c r="IR819" s="357"/>
      <c r="IS819" s="357"/>
      <c r="IT819" s="357"/>
      <c r="IU819" s="357"/>
      <c r="IV819" s="357"/>
    </row>
    <row r="820" spans="1:256" s="321" customFormat="1" ht="30" customHeight="1">
      <c r="A820" s="334" t="s">
        <v>717</v>
      </c>
      <c r="B820" s="342">
        <f>SUM(B821:B845)</f>
        <v>2444.31</v>
      </c>
      <c r="C820" s="342">
        <f>SUM(C821:C845)</f>
        <v>2444.31</v>
      </c>
      <c r="D820" s="343">
        <f>SUM(D821:D845)</f>
        <v>2742</v>
      </c>
      <c r="E820" s="353">
        <f t="shared" si="108"/>
        <v>1.1217889711206843</v>
      </c>
      <c r="F820" s="354"/>
      <c r="G820" s="239"/>
      <c r="H820" s="239"/>
      <c r="I820" s="239"/>
      <c r="J820" s="239"/>
      <c r="K820" s="239"/>
      <c r="L820" s="239"/>
      <c r="M820" s="239"/>
      <c r="N820" s="239"/>
      <c r="O820" s="239"/>
      <c r="P820" s="239"/>
      <c r="Q820" s="239"/>
      <c r="R820" s="239"/>
      <c r="S820" s="239"/>
      <c r="T820" s="239"/>
      <c r="U820" s="239"/>
      <c r="V820" s="239"/>
      <c r="W820" s="239"/>
      <c r="X820" s="239"/>
      <c r="Y820" s="239"/>
      <c r="Z820" s="239"/>
      <c r="AA820" s="239"/>
      <c r="AB820" s="239"/>
      <c r="AC820" s="239"/>
      <c r="AD820" s="239"/>
      <c r="AE820" s="239"/>
      <c r="AF820" s="239"/>
      <c r="AG820" s="239"/>
      <c r="AH820" s="239"/>
      <c r="AI820" s="239"/>
      <c r="AJ820" s="239"/>
      <c r="AK820" s="239"/>
      <c r="AL820" s="239"/>
      <c r="AM820" s="239"/>
      <c r="AN820" s="239"/>
      <c r="AO820" s="239"/>
      <c r="AP820" s="239"/>
      <c r="AQ820" s="239"/>
      <c r="AR820" s="239"/>
      <c r="AS820" s="239"/>
      <c r="AT820" s="239"/>
      <c r="AU820" s="239"/>
      <c r="AV820" s="239"/>
      <c r="AW820" s="239"/>
      <c r="AX820" s="239"/>
      <c r="AY820" s="239"/>
      <c r="AZ820" s="239"/>
      <c r="BA820" s="239"/>
      <c r="BB820" s="239"/>
      <c r="BC820" s="239"/>
      <c r="BD820" s="239"/>
      <c r="BE820" s="239"/>
      <c r="BF820" s="239"/>
      <c r="BG820" s="239"/>
      <c r="BH820" s="239"/>
      <c r="BI820" s="239"/>
      <c r="BJ820" s="239"/>
      <c r="BK820" s="239"/>
      <c r="BL820" s="239"/>
      <c r="BM820" s="239"/>
      <c r="BN820" s="239"/>
      <c r="BO820" s="239"/>
      <c r="BP820" s="239"/>
      <c r="BQ820" s="239"/>
      <c r="BR820" s="239"/>
      <c r="BS820" s="239"/>
      <c r="BT820" s="239"/>
      <c r="BU820" s="239"/>
      <c r="BV820" s="239"/>
      <c r="BW820" s="239"/>
      <c r="BX820" s="239"/>
      <c r="BY820" s="239"/>
      <c r="BZ820" s="239"/>
      <c r="CA820" s="239"/>
      <c r="CB820" s="239"/>
      <c r="CC820" s="239"/>
      <c r="CD820" s="239"/>
      <c r="CE820" s="239"/>
      <c r="CF820" s="239"/>
      <c r="CG820" s="239"/>
      <c r="CH820" s="239"/>
      <c r="CI820" s="239"/>
      <c r="CJ820" s="239"/>
      <c r="CK820" s="239"/>
      <c r="CL820" s="239"/>
      <c r="CM820" s="239"/>
      <c r="CN820" s="239"/>
      <c r="CO820" s="239"/>
      <c r="CP820" s="239"/>
      <c r="CQ820" s="239"/>
      <c r="CR820" s="239"/>
      <c r="CS820" s="239"/>
      <c r="CT820" s="239"/>
      <c r="CU820" s="239"/>
      <c r="CV820" s="239"/>
      <c r="CW820" s="239"/>
      <c r="CX820" s="239"/>
      <c r="CY820" s="239"/>
      <c r="CZ820" s="239"/>
      <c r="DA820" s="239"/>
      <c r="DB820" s="239"/>
      <c r="DC820" s="239"/>
      <c r="DD820" s="239"/>
      <c r="DE820" s="239"/>
      <c r="DF820" s="239"/>
      <c r="DG820" s="239"/>
      <c r="DH820" s="239"/>
      <c r="DI820" s="239"/>
      <c r="DJ820" s="239"/>
      <c r="DK820" s="239"/>
      <c r="DL820" s="239"/>
      <c r="DM820" s="239"/>
      <c r="DN820" s="239"/>
      <c r="DO820" s="239"/>
      <c r="DP820" s="239"/>
      <c r="DQ820" s="239"/>
      <c r="DR820" s="239"/>
      <c r="DS820" s="239"/>
      <c r="DT820" s="239"/>
      <c r="DU820" s="239"/>
      <c r="DV820" s="239"/>
      <c r="DW820" s="239"/>
      <c r="DX820" s="239"/>
      <c r="DY820" s="239"/>
      <c r="DZ820" s="239"/>
      <c r="EA820" s="239"/>
      <c r="EB820" s="239"/>
      <c r="EC820" s="239"/>
      <c r="ED820" s="239"/>
      <c r="EE820" s="239"/>
      <c r="EF820" s="239"/>
      <c r="EG820" s="239"/>
      <c r="EH820" s="239"/>
      <c r="EI820" s="239"/>
      <c r="EJ820" s="239"/>
      <c r="EK820" s="239"/>
      <c r="EL820" s="239"/>
      <c r="EM820" s="239"/>
      <c r="EN820" s="239"/>
      <c r="EO820" s="239"/>
      <c r="EP820" s="239"/>
      <c r="EQ820" s="239"/>
      <c r="ER820" s="239"/>
      <c r="ES820" s="239"/>
      <c r="ET820" s="239"/>
      <c r="EU820" s="239"/>
      <c r="EV820" s="239"/>
      <c r="EW820" s="239"/>
      <c r="EX820" s="239"/>
      <c r="EY820" s="239"/>
      <c r="EZ820" s="239"/>
      <c r="FA820" s="239"/>
      <c r="FB820" s="239"/>
      <c r="FC820" s="239"/>
      <c r="FD820" s="239"/>
      <c r="FE820" s="239"/>
      <c r="FF820" s="239"/>
      <c r="FG820" s="239"/>
      <c r="FH820" s="239"/>
      <c r="FI820" s="239"/>
      <c r="FJ820" s="239"/>
      <c r="FK820" s="239"/>
      <c r="FL820" s="239"/>
      <c r="FM820" s="239"/>
      <c r="FN820" s="239"/>
      <c r="FO820" s="239"/>
      <c r="FP820" s="239"/>
      <c r="FQ820" s="239"/>
      <c r="FR820" s="239"/>
      <c r="FS820" s="239"/>
      <c r="FT820" s="239"/>
      <c r="FU820" s="239"/>
      <c r="FV820" s="239"/>
      <c r="FW820" s="239"/>
      <c r="FX820" s="239"/>
      <c r="FY820" s="239"/>
      <c r="FZ820" s="239"/>
      <c r="GA820" s="239"/>
      <c r="GB820" s="239"/>
      <c r="GC820" s="239"/>
      <c r="GD820" s="239"/>
      <c r="GE820" s="239"/>
      <c r="GF820" s="239"/>
      <c r="GG820" s="239"/>
      <c r="GH820" s="239"/>
      <c r="GI820" s="239"/>
      <c r="GJ820" s="239"/>
      <c r="GK820" s="239"/>
      <c r="GL820" s="239"/>
      <c r="GM820" s="239"/>
      <c r="GN820" s="239"/>
      <c r="GO820" s="239"/>
      <c r="GP820" s="239"/>
      <c r="GQ820" s="239"/>
      <c r="GR820" s="239"/>
      <c r="GS820" s="239"/>
      <c r="GT820" s="239"/>
      <c r="GU820" s="239"/>
      <c r="GV820" s="239"/>
      <c r="GW820" s="239"/>
      <c r="GX820" s="239"/>
      <c r="GY820" s="239"/>
      <c r="GZ820" s="239"/>
      <c r="HA820" s="239"/>
      <c r="HB820" s="239"/>
      <c r="HC820" s="239"/>
      <c r="HD820" s="239"/>
      <c r="HE820" s="239"/>
      <c r="HF820" s="239"/>
      <c r="HG820" s="239"/>
      <c r="HH820" s="239"/>
      <c r="HI820" s="239"/>
      <c r="HJ820" s="239"/>
      <c r="HK820" s="239"/>
      <c r="HL820" s="239"/>
      <c r="HM820" s="239"/>
      <c r="HN820" s="239"/>
      <c r="HO820" s="239"/>
      <c r="HP820" s="239"/>
      <c r="HQ820" s="239"/>
      <c r="HR820" s="239"/>
      <c r="HS820" s="239"/>
      <c r="HT820" s="239"/>
      <c r="HU820" s="239"/>
      <c r="HV820" s="239"/>
      <c r="HW820" s="239"/>
      <c r="HX820" s="239"/>
      <c r="HY820" s="239"/>
      <c r="HZ820" s="239"/>
      <c r="IA820" s="239"/>
      <c r="IB820" s="239"/>
      <c r="IC820" s="239"/>
      <c r="ID820" s="239"/>
      <c r="IE820" s="239"/>
      <c r="IF820" s="239"/>
      <c r="IG820" s="239"/>
      <c r="IH820" s="325"/>
      <c r="II820" s="325"/>
      <c r="IJ820" s="325"/>
      <c r="IK820" s="325"/>
      <c r="IL820" s="325"/>
      <c r="IM820" s="325"/>
      <c r="IN820" s="325"/>
      <c r="IO820" s="325"/>
      <c r="IP820" s="325"/>
      <c r="IQ820" s="325"/>
      <c r="IR820" s="325"/>
      <c r="IS820" s="325"/>
      <c r="IT820" s="325"/>
      <c r="IU820" s="325"/>
      <c r="IV820" s="325"/>
    </row>
    <row r="821" spans="1:6" s="321" customFormat="1" ht="30" customHeight="1">
      <c r="A821" s="341" t="s">
        <v>78</v>
      </c>
      <c r="B821" s="344">
        <v>0</v>
      </c>
      <c r="C821" s="338">
        <f aca="true" t="shared" si="111" ref="C821:C845">B821</f>
        <v>0</v>
      </c>
      <c r="D821" s="345"/>
      <c r="E821" s="353" t="str">
        <f t="shared" si="108"/>
        <v>-</v>
      </c>
      <c r="F821" s="354"/>
    </row>
    <row r="822" spans="1:6" s="321" customFormat="1" ht="30" customHeight="1">
      <c r="A822" s="341" t="s">
        <v>79</v>
      </c>
      <c r="B822" s="344">
        <v>0</v>
      </c>
      <c r="C822" s="338">
        <f t="shared" si="111"/>
        <v>0</v>
      </c>
      <c r="D822" s="345"/>
      <c r="E822" s="353" t="str">
        <f t="shared" si="108"/>
        <v>-</v>
      </c>
      <c r="F822" s="354"/>
    </row>
    <row r="823" spans="1:6" s="321" customFormat="1" ht="30" customHeight="1">
      <c r="A823" s="341" t="s">
        <v>80</v>
      </c>
      <c r="B823" s="344">
        <v>0</v>
      </c>
      <c r="C823" s="338">
        <f t="shared" si="111"/>
        <v>0</v>
      </c>
      <c r="D823" s="345"/>
      <c r="E823" s="353" t="str">
        <f t="shared" si="108"/>
        <v>-</v>
      </c>
      <c r="F823" s="354"/>
    </row>
    <row r="824" spans="1:6" s="320" customFormat="1" ht="30" customHeight="1">
      <c r="A824" s="341" t="s">
        <v>87</v>
      </c>
      <c r="B824" s="344">
        <v>0</v>
      </c>
      <c r="C824" s="338">
        <f t="shared" si="111"/>
        <v>0</v>
      </c>
      <c r="D824" s="345"/>
      <c r="E824" s="353" t="str">
        <f t="shared" si="108"/>
        <v>-</v>
      </c>
      <c r="F824" s="350"/>
    </row>
    <row r="825" spans="1:6" s="321" customFormat="1" ht="30" customHeight="1">
      <c r="A825" s="341" t="s">
        <v>718</v>
      </c>
      <c r="B825" s="344">
        <v>0</v>
      </c>
      <c r="C825" s="338">
        <f t="shared" si="111"/>
        <v>0</v>
      </c>
      <c r="D825" s="345"/>
      <c r="E825" s="353" t="str">
        <f t="shared" si="108"/>
        <v>-</v>
      </c>
      <c r="F825" s="354"/>
    </row>
    <row r="826" spans="1:6" s="321" customFormat="1" ht="30" customHeight="1">
      <c r="A826" s="341" t="s">
        <v>719</v>
      </c>
      <c r="B826" s="344">
        <v>0</v>
      </c>
      <c r="C826" s="338">
        <f t="shared" si="111"/>
        <v>0</v>
      </c>
      <c r="D826" s="345"/>
      <c r="E826" s="353" t="str">
        <f t="shared" si="108"/>
        <v>-</v>
      </c>
      <c r="F826" s="354"/>
    </row>
    <row r="827" spans="1:6" s="321" customFormat="1" ht="30" customHeight="1">
      <c r="A827" s="341" t="s">
        <v>720</v>
      </c>
      <c r="B827" s="344">
        <v>0</v>
      </c>
      <c r="C827" s="338">
        <f t="shared" si="111"/>
        <v>0</v>
      </c>
      <c r="D827" s="345"/>
      <c r="E827" s="353" t="str">
        <f t="shared" si="108"/>
        <v>-</v>
      </c>
      <c r="F827" s="355"/>
    </row>
    <row r="828" spans="1:6" s="321" customFormat="1" ht="30" customHeight="1">
      <c r="A828" s="341" t="s">
        <v>721</v>
      </c>
      <c r="B828" s="344">
        <v>0</v>
      </c>
      <c r="C828" s="338">
        <f t="shared" si="111"/>
        <v>0</v>
      </c>
      <c r="D828" s="345"/>
      <c r="E828" s="353" t="str">
        <f t="shared" si="108"/>
        <v>-</v>
      </c>
      <c r="F828" s="354"/>
    </row>
    <row r="829" spans="1:6" s="321" customFormat="1" ht="30" customHeight="1">
      <c r="A829" s="341" t="s">
        <v>722</v>
      </c>
      <c r="B829" s="344">
        <v>0</v>
      </c>
      <c r="C829" s="338">
        <f t="shared" si="111"/>
        <v>0</v>
      </c>
      <c r="D829" s="345"/>
      <c r="E829" s="353" t="str">
        <f t="shared" si="108"/>
        <v>-</v>
      </c>
      <c r="F829" s="354"/>
    </row>
    <row r="830" spans="1:6" s="321" customFormat="1" ht="30" customHeight="1">
      <c r="A830" s="341" t="s">
        <v>723</v>
      </c>
      <c r="B830" s="344">
        <v>0</v>
      </c>
      <c r="C830" s="338">
        <f t="shared" si="111"/>
        <v>0</v>
      </c>
      <c r="D830" s="345"/>
      <c r="E830" s="353" t="str">
        <f t="shared" si="108"/>
        <v>-</v>
      </c>
      <c r="F830" s="354"/>
    </row>
    <row r="831" spans="1:6" s="321" customFormat="1" ht="30" customHeight="1">
      <c r="A831" s="341" t="s">
        <v>724</v>
      </c>
      <c r="B831" s="344">
        <v>0</v>
      </c>
      <c r="C831" s="338">
        <f t="shared" si="111"/>
        <v>0</v>
      </c>
      <c r="D831" s="345"/>
      <c r="E831" s="353" t="str">
        <f t="shared" si="108"/>
        <v>-</v>
      </c>
      <c r="F831" s="354"/>
    </row>
    <row r="832" spans="1:6" s="321" customFormat="1" ht="30" customHeight="1">
      <c r="A832" s="341" t="s">
        <v>725</v>
      </c>
      <c r="B832" s="344">
        <v>0</v>
      </c>
      <c r="C832" s="338">
        <f t="shared" si="111"/>
        <v>0</v>
      </c>
      <c r="D832" s="345"/>
      <c r="E832" s="353" t="str">
        <f t="shared" si="108"/>
        <v>-</v>
      </c>
      <c r="F832" s="354"/>
    </row>
    <row r="833" spans="1:6" s="321" customFormat="1" ht="30" customHeight="1">
      <c r="A833" s="341" t="s">
        <v>726</v>
      </c>
      <c r="B833" s="344">
        <v>0</v>
      </c>
      <c r="C833" s="338">
        <f t="shared" si="111"/>
        <v>0</v>
      </c>
      <c r="D833" s="345"/>
      <c r="E833" s="353" t="str">
        <f t="shared" si="108"/>
        <v>-</v>
      </c>
      <c r="F833" s="354"/>
    </row>
    <row r="834" spans="1:6" s="321" customFormat="1" ht="30" customHeight="1">
      <c r="A834" s="341" t="s">
        <v>727</v>
      </c>
      <c r="B834" s="344">
        <v>0</v>
      </c>
      <c r="C834" s="338">
        <f t="shared" si="111"/>
        <v>0</v>
      </c>
      <c r="D834" s="345"/>
      <c r="E834" s="353" t="str">
        <f t="shared" si="108"/>
        <v>-</v>
      </c>
      <c r="F834" s="354"/>
    </row>
    <row r="835" spans="1:6" s="321" customFormat="1" ht="30" customHeight="1">
      <c r="A835" s="341" t="s">
        <v>728</v>
      </c>
      <c r="B835" s="344">
        <v>0</v>
      </c>
      <c r="C835" s="338">
        <f t="shared" si="111"/>
        <v>0</v>
      </c>
      <c r="D835" s="345"/>
      <c r="E835" s="353" t="str">
        <f t="shared" si="108"/>
        <v>-</v>
      </c>
      <c r="F835" s="354"/>
    </row>
    <row r="836" spans="1:6" s="321" customFormat="1" ht="30" customHeight="1">
      <c r="A836" s="341" t="s">
        <v>729</v>
      </c>
      <c r="B836" s="344">
        <v>0</v>
      </c>
      <c r="C836" s="338">
        <f t="shared" si="111"/>
        <v>0</v>
      </c>
      <c r="D836" s="345"/>
      <c r="E836" s="353" t="str">
        <f t="shared" si="108"/>
        <v>-</v>
      </c>
      <c r="F836" s="354"/>
    </row>
    <row r="837" spans="1:6" s="321" customFormat="1" ht="30" customHeight="1">
      <c r="A837" s="341" t="s">
        <v>730</v>
      </c>
      <c r="B837" s="344">
        <v>0</v>
      </c>
      <c r="C837" s="338">
        <f t="shared" si="111"/>
        <v>0</v>
      </c>
      <c r="D837" s="345"/>
      <c r="E837" s="353" t="str">
        <f t="shared" si="108"/>
        <v>-</v>
      </c>
      <c r="F837" s="354"/>
    </row>
    <row r="838" spans="1:6" s="321" customFormat="1" ht="30" customHeight="1">
      <c r="A838" s="341" t="s">
        <v>731</v>
      </c>
      <c r="B838" s="344">
        <v>0</v>
      </c>
      <c r="C838" s="338">
        <f t="shared" si="111"/>
        <v>0</v>
      </c>
      <c r="D838" s="345"/>
      <c r="E838" s="353" t="str">
        <f t="shared" si="108"/>
        <v>-</v>
      </c>
      <c r="F838" s="354"/>
    </row>
    <row r="839" spans="1:6" s="321" customFormat="1" ht="30" customHeight="1">
      <c r="A839" s="341" t="s">
        <v>732</v>
      </c>
      <c r="B839" s="344">
        <v>0</v>
      </c>
      <c r="C839" s="338">
        <f t="shared" si="111"/>
        <v>0</v>
      </c>
      <c r="D839" s="345"/>
      <c r="E839" s="353" t="str">
        <f t="shared" si="108"/>
        <v>-</v>
      </c>
      <c r="F839" s="354"/>
    </row>
    <row r="840" spans="1:256" s="321" customFormat="1" ht="30" customHeight="1">
      <c r="A840" s="341" t="s">
        <v>733</v>
      </c>
      <c r="B840" s="365">
        <v>1077</v>
      </c>
      <c r="C840" s="338">
        <f t="shared" si="111"/>
        <v>1077</v>
      </c>
      <c r="D840" s="345">
        <v>1026</v>
      </c>
      <c r="E840" s="353">
        <f t="shared" si="108"/>
        <v>0.9526462395543176</v>
      </c>
      <c r="F840" s="355"/>
      <c r="G840" s="239"/>
      <c r="H840" s="239"/>
      <c r="I840" s="239"/>
      <c r="J840" s="239"/>
      <c r="K840" s="239"/>
      <c r="L840" s="239"/>
      <c r="M840" s="239"/>
      <c r="N840" s="239"/>
      <c r="O840" s="239"/>
      <c r="P840" s="239"/>
      <c r="Q840" s="239"/>
      <c r="R840" s="239"/>
      <c r="S840" s="239"/>
      <c r="T840" s="239"/>
      <c r="U840" s="239"/>
      <c r="V840" s="239"/>
      <c r="W840" s="239"/>
      <c r="X840" s="239"/>
      <c r="Y840" s="239"/>
      <c r="Z840" s="239"/>
      <c r="AA840" s="239"/>
      <c r="AB840" s="239"/>
      <c r="AC840" s="239"/>
      <c r="AD840" s="239"/>
      <c r="AE840" s="239"/>
      <c r="AF840" s="239"/>
      <c r="AG840" s="239"/>
      <c r="AH840" s="239"/>
      <c r="AI840" s="239"/>
      <c r="AJ840" s="239"/>
      <c r="AK840" s="239"/>
      <c r="AL840" s="239"/>
      <c r="AM840" s="239"/>
      <c r="AN840" s="239"/>
      <c r="AO840" s="239"/>
      <c r="AP840" s="239"/>
      <c r="AQ840" s="239"/>
      <c r="AR840" s="239"/>
      <c r="AS840" s="239"/>
      <c r="AT840" s="239"/>
      <c r="AU840" s="239"/>
      <c r="AV840" s="239"/>
      <c r="AW840" s="239"/>
      <c r="AX840" s="239"/>
      <c r="AY840" s="239"/>
      <c r="AZ840" s="239"/>
      <c r="BA840" s="239"/>
      <c r="BB840" s="239"/>
      <c r="BC840" s="239"/>
      <c r="BD840" s="239"/>
      <c r="BE840" s="239"/>
      <c r="BF840" s="239"/>
      <c r="BG840" s="239"/>
      <c r="BH840" s="239"/>
      <c r="BI840" s="239"/>
      <c r="BJ840" s="239"/>
      <c r="BK840" s="239"/>
      <c r="BL840" s="239"/>
      <c r="BM840" s="239"/>
      <c r="BN840" s="239"/>
      <c r="BO840" s="239"/>
      <c r="BP840" s="239"/>
      <c r="BQ840" s="239"/>
      <c r="BR840" s="239"/>
      <c r="BS840" s="239"/>
      <c r="BT840" s="239"/>
      <c r="BU840" s="239"/>
      <c r="BV840" s="239"/>
      <c r="BW840" s="239"/>
      <c r="BX840" s="239"/>
      <c r="BY840" s="239"/>
      <c r="BZ840" s="239"/>
      <c r="CA840" s="239"/>
      <c r="CB840" s="239"/>
      <c r="CC840" s="239"/>
      <c r="CD840" s="239"/>
      <c r="CE840" s="239"/>
      <c r="CF840" s="239"/>
      <c r="CG840" s="239"/>
      <c r="CH840" s="239"/>
      <c r="CI840" s="239"/>
      <c r="CJ840" s="239"/>
      <c r="CK840" s="239"/>
      <c r="CL840" s="239"/>
      <c r="CM840" s="239"/>
      <c r="CN840" s="239"/>
      <c r="CO840" s="239"/>
      <c r="CP840" s="239"/>
      <c r="CQ840" s="239"/>
      <c r="CR840" s="239"/>
      <c r="CS840" s="239"/>
      <c r="CT840" s="239"/>
      <c r="CU840" s="239"/>
      <c r="CV840" s="239"/>
      <c r="CW840" s="239"/>
      <c r="CX840" s="239"/>
      <c r="CY840" s="239"/>
      <c r="CZ840" s="239"/>
      <c r="DA840" s="239"/>
      <c r="DB840" s="239"/>
      <c r="DC840" s="239"/>
      <c r="DD840" s="239"/>
      <c r="DE840" s="239"/>
      <c r="DF840" s="239"/>
      <c r="DG840" s="239"/>
      <c r="DH840" s="239"/>
      <c r="DI840" s="239"/>
      <c r="DJ840" s="239"/>
      <c r="DK840" s="239"/>
      <c r="DL840" s="239"/>
      <c r="DM840" s="239"/>
      <c r="DN840" s="239"/>
      <c r="DO840" s="239"/>
      <c r="DP840" s="239"/>
      <c r="DQ840" s="239"/>
      <c r="DR840" s="239"/>
      <c r="DS840" s="239"/>
      <c r="DT840" s="239"/>
      <c r="DU840" s="239"/>
      <c r="DV840" s="239"/>
      <c r="DW840" s="239"/>
      <c r="DX840" s="239"/>
      <c r="DY840" s="239"/>
      <c r="DZ840" s="239"/>
      <c r="EA840" s="239"/>
      <c r="EB840" s="239"/>
      <c r="EC840" s="239"/>
      <c r="ED840" s="239"/>
      <c r="EE840" s="239"/>
      <c r="EF840" s="239"/>
      <c r="EG840" s="239"/>
      <c r="EH840" s="239"/>
      <c r="EI840" s="239"/>
      <c r="EJ840" s="239"/>
      <c r="EK840" s="239"/>
      <c r="EL840" s="239"/>
      <c r="EM840" s="239"/>
      <c r="EN840" s="239"/>
      <c r="EO840" s="239"/>
      <c r="EP840" s="239"/>
      <c r="EQ840" s="239"/>
      <c r="ER840" s="239"/>
      <c r="ES840" s="239"/>
      <c r="ET840" s="239"/>
      <c r="EU840" s="239"/>
      <c r="EV840" s="239"/>
      <c r="EW840" s="239"/>
      <c r="EX840" s="239"/>
      <c r="EY840" s="239"/>
      <c r="EZ840" s="239"/>
      <c r="FA840" s="239"/>
      <c r="FB840" s="239"/>
      <c r="FC840" s="239"/>
      <c r="FD840" s="239"/>
      <c r="FE840" s="239"/>
      <c r="FF840" s="239"/>
      <c r="FG840" s="239"/>
      <c r="FH840" s="239"/>
      <c r="FI840" s="239"/>
      <c r="FJ840" s="239"/>
      <c r="FK840" s="239"/>
      <c r="FL840" s="239"/>
      <c r="FM840" s="239"/>
      <c r="FN840" s="239"/>
      <c r="FO840" s="239"/>
      <c r="FP840" s="239"/>
      <c r="FQ840" s="239"/>
      <c r="FR840" s="239"/>
      <c r="FS840" s="239"/>
      <c r="FT840" s="239"/>
      <c r="FU840" s="239"/>
      <c r="FV840" s="239"/>
      <c r="FW840" s="239"/>
      <c r="FX840" s="239"/>
      <c r="FY840" s="239"/>
      <c r="FZ840" s="239"/>
      <c r="GA840" s="239"/>
      <c r="GB840" s="239"/>
      <c r="GC840" s="239"/>
      <c r="GD840" s="239"/>
      <c r="GE840" s="239"/>
      <c r="GF840" s="239"/>
      <c r="GG840" s="239"/>
      <c r="GH840" s="239"/>
      <c r="GI840" s="239"/>
      <c r="GJ840" s="239"/>
      <c r="GK840" s="239"/>
      <c r="GL840" s="239"/>
      <c r="GM840" s="239"/>
      <c r="GN840" s="239"/>
      <c r="GO840" s="239"/>
      <c r="GP840" s="239"/>
      <c r="GQ840" s="239"/>
      <c r="GR840" s="239"/>
      <c r="GS840" s="239"/>
      <c r="GT840" s="239"/>
      <c r="GU840" s="239"/>
      <c r="GV840" s="239"/>
      <c r="GW840" s="239"/>
      <c r="GX840" s="239"/>
      <c r="GY840" s="239"/>
      <c r="GZ840" s="239"/>
      <c r="HA840" s="239"/>
      <c r="HB840" s="239"/>
      <c r="HC840" s="239"/>
      <c r="HD840" s="239"/>
      <c r="HE840" s="239"/>
      <c r="HF840" s="239"/>
      <c r="HG840" s="239"/>
      <c r="HH840" s="239"/>
      <c r="HI840" s="239"/>
      <c r="HJ840" s="239"/>
      <c r="HK840" s="239"/>
      <c r="HL840" s="239"/>
      <c r="HM840" s="239"/>
      <c r="HN840" s="239"/>
      <c r="HO840" s="239"/>
      <c r="HP840" s="239"/>
      <c r="HQ840" s="239"/>
      <c r="HR840" s="239"/>
      <c r="HS840" s="239"/>
      <c r="HT840" s="239"/>
      <c r="HU840" s="239"/>
      <c r="HV840" s="239"/>
      <c r="HW840" s="239"/>
      <c r="HX840" s="239"/>
      <c r="HY840" s="239"/>
      <c r="HZ840" s="239"/>
      <c r="IA840" s="239"/>
      <c r="IB840" s="239"/>
      <c r="IC840" s="239"/>
      <c r="ID840" s="239"/>
      <c r="IE840" s="239"/>
      <c r="IF840" s="239"/>
      <c r="IG840" s="239"/>
      <c r="IH840" s="325"/>
      <c r="II840" s="325"/>
      <c r="IJ840" s="325"/>
      <c r="IK840" s="325"/>
      <c r="IL840" s="325"/>
      <c r="IM840" s="325"/>
      <c r="IN840" s="325"/>
      <c r="IO840" s="325"/>
      <c r="IP840" s="325"/>
      <c r="IQ840" s="325"/>
      <c r="IR840" s="325"/>
      <c r="IS840" s="325"/>
      <c r="IT840" s="325"/>
      <c r="IU840" s="325"/>
      <c r="IV840" s="325"/>
    </row>
    <row r="841" spans="1:6" s="321" customFormat="1" ht="30" customHeight="1">
      <c r="A841" s="341" t="s">
        <v>734</v>
      </c>
      <c r="B841" s="344">
        <v>0</v>
      </c>
      <c r="C841" s="338">
        <f t="shared" si="111"/>
        <v>0</v>
      </c>
      <c r="D841" s="362"/>
      <c r="E841" s="353" t="str">
        <f t="shared" si="108"/>
        <v>-</v>
      </c>
      <c r="F841" s="354"/>
    </row>
    <row r="842" spans="1:6" s="321" customFormat="1" ht="30" customHeight="1">
      <c r="A842" s="341" t="s">
        <v>735</v>
      </c>
      <c r="B842" s="344">
        <v>0</v>
      </c>
      <c r="C842" s="338">
        <f t="shared" si="111"/>
        <v>0</v>
      </c>
      <c r="D842" s="345"/>
      <c r="E842" s="353" t="str">
        <f t="shared" si="108"/>
        <v>-</v>
      </c>
      <c r="F842" s="354"/>
    </row>
    <row r="843" spans="1:6" s="321" customFormat="1" ht="30" customHeight="1">
      <c r="A843" s="341" t="s">
        <v>736</v>
      </c>
      <c r="B843" s="344">
        <v>0</v>
      </c>
      <c r="C843" s="338">
        <f t="shared" si="111"/>
        <v>0</v>
      </c>
      <c r="D843" s="345"/>
      <c r="E843" s="353" t="str">
        <f t="shared" si="108"/>
        <v>-</v>
      </c>
      <c r="F843" s="354"/>
    </row>
    <row r="844" spans="1:256" s="321" customFormat="1" ht="30" customHeight="1">
      <c r="A844" s="341" t="s">
        <v>737</v>
      </c>
      <c r="B844" s="344">
        <v>750</v>
      </c>
      <c r="C844" s="338">
        <f t="shared" si="111"/>
        <v>750</v>
      </c>
      <c r="D844" s="345">
        <v>1094</v>
      </c>
      <c r="E844" s="353">
        <f t="shared" si="108"/>
        <v>1.4586666666666666</v>
      </c>
      <c r="F844" s="355"/>
      <c r="G844" s="239"/>
      <c r="H844" s="239"/>
      <c r="I844" s="239"/>
      <c r="J844" s="239"/>
      <c r="K844" s="239"/>
      <c r="L844" s="239"/>
      <c r="M844" s="239"/>
      <c r="N844" s="239"/>
      <c r="O844" s="239"/>
      <c r="P844" s="239"/>
      <c r="Q844" s="239"/>
      <c r="R844" s="239"/>
      <c r="S844" s="239"/>
      <c r="T844" s="239"/>
      <c r="U844" s="239"/>
      <c r="V844" s="239"/>
      <c r="W844" s="239"/>
      <c r="X844" s="239"/>
      <c r="Y844" s="239"/>
      <c r="Z844" s="239"/>
      <c r="AA844" s="239"/>
      <c r="AB844" s="239"/>
      <c r="AC844" s="239"/>
      <c r="AD844" s="239"/>
      <c r="AE844" s="239"/>
      <c r="AF844" s="239"/>
      <c r="AG844" s="239"/>
      <c r="AH844" s="239"/>
      <c r="AI844" s="239"/>
      <c r="AJ844" s="239"/>
      <c r="AK844" s="239"/>
      <c r="AL844" s="239"/>
      <c r="AM844" s="239"/>
      <c r="AN844" s="239"/>
      <c r="AO844" s="239"/>
      <c r="AP844" s="239"/>
      <c r="AQ844" s="239"/>
      <c r="AR844" s="239"/>
      <c r="AS844" s="239"/>
      <c r="AT844" s="239"/>
      <c r="AU844" s="239"/>
      <c r="AV844" s="239"/>
      <c r="AW844" s="239"/>
      <c r="AX844" s="239"/>
      <c r="AY844" s="239"/>
      <c r="AZ844" s="239"/>
      <c r="BA844" s="239"/>
      <c r="BB844" s="239"/>
      <c r="BC844" s="239"/>
      <c r="BD844" s="239"/>
      <c r="BE844" s="239"/>
      <c r="BF844" s="239"/>
      <c r="BG844" s="239"/>
      <c r="BH844" s="239"/>
      <c r="BI844" s="239"/>
      <c r="BJ844" s="239"/>
      <c r="BK844" s="239"/>
      <c r="BL844" s="239"/>
      <c r="BM844" s="239"/>
      <c r="BN844" s="239"/>
      <c r="BO844" s="239"/>
      <c r="BP844" s="239"/>
      <c r="BQ844" s="239"/>
      <c r="BR844" s="239"/>
      <c r="BS844" s="239"/>
      <c r="BT844" s="239"/>
      <c r="BU844" s="239"/>
      <c r="BV844" s="239"/>
      <c r="BW844" s="239"/>
      <c r="BX844" s="239"/>
      <c r="BY844" s="239"/>
      <c r="BZ844" s="239"/>
      <c r="CA844" s="239"/>
      <c r="CB844" s="239"/>
      <c r="CC844" s="239"/>
      <c r="CD844" s="239"/>
      <c r="CE844" s="239"/>
      <c r="CF844" s="239"/>
      <c r="CG844" s="239"/>
      <c r="CH844" s="239"/>
      <c r="CI844" s="239"/>
      <c r="CJ844" s="239"/>
      <c r="CK844" s="239"/>
      <c r="CL844" s="239"/>
      <c r="CM844" s="239"/>
      <c r="CN844" s="239"/>
      <c r="CO844" s="239"/>
      <c r="CP844" s="239"/>
      <c r="CQ844" s="239"/>
      <c r="CR844" s="239"/>
      <c r="CS844" s="239"/>
      <c r="CT844" s="239"/>
      <c r="CU844" s="239"/>
      <c r="CV844" s="239"/>
      <c r="CW844" s="239"/>
      <c r="CX844" s="239"/>
      <c r="CY844" s="239"/>
      <c r="CZ844" s="239"/>
      <c r="DA844" s="239"/>
      <c r="DB844" s="239"/>
      <c r="DC844" s="239"/>
      <c r="DD844" s="239"/>
      <c r="DE844" s="239"/>
      <c r="DF844" s="239"/>
      <c r="DG844" s="239"/>
      <c r="DH844" s="239"/>
      <c r="DI844" s="239"/>
      <c r="DJ844" s="239"/>
      <c r="DK844" s="239"/>
      <c r="DL844" s="239"/>
      <c r="DM844" s="239"/>
      <c r="DN844" s="239"/>
      <c r="DO844" s="239"/>
      <c r="DP844" s="239"/>
      <c r="DQ844" s="239"/>
      <c r="DR844" s="239"/>
      <c r="DS844" s="239"/>
      <c r="DT844" s="239"/>
      <c r="DU844" s="239"/>
      <c r="DV844" s="239"/>
      <c r="DW844" s="239"/>
      <c r="DX844" s="239"/>
      <c r="DY844" s="239"/>
      <c r="DZ844" s="239"/>
      <c r="EA844" s="239"/>
      <c r="EB844" s="239"/>
      <c r="EC844" s="239"/>
      <c r="ED844" s="239"/>
      <c r="EE844" s="239"/>
      <c r="EF844" s="239"/>
      <c r="EG844" s="239"/>
      <c r="EH844" s="239"/>
      <c r="EI844" s="239"/>
      <c r="EJ844" s="239"/>
      <c r="EK844" s="239"/>
      <c r="EL844" s="239"/>
      <c r="EM844" s="239"/>
      <c r="EN844" s="239"/>
      <c r="EO844" s="239"/>
      <c r="EP844" s="239"/>
      <c r="EQ844" s="239"/>
      <c r="ER844" s="239"/>
      <c r="ES844" s="239"/>
      <c r="ET844" s="239"/>
      <c r="EU844" s="239"/>
      <c r="EV844" s="239"/>
      <c r="EW844" s="239"/>
      <c r="EX844" s="239"/>
      <c r="EY844" s="239"/>
      <c r="EZ844" s="239"/>
      <c r="FA844" s="239"/>
      <c r="FB844" s="239"/>
      <c r="FC844" s="239"/>
      <c r="FD844" s="239"/>
      <c r="FE844" s="239"/>
      <c r="FF844" s="239"/>
      <c r="FG844" s="239"/>
      <c r="FH844" s="239"/>
      <c r="FI844" s="239"/>
      <c r="FJ844" s="239"/>
      <c r="FK844" s="239"/>
      <c r="FL844" s="239"/>
      <c r="FM844" s="239"/>
      <c r="FN844" s="239"/>
      <c r="FO844" s="239"/>
      <c r="FP844" s="239"/>
      <c r="FQ844" s="239"/>
      <c r="FR844" s="239"/>
      <c r="FS844" s="239"/>
      <c r="FT844" s="239"/>
      <c r="FU844" s="239"/>
      <c r="FV844" s="239"/>
      <c r="FW844" s="239"/>
      <c r="FX844" s="239"/>
      <c r="FY844" s="239"/>
      <c r="FZ844" s="239"/>
      <c r="GA844" s="239"/>
      <c r="GB844" s="239"/>
      <c r="GC844" s="239"/>
      <c r="GD844" s="239"/>
      <c r="GE844" s="239"/>
      <c r="GF844" s="239"/>
      <c r="GG844" s="239"/>
      <c r="GH844" s="239"/>
      <c r="GI844" s="239"/>
      <c r="GJ844" s="239"/>
      <c r="GK844" s="239"/>
      <c r="GL844" s="239"/>
      <c r="GM844" s="239"/>
      <c r="GN844" s="239"/>
      <c r="GO844" s="239"/>
      <c r="GP844" s="239"/>
      <c r="GQ844" s="239"/>
      <c r="GR844" s="239"/>
      <c r="GS844" s="239"/>
      <c r="GT844" s="239"/>
      <c r="GU844" s="239"/>
      <c r="GV844" s="239"/>
      <c r="GW844" s="239"/>
      <c r="GX844" s="239"/>
      <c r="GY844" s="239"/>
      <c r="GZ844" s="239"/>
      <c r="HA844" s="239"/>
      <c r="HB844" s="239"/>
      <c r="HC844" s="239"/>
      <c r="HD844" s="239"/>
      <c r="HE844" s="239"/>
      <c r="HF844" s="239"/>
      <c r="HG844" s="239"/>
      <c r="HH844" s="239"/>
      <c r="HI844" s="239"/>
      <c r="HJ844" s="239"/>
      <c r="HK844" s="239"/>
      <c r="HL844" s="239"/>
      <c r="HM844" s="239"/>
      <c r="HN844" s="239"/>
      <c r="HO844" s="239"/>
      <c r="HP844" s="239"/>
      <c r="HQ844" s="239"/>
      <c r="HR844" s="239"/>
      <c r="HS844" s="239"/>
      <c r="HT844" s="239"/>
      <c r="HU844" s="239"/>
      <c r="HV844" s="239"/>
      <c r="HW844" s="239"/>
      <c r="HX844" s="239"/>
      <c r="HY844" s="239"/>
      <c r="HZ844" s="239"/>
      <c r="IA844" s="239"/>
      <c r="IB844" s="239"/>
      <c r="IC844" s="239"/>
      <c r="ID844" s="239"/>
      <c r="IE844" s="239"/>
      <c r="IF844" s="239"/>
      <c r="IG844" s="239"/>
      <c r="IH844" s="325"/>
      <c r="II844" s="325"/>
      <c r="IJ844" s="325"/>
      <c r="IK844" s="325"/>
      <c r="IL844" s="325"/>
      <c r="IM844" s="325"/>
      <c r="IN844" s="325"/>
      <c r="IO844" s="325"/>
      <c r="IP844" s="325"/>
      <c r="IQ844" s="325"/>
      <c r="IR844" s="325"/>
      <c r="IS844" s="325"/>
      <c r="IT844" s="325"/>
      <c r="IU844" s="325"/>
      <c r="IV844" s="325"/>
    </row>
    <row r="845" spans="1:256" s="321" customFormat="1" ht="30" customHeight="1">
      <c r="A845" s="341" t="s">
        <v>738</v>
      </c>
      <c r="B845" s="344">
        <v>617.31</v>
      </c>
      <c r="C845" s="338">
        <f t="shared" si="111"/>
        <v>617.31</v>
      </c>
      <c r="D845" s="345">
        <v>622</v>
      </c>
      <c r="E845" s="353">
        <f t="shared" si="108"/>
        <v>1.00759747938637</v>
      </c>
      <c r="F845" s="354"/>
      <c r="G845" s="239"/>
      <c r="H845" s="239"/>
      <c r="I845" s="239"/>
      <c r="J845" s="239"/>
      <c r="K845" s="239"/>
      <c r="L845" s="239"/>
      <c r="M845" s="239"/>
      <c r="N845" s="239"/>
      <c r="O845" s="239"/>
      <c r="P845" s="239"/>
      <c r="Q845" s="239"/>
      <c r="R845" s="239"/>
      <c r="S845" s="239"/>
      <c r="T845" s="239"/>
      <c r="U845" s="239"/>
      <c r="V845" s="239"/>
      <c r="W845" s="239"/>
      <c r="X845" s="239"/>
      <c r="Y845" s="239"/>
      <c r="Z845" s="239"/>
      <c r="AA845" s="239"/>
      <c r="AB845" s="239"/>
      <c r="AC845" s="239"/>
      <c r="AD845" s="239"/>
      <c r="AE845" s="239"/>
      <c r="AF845" s="239"/>
      <c r="AG845" s="239"/>
      <c r="AH845" s="239"/>
      <c r="AI845" s="239"/>
      <c r="AJ845" s="239"/>
      <c r="AK845" s="239"/>
      <c r="AL845" s="239"/>
      <c r="AM845" s="239"/>
      <c r="AN845" s="239"/>
      <c r="AO845" s="239"/>
      <c r="AP845" s="239"/>
      <c r="AQ845" s="239"/>
      <c r="AR845" s="239"/>
      <c r="AS845" s="239"/>
      <c r="AT845" s="239"/>
      <c r="AU845" s="239"/>
      <c r="AV845" s="239"/>
      <c r="AW845" s="239"/>
      <c r="AX845" s="239"/>
      <c r="AY845" s="239"/>
      <c r="AZ845" s="239"/>
      <c r="BA845" s="239"/>
      <c r="BB845" s="239"/>
      <c r="BC845" s="239"/>
      <c r="BD845" s="239"/>
      <c r="BE845" s="239"/>
      <c r="BF845" s="239"/>
      <c r="BG845" s="239"/>
      <c r="BH845" s="239"/>
      <c r="BI845" s="239"/>
      <c r="BJ845" s="239"/>
      <c r="BK845" s="239"/>
      <c r="BL845" s="239"/>
      <c r="BM845" s="239"/>
      <c r="BN845" s="239"/>
      <c r="BO845" s="239"/>
      <c r="BP845" s="239"/>
      <c r="BQ845" s="239"/>
      <c r="BR845" s="239"/>
      <c r="BS845" s="239"/>
      <c r="BT845" s="239"/>
      <c r="BU845" s="239"/>
      <c r="BV845" s="239"/>
      <c r="BW845" s="239"/>
      <c r="BX845" s="239"/>
      <c r="BY845" s="239"/>
      <c r="BZ845" s="239"/>
      <c r="CA845" s="239"/>
      <c r="CB845" s="239"/>
      <c r="CC845" s="239"/>
      <c r="CD845" s="239"/>
      <c r="CE845" s="239"/>
      <c r="CF845" s="239"/>
      <c r="CG845" s="239"/>
      <c r="CH845" s="239"/>
      <c r="CI845" s="239"/>
      <c r="CJ845" s="239"/>
      <c r="CK845" s="239"/>
      <c r="CL845" s="239"/>
      <c r="CM845" s="239"/>
      <c r="CN845" s="239"/>
      <c r="CO845" s="239"/>
      <c r="CP845" s="239"/>
      <c r="CQ845" s="239"/>
      <c r="CR845" s="239"/>
      <c r="CS845" s="239"/>
      <c r="CT845" s="239"/>
      <c r="CU845" s="239"/>
      <c r="CV845" s="239"/>
      <c r="CW845" s="239"/>
      <c r="CX845" s="239"/>
      <c r="CY845" s="239"/>
      <c r="CZ845" s="239"/>
      <c r="DA845" s="239"/>
      <c r="DB845" s="239"/>
      <c r="DC845" s="239"/>
      <c r="DD845" s="239"/>
      <c r="DE845" s="239"/>
      <c r="DF845" s="239"/>
      <c r="DG845" s="239"/>
      <c r="DH845" s="239"/>
      <c r="DI845" s="239"/>
      <c r="DJ845" s="239"/>
      <c r="DK845" s="239"/>
      <c r="DL845" s="239"/>
      <c r="DM845" s="239"/>
      <c r="DN845" s="239"/>
      <c r="DO845" s="239"/>
      <c r="DP845" s="239"/>
      <c r="DQ845" s="239"/>
      <c r="DR845" s="239"/>
      <c r="DS845" s="239"/>
      <c r="DT845" s="239"/>
      <c r="DU845" s="239"/>
      <c r="DV845" s="239"/>
      <c r="DW845" s="239"/>
      <c r="DX845" s="239"/>
      <c r="DY845" s="239"/>
      <c r="DZ845" s="239"/>
      <c r="EA845" s="239"/>
      <c r="EB845" s="239"/>
      <c r="EC845" s="239"/>
      <c r="ED845" s="239"/>
      <c r="EE845" s="239"/>
      <c r="EF845" s="239"/>
      <c r="EG845" s="239"/>
      <c r="EH845" s="239"/>
      <c r="EI845" s="239"/>
      <c r="EJ845" s="239"/>
      <c r="EK845" s="239"/>
      <c r="EL845" s="239"/>
      <c r="EM845" s="239"/>
      <c r="EN845" s="239"/>
      <c r="EO845" s="239"/>
      <c r="EP845" s="239"/>
      <c r="EQ845" s="239"/>
      <c r="ER845" s="239"/>
      <c r="ES845" s="239"/>
      <c r="ET845" s="239"/>
      <c r="EU845" s="239"/>
      <c r="EV845" s="239"/>
      <c r="EW845" s="239"/>
      <c r="EX845" s="239"/>
      <c r="EY845" s="239"/>
      <c r="EZ845" s="239"/>
      <c r="FA845" s="239"/>
      <c r="FB845" s="239"/>
      <c r="FC845" s="239"/>
      <c r="FD845" s="239"/>
      <c r="FE845" s="239"/>
      <c r="FF845" s="239"/>
      <c r="FG845" s="239"/>
      <c r="FH845" s="239"/>
      <c r="FI845" s="239"/>
      <c r="FJ845" s="239"/>
      <c r="FK845" s="239"/>
      <c r="FL845" s="239"/>
      <c r="FM845" s="239"/>
      <c r="FN845" s="239"/>
      <c r="FO845" s="239"/>
      <c r="FP845" s="239"/>
      <c r="FQ845" s="239"/>
      <c r="FR845" s="239"/>
      <c r="FS845" s="239"/>
      <c r="FT845" s="239"/>
      <c r="FU845" s="239"/>
      <c r="FV845" s="239"/>
      <c r="FW845" s="239"/>
      <c r="FX845" s="239"/>
      <c r="FY845" s="239"/>
      <c r="FZ845" s="239"/>
      <c r="GA845" s="239"/>
      <c r="GB845" s="239"/>
      <c r="GC845" s="239"/>
      <c r="GD845" s="239"/>
      <c r="GE845" s="239"/>
      <c r="GF845" s="239"/>
      <c r="GG845" s="239"/>
      <c r="GH845" s="239"/>
      <c r="GI845" s="239"/>
      <c r="GJ845" s="239"/>
      <c r="GK845" s="239"/>
      <c r="GL845" s="239"/>
      <c r="GM845" s="239"/>
      <c r="GN845" s="239"/>
      <c r="GO845" s="239"/>
      <c r="GP845" s="239"/>
      <c r="GQ845" s="239"/>
      <c r="GR845" s="239"/>
      <c r="GS845" s="239"/>
      <c r="GT845" s="239"/>
      <c r="GU845" s="239"/>
      <c r="GV845" s="239"/>
      <c r="GW845" s="239"/>
      <c r="GX845" s="239"/>
      <c r="GY845" s="239"/>
      <c r="GZ845" s="239"/>
      <c r="HA845" s="239"/>
      <c r="HB845" s="239"/>
      <c r="HC845" s="239"/>
      <c r="HD845" s="239"/>
      <c r="HE845" s="239"/>
      <c r="HF845" s="239"/>
      <c r="HG845" s="239"/>
      <c r="HH845" s="239"/>
      <c r="HI845" s="239"/>
      <c r="HJ845" s="239"/>
      <c r="HK845" s="239"/>
      <c r="HL845" s="239"/>
      <c r="HM845" s="239"/>
      <c r="HN845" s="239"/>
      <c r="HO845" s="239"/>
      <c r="HP845" s="239"/>
      <c r="HQ845" s="239"/>
      <c r="HR845" s="239"/>
      <c r="HS845" s="239"/>
      <c r="HT845" s="239"/>
      <c r="HU845" s="239"/>
      <c r="HV845" s="239"/>
      <c r="HW845" s="239"/>
      <c r="HX845" s="239"/>
      <c r="HY845" s="239"/>
      <c r="HZ845" s="239"/>
      <c r="IA845" s="239"/>
      <c r="IB845" s="239"/>
      <c r="IC845" s="239"/>
      <c r="ID845" s="239"/>
      <c r="IE845" s="239"/>
      <c r="IF845" s="239"/>
      <c r="IG845" s="239"/>
      <c r="IH845" s="325"/>
      <c r="II845" s="325"/>
      <c r="IJ845" s="325"/>
      <c r="IK845" s="325"/>
      <c r="IL845" s="325"/>
      <c r="IM845" s="325"/>
      <c r="IN845" s="325"/>
      <c r="IO845" s="325"/>
      <c r="IP845" s="325"/>
      <c r="IQ845" s="325"/>
      <c r="IR845" s="325"/>
      <c r="IS845" s="325"/>
      <c r="IT845" s="325"/>
      <c r="IU845" s="325"/>
      <c r="IV845" s="325"/>
    </row>
    <row r="846" spans="1:256" s="321" customFormat="1" ht="30" customHeight="1">
      <c r="A846" s="334" t="s">
        <v>739</v>
      </c>
      <c r="B846" s="342">
        <f>SUM(B847:B867)</f>
        <v>3535.74</v>
      </c>
      <c r="C846" s="342">
        <f>SUM(C847:C867)</f>
        <v>3535.74</v>
      </c>
      <c r="D846" s="343">
        <f>SUM(D847:D867)</f>
        <v>4109</v>
      </c>
      <c r="E846" s="353">
        <f t="shared" si="108"/>
        <v>1.162132962265325</v>
      </c>
      <c r="F846" s="356"/>
      <c r="G846" s="239"/>
      <c r="H846" s="239"/>
      <c r="I846" s="239"/>
      <c r="J846" s="239"/>
      <c r="K846" s="239"/>
      <c r="L846" s="239"/>
      <c r="M846" s="239"/>
      <c r="N846" s="239"/>
      <c r="O846" s="239"/>
      <c r="P846" s="239"/>
      <c r="Q846" s="239"/>
      <c r="R846" s="239"/>
      <c r="S846" s="239"/>
      <c r="T846" s="239"/>
      <c r="U846" s="239"/>
      <c r="V846" s="239"/>
      <c r="W846" s="239"/>
      <c r="X846" s="239"/>
      <c r="Y846" s="239"/>
      <c r="Z846" s="239"/>
      <c r="AA846" s="239"/>
      <c r="AB846" s="239"/>
      <c r="AC846" s="239"/>
      <c r="AD846" s="239"/>
      <c r="AE846" s="239"/>
      <c r="AF846" s="239"/>
      <c r="AG846" s="239"/>
      <c r="AH846" s="239"/>
      <c r="AI846" s="239"/>
      <c r="AJ846" s="239"/>
      <c r="AK846" s="239"/>
      <c r="AL846" s="239"/>
      <c r="AM846" s="239"/>
      <c r="AN846" s="239"/>
      <c r="AO846" s="239"/>
      <c r="AP846" s="239"/>
      <c r="AQ846" s="239"/>
      <c r="AR846" s="239"/>
      <c r="AS846" s="239"/>
      <c r="AT846" s="239"/>
      <c r="AU846" s="239"/>
      <c r="AV846" s="239"/>
      <c r="AW846" s="239"/>
      <c r="AX846" s="239"/>
      <c r="AY846" s="239"/>
      <c r="AZ846" s="239"/>
      <c r="BA846" s="239"/>
      <c r="BB846" s="239"/>
      <c r="BC846" s="239"/>
      <c r="BD846" s="239"/>
      <c r="BE846" s="239"/>
      <c r="BF846" s="239"/>
      <c r="BG846" s="239"/>
      <c r="BH846" s="239"/>
      <c r="BI846" s="239"/>
      <c r="BJ846" s="239"/>
      <c r="BK846" s="239"/>
      <c r="BL846" s="239"/>
      <c r="BM846" s="239"/>
      <c r="BN846" s="239"/>
      <c r="BO846" s="239"/>
      <c r="BP846" s="239"/>
      <c r="BQ846" s="239"/>
      <c r="BR846" s="239"/>
      <c r="BS846" s="239"/>
      <c r="BT846" s="239"/>
      <c r="BU846" s="239"/>
      <c r="BV846" s="239"/>
      <c r="BW846" s="239"/>
      <c r="BX846" s="239"/>
      <c r="BY846" s="239"/>
      <c r="BZ846" s="239"/>
      <c r="CA846" s="239"/>
      <c r="CB846" s="239"/>
      <c r="CC846" s="239"/>
      <c r="CD846" s="239"/>
      <c r="CE846" s="239"/>
      <c r="CF846" s="239"/>
      <c r="CG846" s="239"/>
      <c r="CH846" s="239"/>
      <c r="CI846" s="239"/>
      <c r="CJ846" s="239"/>
      <c r="CK846" s="239"/>
      <c r="CL846" s="239"/>
      <c r="CM846" s="239"/>
      <c r="CN846" s="239"/>
      <c r="CO846" s="239"/>
      <c r="CP846" s="239"/>
      <c r="CQ846" s="239"/>
      <c r="CR846" s="239"/>
      <c r="CS846" s="239"/>
      <c r="CT846" s="239"/>
      <c r="CU846" s="239"/>
      <c r="CV846" s="239"/>
      <c r="CW846" s="239"/>
      <c r="CX846" s="239"/>
      <c r="CY846" s="239"/>
      <c r="CZ846" s="239"/>
      <c r="DA846" s="239"/>
      <c r="DB846" s="239"/>
      <c r="DC846" s="239"/>
      <c r="DD846" s="239"/>
      <c r="DE846" s="239"/>
      <c r="DF846" s="239"/>
      <c r="DG846" s="239"/>
      <c r="DH846" s="239"/>
      <c r="DI846" s="239"/>
      <c r="DJ846" s="239"/>
      <c r="DK846" s="239"/>
      <c r="DL846" s="239"/>
      <c r="DM846" s="239"/>
      <c r="DN846" s="239"/>
      <c r="DO846" s="239"/>
      <c r="DP846" s="239"/>
      <c r="DQ846" s="239"/>
      <c r="DR846" s="239"/>
      <c r="DS846" s="239"/>
      <c r="DT846" s="239"/>
      <c r="DU846" s="239"/>
      <c r="DV846" s="239"/>
      <c r="DW846" s="239"/>
      <c r="DX846" s="239"/>
      <c r="DY846" s="239"/>
      <c r="DZ846" s="239"/>
      <c r="EA846" s="239"/>
      <c r="EB846" s="239"/>
      <c r="EC846" s="239"/>
      <c r="ED846" s="239"/>
      <c r="EE846" s="239"/>
      <c r="EF846" s="239"/>
      <c r="EG846" s="239"/>
      <c r="EH846" s="239"/>
      <c r="EI846" s="239"/>
      <c r="EJ846" s="239"/>
      <c r="EK846" s="239"/>
      <c r="EL846" s="239"/>
      <c r="EM846" s="239"/>
      <c r="EN846" s="239"/>
      <c r="EO846" s="239"/>
      <c r="EP846" s="239"/>
      <c r="EQ846" s="239"/>
      <c r="ER846" s="239"/>
      <c r="ES846" s="239"/>
      <c r="ET846" s="239"/>
      <c r="EU846" s="239"/>
      <c r="EV846" s="239"/>
      <c r="EW846" s="239"/>
      <c r="EX846" s="239"/>
      <c r="EY846" s="239"/>
      <c r="EZ846" s="239"/>
      <c r="FA846" s="239"/>
      <c r="FB846" s="239"/>
      <c r="FC846" s="239"/>
      <c r="FD846" s="239"/>
      <c r="FE846" s="239"/>
      <c r="FF846" s="239"/>
      <c r="FG846" s="239"/>
      <c r="FH846" s="239"/>
      <c r="FI846" s="239"/>
      <c r="FJ846" s="239"/>
      <c r="FK846" s="239"/>
      <c r="FL846" s="239"/>
      <c r="FM846" s="239"/>
      <c r="FN846" s="239"/>
      <c r="FO846" s="239"/>
      <c r="FP846" s="239"/>
      <c r="FQ846" s="239"/>
      <c r="FR846" s="239"/>
      <c r="FS846" s="239"/>
      <c r="FT846" s="239"/>
      <c r="FU846" s="239"/>
      <c r="FV846" s="239"/>
      <c r="FW846" s="239"/>
      <c r="FX846" s="239"/>
      <c r="FY846" s="239"/>
      <c r="FZ846" s="239"/>
      <c r="GA846" s="239"/>
      <c r="GB846" s="239"/>
      <c r="GC846" s="239"/>
      <c r="GD846" s="239"/>
      <c r="GE846" s="239"/>
      <c r="GF846" s="239"/>
      <c r="GG846" s="239"/>
      <c r="GH846" s="239"/>
      <c r="GI846" s="239"/>
      <c r="GJ846" s="239"/>
      <c r="GK846" s="239"/>
      <c r="GL846" s="239"/>
      <c r="GM846" s="239"/>
      <c r="GN846" s="239"/>
      <c r="GO846" s="239"/>
      <c r="GP846" s="239"/>
      <c r="GQ846" s="239"/>
      <c r="GR846" s="239"/>
      <c r="GS846" s="239"/>
      <c r="GT846" s="239"/>
      <c r="GU846" s="239"/>
      <c r="GV846" s="239"/>
      <c r="GW846" s="239"/>
      <c r="GX846" s="239"/>
      <c r="GY846" s="239"/>
      <c r="GZ846" s="239"/>
      <c r="HA846" s="239"/>
      <c r="HB846" s="239"/>
      <c r="HC846" s="239"/>
      <c r="HD846" s="239"/>
      <c r="HE846" s="239"/>
      <c r="HF846" s="239"/>
      <c r="HG846" s="239"/>
      <c r="HH846" s="239"/>
      <c r="HI846" s="239"/>
      <c r="HJ846" s="239"/>
      <c r="HK846" s="239"/>
      <c r="HL846" s="239"/>
      <c r="HM846" s="239"/>
      <c r="HN846" s="239"/>
      <c r="HO846" s="239"/>
      <c r="HP846" s="239"/>
      <c r="HQ846" s="239"/>
      <c r="HR846" s="239"/>
      <c r="HS846" s="239"/>
      <c r="HT846" s="239"/>
      <c r="HU846" s="239"/>
      <c r="HV846" s="239"/>
      <c r="HW846" s="239"/>
      <c r="HX846" s="239"/>
      <c r="HY846" s="239"/>
      <c r="HZ846" s="239"/>
      <c r="IA846" s="239"/>
      <c r="IB846" s="239"/>
      <c r="IC846" s="239"/>
      <c r="ID846" s="239"/>
      <c r="IE846" s="239"/>
      <c r="IF846" s="239"/>
      <c r="IG846" s="239"/>
      <c r="IH846" s="325"/>
      <c r="II846" s="325"/>
      <c r="IJ846" s="325"/>
      <c r="IK846" s="325"/>
      <c r="IL846" s="325"/>
      <c r="IM846" s="325"/>
      <c r="IN846" s="325"/>
      <c r="IO846" s="325"/>
      <c r="IP846" s="325"/>
      <c r="IQ846" s="325"/>
      <c r="IR846" s="325"/>
      <c r="IS846" s="325"/>
      <c r="IT846" s="325"/>
      <c r="IU846" s="325"/>
      <c r="IV846" s="325"/>
    </row>
    <row r="847" spans="1:6" s="321" customFormat="1" ht="30" customHeight="1">
      <c r="A847" s="341" t="s">
        <v>78</v>
      </c>
      <c r="B847" s="344">
        <v>0</v>
      </c>
      <c r="C847" s="338">
        <f aca="true" t="shared" si="112" ref="C847:C854">B847</f>
        <v>0</v>
      </c>
      <c r="D847" s="345"/>
      <c r="E847" s="353" t="str">
        <f t="shared" si="108"/>
        <v>-</v>
      </c>
      <c r="F847" s="354"/>
    </row>
    <row r="848" spans="1:6" s="321" customFormat="1" ht="30" customHeight="1">
      <c r="A848" s="341" t="s">
        <v>79</v>
      </c>
      <c r="B848" s="344">
        <v>0</v>
      </c>
      <c r="C848" s="338">
        <f t="shared" si="112"/>
        <v>0</v>
      </c>
      <c r="D848" s="345"/>
      <c r="E848" s="353" t="str">
        <f t="shared" si="108"/>
        <v>-</v>
      </c>
      <c r="F848" s="354"/>
    </row>
    <row r="849" spans="1:6" s="321" customFormat="1" ht="30" customHeight="1">
      <c r="A849" s="341" t="s">
        <v>80</v>
      </c>
      <c r="B849" s="344">
        <v>0</v>
      </c>
      <c r="C849" s="338">
        <f t="shared" si="112"/>
        <v>0</v>
      </c>
      <c r="D849" s="345"/>
      <c r="E849" s="353" t="str">
        <f t="shared" si="108"/>
        <v>-</v>
      </c>
      <c r="F849" s="354"/>
    </row>
    <row r="850" spans="1:6" s="321" customFormat="1" ht="30" customHeight="1">
      <c r="A850" s="341" t="s">
        <v>740</v>
      </c>
      <c r="B850" s="344">
        <v>0</v>
      </c>
      <c r="C850" s="338">
        <f t="shared" si="112"/>
        <v>0</v>
      </c>
      <c r="D850" s="345"/>
      <c r="E850" s="353" t="str">
        <f t="shared" si="108"/>
        <v>-</v>
      </c>
      <c r="F850" s="354"/>
    </row>
    <row r="851" spans="1:6" s="321" customFormat="1" ht="30" customHeight="1">
      <c r="A851" s="341" t="s">
        <v>741</v>
      </c>
      <c r="B851" s="344">
        <v>0</v>
      </c>
      <c r="C851" s="338">
        <f t="shared" si="112"/>
        <v>0</v>
      </c>
      <c r="D851" s="345">
        <v>66</v>
      </c>
      <c r="E851" s="353" t="str">
        <f t="shared" si="108"/>
        <v>-</v>
      </c>
      <c r="F851" s="354"/>
    </row>
    <row r="852" spans="1:6" s="321" customFormat="1" ht="30" customHeight="1">
      <c r="A852" s="341" t="s">
        <v>742</v>
      </c>
      <c r="B852" s="344">
        <v>0</v>
      </c>
      <c r="C852" s="338">
        <f t="shared" si="112"/>
        <v>0</v>
      </c>
      <c r="D852" s="345"/>
      <c r="E852" s="353" t="str">
        <f t="shared" si="108"/>
        <v>-</v>
      </c>
      <c r="F852" s="354"/>
    </row>
    <row r="853" spans="1:256" s="321" customFormat="1" ht="30" customHeight="1">
      <c r="A853" s="341" t="s">
        <v>743</v>
      </c>
      <c r="B853" s="344">
        <v>740.67</v>
      </c>
      <c r="C853" s="338">
        <f t="shared" si="112"/>
        <v>740.67</v>
      </c>
      <c r="D853" s="345">
        <v>794</v>
      </c>
      <c r="E853" s="353">
        <f t="shared" si="108"/>
        <v>1.0720023762269297</v>
      </c>
      <c r="F853" s="354"/>
      <c r="G853" s="239"/>
      <c r="H853" s="239"/>
      <c r="I853" s="239"/>
      <c r="J853" s="239"/>
      <c r="K853" s="239"/>
      <c r="L853" s="239"/>
      <c r="M853" s="239"/>
      <c r="N853" s="239"/>
      <c r="O853" s="239"/>
      <c r="P853" s="239"/>
      <c r="Q853" s="239"/>
      <c r="R853" s="239"/>
      <c r="S853" s="239"/>
      <c r="T853" s="239"/>
      <c r="U853" s="239"/>
      <c r="V853" s="239"/>
      <c r="W853" s="239"/>
      <c r="X853" s="239"/>
      <c r="Y853" s="239"/>
      <c r="Z853" s="239"/>
      <c r="AA853" s="239"/>
      <c r="AB853" s="239"/>
      <c r="AC853" s="239"/>
      <c r="AD853" s="239"/>
      <c r="AE853" s="239"/>
      <c r="AF853" s="239"/>
      <c r="AG853" s="239"/>
      <c r="AH853" s="239"/>
      <c r="AI853" s="239"/>
      <c r="AJ853" s="239"/>
      <c r="AK853" s="239"/>
      <c r="AL853" s="239"/>
      <c r="AM853" s="239"/>
      <c r="AN853" s="239"/>
      <c r="AO853" s="239"/>
      <c r="AP853" s="239"/>
      <c r="AQ853" s="239"/>
      <c r="AR853" s="239"/>
      <c r="AS853" s="239"/>
      <c r="AT853" s="239"/>
      <c r="AU853" s="239"/>
      <c r="AV853" s="239"/>
      <c r="AW853" s="239"/>
      <c r="AX853" s="239"/>
      <c r="AY853" s="239"/>
      <c r="AZ853" s="239"/>
      <c r="BA853" s="239"/>
      <c r="BB853" s="239"/>
      <c r="BC853" s="239"/>
      <c r="BD853" s="239"/>
      <c r="BE853" s="239"/>
      <c r="BF853" s="239"/>
      <c r="BG853" s="239"/>
      <c r="BH853" s="239"/>
      <c r="BI853" s="239"/>
      <c r="BJ853" s="239"/>
      <c r="BK853" s="239"/>
      <c r="BL853" s="239"/>
      <c r="BM853" s="239"/>
      <c r="BN853" s="239"/>
      <c r="BO853" s="239"/>
      <c r="BP853" s="239"/>
      <c r="BQ853" s="239"/>
      <c r="BR853" s="239"/>
      <c r="BS853" s="239"/>
      <c r="BT853" s="239"/>
      <c r="BU853" s="239"/>
      <c r="BV853" s="239"/>
      <c r="BW853" s="239"/>
      <c r="BX853" s="239"/>
      <c r="BY853" s="239"/>
      <c r="BZ853" s="239"/>
      <c r="CA853" s="239"/>
      <c r="CB853" s="239"/>
      <c r="CC853" s="239"/>
      <c r="CD853" s="239"/>
      <c r="CE853" s="239"/>
      <c r="CF853" s="239"/>
      <c r="CG853" s="239"/>
      <c r="CH853" s="239"/>
      <c r="CI853" s="239"/>
      <c r="CJ853" s="239"/>
      <c r="CK853" s="239"/>
      <c r="CL853" s="239"/>
      <c r="CM853" s="239"/>
      <c r="CN853" s="239"/>
      <c r="CO853" s="239"/>
      <c r="CP853" s="239"/>
      <c r="CQ853" s="239"/>
      <c r="CR853" s="239"/>
      <c r="CS853" s="239"/>
      <c r="CT853" s="239"/>
      <c r="CU853" s="239"/>
      <c r="CV853" s="239"/>
      <c r="CW853" s="239"/>
      <c r="CX853" s="239"/>
      <c r="CY853" s="239"/>
      <c r="CZ853" s="239"/>
      <c r="DA853" s="239"/>
      <c r="DB853" s="239"/>
      <c r="DC853" s="239"/>
      <c r="DD853" s="239"/>
      <c r="DE853" s="239"/>
      <c r="DF853" s="239"/>
      <c r="DG853" s="239"/>
      <c r="DH853" s="239"/>
      <c r="DI853" s="239"/>
      <c r="DJ853" s="239"/>
      <c r="DK853" s="239"/>
      <c r="DL853" s="239"/>
      <c r="DM853" s="239"/>
      <c r="DN853" s="239"/>
      <c r="DO853" s="239"/>
      <c r="DP853" s="239"/>
      <c r="DQ853" s="239"/>
      <c r="DR853" s="239"/>
      <c r="DS853" s="239"/>
      <c r="DT853" s="239"/>
      <c r="DU853" s="239"/>
      <c r="DV853" s="239"/>
      <c r="DW853" s="239"/>
      <c r="DX853" s="239"/>
      <c r="DY853" s="239"/>
      <c r="DZ853" s="239"/>
      <c r="EA853" s="239"/>
      <c r="EB853" s="239"/>
      <c r="EC853" s="239"/>
      <c r="ED853" s="239"/>
      <c r="EE853" s="239"/>
      <c r="EF853" s="239"/>
      <c r="EG853" s="239"/>
      <c r="EH853" s="239"/>
      <c r="EI853" s="239"/>
      <c r="EJ853" s="239"/>
      <c r="EK853" s="239"/>
      <c r="EL853" s="239"/>
      <c r="EM853" s="239"/>
      <c r="EN853" s="239"/>
      <c r="EO853" s="239"/>
      <c r="EP853" s="239"/>
      <c r="EQ853" s="239"/>
      <c r="ER853" s="239"/>
      <c r="ES853" s="239"/>
      <c r="ET853" s="239"/>
      <c r="EU853" s="239"/>
      <c r="EV853" s="239"/>
      <c r="EW853" s="239"/>
      <c r="EX853" s="239"/>
      <c r="EY853" s="239"/>
      <c r="EZ853" s="239"/>
      <c r="FA853" s="239"/>
      <c r="FB853" s="239"/>
      <c r="FC853" s="239"/>
      <c r="FD853" s="239"/>
      <c r="FE853" s="239"/>
      <c r="FF853" s="239"/>
      <c r="FG853" s="239"/>
      <c r="FH853" s="239"/>
      <c r="FI853" s="239"/>
      <c r="FJ853" s="239"/>
      <c r="FK853" s="239"/>
      <c r="FL853" s="239"/>
      <c r="FM853" s="239"/>
      <c r="FN853" s="239"/>
      <c r="FO853" s="239"/>
      <c r="FP853" s="239"/>
      <c r="FQ853" s="239"/>
      <c r="FR853" s="239"/>
      <c r="FS853" s="239"/>
      <c r="FT853" s="239"/>
      <c r="FU853" s="239"/>
      <c r="FV853" s="239"/>
      <c r="FW853" s="239"/>
      <c r="FX853" s="239"/>
      <c r="FY853" s="239"/>
      <c r="FZ853" s="239"/>
      <c r="GA853" s="239"/>
      <c r="GB853" s="239"/>
      <c r="GC853" s="239"/>
      <c r="GD853" s="239"/>
      <c r="GE853" s="239"/>
      <c r="GF853" s="239"/>
      <c r="GG853" s="239"/>
      <c r="GH853" s="239"/>
      <c r="GI853" s="239"/>
      <c r="GJ853" s="239"/>
      <c r="GK853" s="239"/>
      <c r="GL853" s="239"/>
      <c r="GM853" s="239"/>
      <c r="GN853" s="239"/>
      <c r="GO853" s="239"/>
      <c r="GP853" s="239"/>
      <c r="GQ853" s="239"/>
      <c r="GR853" s="239"/>
      <c r="GS853" s="239"/>
      <c r="GT853" s="239"/>
      <c r="GU853" s="239"/>
      <c r="GV853" s="239"/>
      <c r="GW853" s="239"/>
      <c r="GX853" s="239"/>
      <c r="GY853" s="239"/>
      <c r="GZ853" s="239"/>
      <c r="HA853" s="239"/>
      <c r="HB853" s="239"/>
      <c r="HC853" s="239"/>
      <c r="HD853" s="239"/>
      <c r="HE853" s="239"/>
      <c r="HF853" s="239"/>
      <c r="HG853" s="239"/>
      <c r="HH853" s="239"/>
      <c r="HI853" s="239"/>
      <c r="HJ853" s="239"/>
      <c r="HK853" s="239"/>
      <c r="HL853" s="239"/>
      <c r="HM853" s="239"/>
      <c r="HN853" s="239"/>
      <c r="HO853" s="239"/>
      <c r="HP853" s="239"/>
      <c r="HQ853" s="239"/>
      <c r="HR853" s="239"/>
      <c r="HS853" s="239"/>
      <c r="HT853" s="239"/>
      <c r="HU853" s="239"/>
      <c r="HV853" s="239"/>
      <c r="HW853" s="239"/>
      <c r="HX853" s="239"/>
      <c r="HY853" s="239"/>
      <c r="HZ853" s="239"/>
      <c r="IA853" s="239"/>
      <c r="IB853" s="239"/>
      <c r="IC853" s="239"/>
      <c r="ID853" s="239"/>
      <c r="IE853" s="239"/>
      <c r="IF853" s="239"/>
      <c r="IG853" s="239"/>
      <c r="IH853" s="325"/>
      <c r="II853" s="325"/>
      <c r="IJ853" s="325"/>
      <c r="IK853" s="325"/>
      <c r="IL853" s="325"/>
      <c r="IM853" s="325"/>
      <c r="IN853" s="325"/>
      <c r="IO853" s="325"/>
      <c r="IP853" s="325"/>
      <c r="IQ853" s="325"/>
      <c r="IR853" s="325"/>
      <c r="IS853" s="325"/>
      <c r="IT853" s="325"/>
      <c r="IU853" s="325"/>
      <c r="IV853" s="325"/>
    </row>
    <row r="854" spans="1:256" s="321" customFormat="1" ht="30" customHeight="1">
      <c r="A854" s="341" t="s">
        <v>744</v>
      </c>
      <c r="B854" s="344">
        <v>184.1</v>
      </c>
      <c r="C854" s="338">
        <f t="shared" si="112"/>
        <v>184.1</v>
      </c>
      <c r="D854" s="345">
        <v>223</v>
      </c>
      <c r="E854" s="353">
        <f t="shared" si="108"/>
        <v>1.2112982074959262</v>
      </c>
      <c r="F854" s="355"/>
      <c r="G854" s="239"/>
      <c r="H854" s="239"/>
      <c r="I854" s="239"/>
      <c r="J854" s="239"/>
      <c r="K854" s="239"/>
      <c r="L854" s="239"/>
      <c r="M854" s="239"/>
      <c r="N854" s="239"/>
      <c r="O854" s="239"/>
      <c r="P854" s="239"/>
      <c r="Q854" s="239"/>
      <c r="R854" s="239"/>
      <c r="S854" s="239"/>
      <c r="T854" s="239"/>
      <c r="U854" s="239"/>
      <c r="V854" s="239"/>
      <c r="W854" s="239"/>
      <c r="X854" s="239"/>
      <c r="Y854" s="239"/>
      <c r="Z854" s="239"/>
      <c r="AA854" s="239"/>
      <c r="AB854" s="239"/>
      <c r="AC854" s="239"/>
      <c r="AD854" s="239"/>
      <c r="AE854" s="239"/>
      <c r="AF854" s="239"/>
      <c r="AG854" s="239"/>
      <c r="AH854" s="239"/>
      <c r="AI854" s="239"/>
      <c r="AJ854" s="239"/>
      <c r="AK854" s="239"/>
      <c r="AL854" s="239"/>
      <c r="AM854" s="239"/>
      <c r="AN854" s="239"/>
      <c r="AO854" s="239"/>
      <c r="AP854" s="239"/>
      <c r="AQ854" s="239"/>
      <c r="AR854" s="239"/>
      <c r="AS854" s="239"/>
      <c r="AT854" s="239"/>
      <c r="AU854" s="239"/>
      <c r="AV854" s="239"/>
      <c r="AW854" s="239"/>
      <c r="AX854" s="239"/>
      <c r="AY854" s="239"/>
      <c r="AZ854" s="239"/>
      <c r="BA854" s="239"/>
      <c r="BB854" s="239"/>
      <c r="BC854" s="239"/>
      <c r="BD854" s="239"/>
      <c r="BE854" s="239"/>
      <c r="BF854" s="239"/>
      <c r="BG854" s="239"/>
      <c r="BH854" s="239"/>
      <c r="BI854" s="239"/>
      <c r="BJ854" s="239"/>
      <c r="BK854" s="239"/>
      <c r="BL854" s="239"/>
      <c r="BM854" s="239"/>
      <c r="BN854" s="239"/>
      <c r="BO854" s="239"/>
      <c r="BP854" s="239"/>
      <c r="BQ854" s="239"/>
      <c r="BR854" s="239"/>
      <c r="BS854" s="239"/>
      <c r="BT854" s="239"/>
      <c r="BU854" s="239"/>
      <c r="BV854" s="239"/>
      <c r="BW854" s="239"/>
      <c r="BX854" s="239"/>
      <c r="BY854" s="239"/>
      <c r="BZ854" s="239"/>
      <c r="CA854" s="239"/>
      <c r="CB854" s="239"/>
      <c r="CC854" s="239"/>
      <c r="CD854" s="239"/>
      <c r="CE854" s="239"/>
      <c r="CF854" s="239"/>
      <c r="CG854" s="239"/>
      <c r="CH854" s="239"/>
      <c r="CI854" s="239"/>
      <c r="CJ854" s="239"/>
      <c r="CK854" s="239"/>
      <c r="CL854" s="239"/>
      <c r="CM854" s="239"/>
      <c r="CN854" s="239"/>
      <c r="CO854" s="239"/>
      <c r="CP854" s="239"/>
      <c r="CQ854" s="239"/>
      <c r="CR854" s="239"/>
      <c r="CS854" s="239"/>
      <c r="CT854" s="239"/>
      <c r="CU854" s="239"/>
      <c r="CV854" s="239"/>
      <c r="CW854" s="239"/>
      <c r="CX854" s="239"/>
      <c r="CY854" s="239"/>
      <c r="CZ854" s="239"/>
      <c r="DA854" s="239"/>
      <c r="DB854" s="239"/>
      <c r="DC854" s="239"/>
      <c r="DD854" s="239"/>
      <c r="DE854" s="239"/>
      <c r="DF854" s="239"/>
      <c r="DG854" s="239"/>
      <c r="DH854" s="239"/>
      <c r="DI854" s="239"/>
      <c r="DJ854" s="239"/>
      <c r="DK854" s="239"/>
      <c r="DL854" s="239"/>
      <c r="DM854" s="239"/>
      <c r="DN854" s="239"/>
      <c r="DO854" s="239"/>
      <c r="DP854" s="239"/>
      <c r="DQ854" s="239"/>
      <c r="DR854" s="239"/>
      <c r="DS854" s="239"/>
      <c r="DT854" s="239"/>
      <c r="DU854" s="239"/>
      <c r="DV854" s="239"/>
      <c r="DW854" s="239"/>
      <c r="DX854" s="239"/>
      <c r="DY854" s="239"/>
      <c r="DZ854" s="239"/>
      <c r="EA854" s="239"/>
      <c r="EB854" s="239"/>
      <c r="EC854" s="239"/>
      <c r="ED854" s="239"/>
      <c r="EE854" s="239"/>
      <c r="EF854" s="239"/>
      <c r="EG854" s="239"/>
      <c r="EH854" s="239"/>
      <c r="EI854" s="239"/>
      <c r="EJ854" s="239"/>
      <c r="EK854" s="239"/>
      <c r="EL854" s="239"/>
      <c r="EM854" s="239"/>
      <c r="EN854" s="239"/>
      <c r="EO854" s="239"/>
      <c r="EP854" s="239"/>
      <c r="EQ854" s="239"/>
      <c r="ER854" s="239"/>
      <c r="ES854" s="239"/>
      <c r="ET854" s="239"/>
      <c r="EU854" s="239"/>
      <c r="EV854" s="239"/>
      <c r="EW854" s="239"/>
      <c r="EX854" s="239"/>
      <c r="EY854" s="239"/>
      <c r="EZ854" s="239"/>
      <c r="FA854" s="239"/>
      <c r="FB854" s="239"/>
      <c r="FC854" s="239"/>
      <c r="FD854" s="239"/>
      <c r="FE854" s="239"/>
      <c r="FF854" s="239"/>
      <c r="FG854" s="239"/>
      <c r="FH854" s="239"/>
      <c r="FI854" s="239"/>
      <c r="FJ854" s="239"/>
      <c r="FK854" s="239"/>
      <c r="FL854" s="239"/>
      <c r="FM854" s="239"/>
      <c r="FN854" s="239"/>
      <c r="FO854" s="239"/>
      <c r="FP854" s="239"/>
      <c r="FQ854" s="239"/>
      <c r="FR854" s="239"/>
      <c r="FS854" s="239"/>
      <c r="FT854" s="239"/>
      <c r="FU854" s="239"/>
      <c r="FV854" s="239"/>
      <c r="FW854" s="239"/>
      <c r="FX854" s="239"/>
      <c r="FY854" s="239"/>
      <c r="FZ854" s="239"/>
      <c r="GA854" s="239"/>
      <c r="GB854" s="239"/>
      <c r="GC854" s="239"/>
      <c r="GD854" s="239"/>
      <c r="GE854" s="239"/>
      <c r="GF854" s="239"/>
      <c r="GG854" s="239"/>
      <c r="GH854" s="239"/>
      <c r="GI854" s="239"/>
      <c r="GJ854" s="239"/>
      <c r="GK854" s="239"/>
      <c r="GL854" s="239"/>
      <c r="GM854" s="239"/>
      <c r="GN854" s="239"/>
      <c r="GO854" s="239"/>
      <c r="GP854" s="239"/>
      <c r="GQ854" s="239"/>
      <c r="GR854" s="239"/>
      <c r="GS854" s="239"/>
      <c r="GT854" s="239"/>
      <c r="GU854" s="239"/>
      <c r="GV854" s="239"/>
      <c r="GW854" s="239"/>
      <c r="GX854" s="239"/>
      <c r="GY854" s="239"/>
      <c r="GZ854" s="239"/>
      <c r="HA854" s="239"/>
      <c r="HB854" s="239"/>
      <c r="HC854" s="239"/>
      <c r="HD854" s="239"/>
      <c r="HE854" s="239"/>
      <c r="HF854" s="239"/>
      <c r="HG854" s="239"/>
      <c r="HH854" s="239"/>
      <c r="HI854" s="239"/>
      <c r="HJ854" s="239"/>
      <c r="HK854" s="239"/>
      <c r="HL854" s="239"/>
      <c r="HM854" s="239"/>
      <c r="HN854" s="239"/>
      <c r="HO854" s="239"/>
      <c r="HP854" s="239"/>
      <c r="HQ854" s="239"/>
      <c r="HR854" s="239"/>
      <c r="HS854" s="239"/>
      <c r="HT854" s="239"/>
      <c r="HU854" s="239"/>
      <c r="HV854" s="239"/>
      <c r="HW854" s="239"/>
      <c r="HX854" s="239"/>
      <c r="HY854" s="239"/>
      <c r="HZ854" s="239"/>
      <c r="IA854" s="239"/>
      <c r="IB854" s="239"/>
      <c r="IC854" s="239"/>
      <c r="ID854" s="239"/>
      <c r="IE854" s="239"/>
      <c r="IF854" s="239"/>
      <c r="IG854" s="239"/>
      <c r="IH854" s="325"/>
      <c r="II854" s="325"/>
      <c r="IJ854" s="325"/>
      <c r="IK854" s="325"/>
      <c r="IL854" s="325"/>
      <c r="IM854" s="325"/>
      <c r="IN854" s="325"/>
      <c r="IO854" s="325"/>
      <c r="IP854" s="325"/>
      <c r="IQ854" s="325"/>
      <c r="IR854" s="325"/>
      <c r="IS854" s="325"/>
      <c r="IT854" s="325"/>
      <c r="IU854" s="325"/>
      <c r="IV854" s="325"/>
    </row>
    <row r="855" spans="1:6" s="321" customFormat="1" ht="30" customHeight="1">
      <c r="A855" s="341" t="s">
        <v>745</v>
      </c>
      <c r="B855" s="344">
        <v>0</v>
      </c>
      <c r="C855" s="338">
        <f aca="true" t="shared" si="113" ref="C855:C869">B855</f>
        <v>0</v>
      </c>
      <c r="D855" s="345"/>
      <c r="E855" s="353" t="str">
        <f t="shared" si="108"/>
        <v>-</v>
      </c>
      <c r="F855" s="354"/>
    </row>
    <row r="856" spans="1:256" s="321" customFormat="1" ht="30" customHeight="1">
      <c r="A856" s="341" t="s">
        <v>746</v>
      </c>
      <c r="B856" s="344">
        <v>2000</v>
      </c>
      <c r="C856" s="338">
        <f t="shared" si="113"/>
        <v>2000</v>
      </c>
      <c r="D856" s="345">
        <v>2200</v>
      </c>
      <c r="E856" s="353">
        <f t="shared" si="108"/>
        <v>1.1</v>
      </c>
      <c r="F856" s="355"/>
      <c r="G856" s="239"/>
      <c r="H856" s="239"/>
      <c r="I856" s="239"/>
      <c r="J856" s="239"/>
      <c r="K856" s="239"/>
      <c r="L856" s="239"/>
      <c r="M856" s="239"/>
      <c r="N856" s="239"/>
      <c r="O856" s="239"/>
      <c r="P856" s="239"/>
      <c r="Q856" s="239"/>
      <c r="R856" s="239"/>
      <c r="S856" s="239"/>
      <c r="T856" s="239"/>
      <c r="U856" s="239"/>
      <c r="V856" s="239"/>
      <c r="W856" s="239"/>
      <c r="X856" s="239"/>
      <c r="Y856" s="239"/>
      <c r="Z856" s="239"/>
      <c r="AA856" s="239"/>
      <c r="AB856" s="239"/>
      <c r="AC856" s="239"/>
      <c r="AD856" s="239"/>
      <c r="AE856" s="239"/>
      <c r="AF856" s="239"/>
      <c r="AG856" s="239"/>
      <c r="AH856" s="239"/>
      <c r="AI856" s="239"/>
      <c r="AJ856" s="239"/>
      <c r="AK856" s="239"/>
      <c r="AL856" s="239"/>
      <c r="AM856" s="239"/>
      <c r="AN856" s="239"/>
      <c r="AO856" s="239"/>
      <c r="AP856" s="239"/>
      <c r="AQ856" s="239"/>
      <c r="AR856" s="239"/>
      <c r="AS856" s="239"/>
      <c r="AT856" s="239"/>
      <c r="AU856" s="239"/>
      <c r="AV856" s="239"/>
      <c r="AW856" s="239"/>
      <c r="AX856" s="239"/>
      <c r="AY856" s="239"/>
      <c r="AZ856" s="239"/>
      <c r="BA856" s="239"/>
      <c r="BB856" s="239"/>
      <c r="BC856" s="239"/>
      <c r="BD856" s="239"/>
      <c r="BE856" s="239"/>
      <c r="BF856" s="239"/>
      <c r="BG856" s="239"/>
      <c r="BH856" s="239"/>
      <c r="BI856" s="239"/>
      <c r="BJ856" s="239"/>
      <c r="BK856" s="239"/>
      <c r="BL856" s="239"/>
      <c r="BM856" s="239"/>
      <c r="BN856" s="239"/>
      <c r="BO856" s="239"/>
      <c r="BP856" s="239"/>
      <c r="BQ856" s="239"/>
      <c r="BR856" s="239"/>
      <c r="BS856" s="239"/>
      <c r="BT856" s="239"/>
      <c r="BU856" s="239"/>
      <c r="BV856" s="239"/>
      <c r="BW856" s="239"/>
      <c r="BX856" s="239"/>
      <c r="BY856" s="239"/>
      <c r="BZ856" s="239"/>
      <c r="CA856" s="239"/>
      <c r="CB856" s="239"/>
      <c r="CC856" s="239"/>
      <c r="CD856" s="239"/>
      <c r="CE856" s="239"/>
      <c r="CF856" s="239"/>
      <c r="CG856" s="239"/>
      <c r="CH856" s="239"/>
      <c r="CI856" s="239"/>
      <c r="CJ856" s="239"/>
      <c r="CK856" s="239"/>
      <c r="CL856" s="239"/>
      <c r="CM856" s="239"/>
      <c r="CN856" s="239"/>
      <c r="CO856" s="239"/>
      <c r="CP856" s="239"/>
      <c r="CQ856" s="239"/>
      <c r="CR856" s="239"/>
      <c r="CS856" s="239"/>
      <c r="CT856" s="239"/>
      <c r="CU856" s="239"/>
      <c r="CV856" s="239"/>
      <c r="CW856" s="239"/>
      <c r="CX856" s="239"/>
      <c r="CY856" s="239"/>
      <c r="CZ856" s="239"/>
      <c r="DA856" s="239"/>
      <c r="DB856" s="239"/>
      <c r="DC856" s="239"/>
      <c r="DD856" s="239"/>
      <c r="DE856" s="239"/>
      <c r="DF856" s="239"/>
      <c r="DG856" s="239"/>
      <c r="DH856" s="239"/>
      <c r="DI856" s="239"/>
      <c r="DJ856" s="239"/>
      <c r="DK856" s="239"/>
      <c r="DL856" s="239"/>
      <c r="DM856" s="239"/>
      <c r="DN856" s="239"/>
      <c r="DO856" s="239"/>
      <c r="DP856" s="239"/>
      <c r="DQ856" s="239"/>
      <c r="DR856" s="239"/>
      <c r="DS856" s="239"/>
      <c r="DT856" s="239"/>
      <c r="DU856" s="239"/>
      <c r="DV856" s="239"/>
      <c r="DW856" s="239"/>
      <c r="DX856" s="239"/>
      <c r="DY856" s="239"/>
      <c r="DZ856" s="239"/>
      <c r="EA856" s="239"/>
      <c r="EB856" s="239"/>
      <c r="EC856" s="239"/>
      <c r="ED856" s="239"/>
      <c r="EE856" s="239"/>
      <c r="EF856" s="239"/>
      <c r="EG856" s="239"/>
      <c r="EH856" s="239"/>
      <c r="EI856" s="239"/>
      <c r="EJ856" s="239"/>
      <c r="EK856" s="239"/>
      <c r="EL856" s="239"/>
      <c r="EM856" s="239"/>
      <c r="EN856" s="239"/>
      <c r="EO856" s="239"/>
      <c r="EP856" s="239"/>
      <c r="EQ856" s="239"/>
      <c r="ER856" s="239"/>
      <c r="ES856" s="239"/>
      <c r="ET856" s="239"/>
      <c r="EU856" s="239"/>
      <c r="EV856" s="239"/>
      <c r="EW856" s="239"/>
      <c r="EX856" s="239"/>
      <c r="EY856" s="239"/>
      <c r="EZ856" s="239"/>
      <c r="FA856" s="239"/>
      <c r="FB856" s="239"/>
      <c r="FC856" s="239"/>
      <c r="FD856" s="239"/>
      <c r="FE856" s="239"/>
      <c r="FF856" s="239"/>
      <c r="FG856" s="239"/>
      <c r="FH856" s="239"/>
      <c r="FI856" s="239"/>
      <c r="FJ856" s="239"/>
      <c r="FK856" s="239"/>
      <c r="FL856" s="239"/>
      <c r="FM856" s="239"/>
      <c r="FN856" s="239"/>
      <c r="FO856" s="239"/>
      <c r="FP856" s="239"/>
      <c r="FQ856" s="239"/>
      <c r="FR856" s="239"/>
      <c r="FS856" s="239"/>
      <c r="FT856" s="239"/>
      <c r="FU856" s="239"/>
      <c r="FV856" s="239"/>
      <c r="FW856" s="239"/>
      <c r="FX856" s="239"/>
      <c r="FY856" s="239"/>
      <c r="FZ856" s="239"/>
      <c r="GA856" s="239"/>
      <c r="GB856" s="239"/>
      <c r="GC856" s="239"/>
      <c r="GD856" s="239"/>
      <c r="GE856" s="239"/>
      <c r="GF856" s="239"/>
      <c r="GG856" s="239"/>
      <c r="GH856" s="239"/>
      <c r="GI856" s="239"/>
      <c r="GJ856" s="239"/>
      <c r="GK856" s="239"/>
      <c r="GL856" s="239"/>
      <c r="GM856" s="239"/>
      <c r="GN856" s="239"/>
      <c r="GO856" s="239"/>
      <c r="GP856" s="239"/>
      <c r="GQ856" s="239"/>
      <c r="GR856" s="239"/>
      <c r="GS856" s="239"/>
      <c r="GT856" s="239"/>
      <c r="GU856" s="239"/>
      <c r="GV856" s="239"/>
      <c r="GW856" s="239"/>
      <c r="GX856" s="239"/>
      <c r="GY856" s="239"/>
      <c r="GZ856" s="239"/>
      <c r="HA856" s="239"/>
      <c r="HB856" s="239"/>
      <c r="HC856" s="239"/>
      <c r="HD856" s="239"/>
      <c r="HE856" s="239"/>
      <c r="HF856" s="239"/>
      <c r="HG856" s="239"/>
      <c r="HH856" s="239"/>
      <c r="HI856" s="239"/>
      <c r="HJ856" s="239"/>
      <c r="HK856" s="239"/>
      <c r="HL856" s="239"/>
      <c r="HM856" s="239"/>
      <c r="HN856" s="239"/>
      <c r="HO856" s="239"/>
      <c r="HP856" s="239"/>
      <c r="HQ856" s="239"/>
      <c r="HR856" s="239"/>
      <c r="HS856" s="239"/>
      <c r="HT856" s="239"/>
      <c r="HU856" s="239"/>
      <c r="HV856" s="239"/>
      <c r="HW856" s="239"/>
      <c r="HX856" s="239"/>
      <c r="HY856" s="239"/>
      <c r="HZ856" s="239"/>
      <c r="IA856" s="239"/>
      <c r="IB856" s="239"/>
      <c r="IC856" s="239"/>
      <c r="ID856" s="239"/>
      <c r="IE856" s="239"/>
      <c r="IF856" s="239"/>
      <c r="IG856" s="239"/>
      <c r="IH856" s="325"/>
      <c r="II856" s="325"/>
      <c r="IJ856" s="325"/>
      <c r="IK856" s="325"/>
      <c r="IL856" s="325"/>
      <c r="IM856" s="325"/>
      <c r="IN856" s="325"/>
      <c r="IO856" s="325"/>
      <c r="IP856" s="325"/>
      <c r="IQ856" s="325"/>
      <c r="IR856" s="325"/>
      <c r="IS856" s="325"/>
      <c r="IT856" s="325"/>
      <c r="IU856" s="325"/>
      <c r="IV856" s="325"/>
    </row>
    <row r="857" spans="1:6" s="321" customFormat="1" ht="30" customHeight="1">
      <c r="A857" s="341" t="s">
        <v>747</v>
      </c>
      <c r="B857" s="344">
        <v>0</v>
      </c>
      <c r="C857" s="338">
        <f t="shared" si="113"/>
        <v>0</v>
      </c>
      <c r="D857" s="345"/>
      <c r="E857" s="353" t="str">
        <f t="shared" si="108"/>
        <v>-</v>
      </c>
      <c r="F857" s="354"/>
    </row>
    <row r="858" spans="1:6" s="321" customFormat="1" ht="30" customHeight="1">
      <c r="A858" s="341" t="s">
        <v>748</v>
      </c>
      <c r="B858" s="344">
        <v>0</v>
      </c>
      <c r="C858" s="338">
        <f t="shared" si="113"/>
        <v>0</v>
      </c>
      <c r="D858" s="345"/>
      <c r="E858" s="353" t="str">
        <f t="shared" si="108"/>
        <v>-</v>
      </c>
      <c r="F858" s="354"/>
    </row>
    <row r="859" spans="1:6" s="321" customFormat="1" ht="30" customHeight="1">
      <c r="A859" s="341" t="s">
        <v>749</v>
      </c>
      <c r="B859" s="344">
        <v>0</v>
      </c>
      <c r="C859" s="338">
        <f t="shared" si="113"/>
        <v>0</v>
      </c>
      <c r="D859" s="345"/>
      <c r="E859" s="353" t="str">
        <f aca="true" t="shared" si="114" ref="E859:E864">_xlfn.IFERROR(D859/B859,"-")</f>
        <v>-</v>
      </c>
      <c r="F859" s="354"/>
    </row>
    <row r="860" spans="1:6" s="321" customFormat="1" ht="30" customHeight="1">
      <c r="A860" s="341" t="s">
        <v>750</v>
      </c>
      <c r="B860" s="344">
        <v>0</v>
      </c>
      <c r="C860" s="338">
        <f t="shared" si="113"/>
        <v>0</v>
      </c>
      <c r="D860" s="345"/>
      <c r="E860" s="353" t="str">
        <f t="shared" si="114"/>
        <v>-</v>
      </c>
      <c r="F860" s="354"/>
    </row>
    <row r="861" spans="1:6" s="321" customFormat="1" ht="30" customHeight="1">
      <c r="A861" s="341" t="s">
        <v>751</v>
      </c>
      <c r="B861" s="344">
        <v>0</v>
      </c>
      <c r="C861" s="338">
        <f t="shared" si="113"/>
        <v>0</v>
      </c>
      <c r="D861" s="345"/>
      <c r="E861" s="353" t="str">
        <f t="shared" si="114"/>
        <v>-</v>
      </c>
      <c r="F861" s="354"/>
    </row>
    <row r="862" spans="1:6" s="321" customFormat="1" ht="30" customHeight="1">
      <c r="A862" s="341" t="s">
        <v>752</v>
      </c>
      <c r="B862" s="344">
        <v>0</v>
      </c>
      <c r="C862" s="338">
        <f t="shared" si="113"/>
        <v>0</v>
      </c>
      <c r="D862" s="345"/>
      <c r="E862" s="353" t="str">
        <f t="shared" si="114"/>
        <v>-</v>
      </c>
      <c r="F862" s="354"/>
    </row>
    <row r="863" spans="1:6" s="321" customFormat="1" ht="30" customHeight="1">
      <c r="A863" s="341" t="s">
        <v>753</v>
      </c>
      <c r="B863" s="344">
        <v>0</v>
      </c>
      <c r="C863" s="338">
        <f t="shared" si="113"/>
        <v>0</v>
      </c>
      <c r="D863" s="345"/>
      <c r="E863" s="353" t="str">
        <f t="shared" si="114"/>
        <v>-</v>
      </c>
      <c r="F863" s="354"/>
    </row>
    <row r="864" spans="1:6" s="321" customFormat="1" ht="30" customHeight="1">
      <c r="A864" s="341" t="s">
        <v>754</v>
      </c>
      <c r="B864" s="344">
        <v>0</v>
      </c>
      <c r="C864" s="338">
        <f t="shared" si="113"/>
        <v>0</v>
      </c>
      <c r="D864" s="345"/>
      <c r="E864" s="353" t="str">
        <f t="shared" si="114"/>
        <v>-</v>
      </c>
      <c r="F864" s="354"/>
    </row>
    <row r="865" spans="1:6" s="321" customFormat="1" ht="30" customHeight="1">
      <c r="A865" s="341" t="s">
        <v>755</v>
      </c>
      <c r="B865" s="344">
        <v>0</v>
      </c>
      <c r="C865" s="338">
        <f t="shared" si="113"/>
        <v>0</v>
      </c>
      <c r="D865" s="345"/>
      <c r="E865" s="353" t="str">
        <f aca="true" t="shared" si="115" ref="E865:E919">_xlfn.IFERROR(D865/B865,"-")</f>
        <v>-</v>
      </c>
      <c r="F865" s="354"/>
    </row>
    <row r="866" spans="1:6" s="321" customFormat="1" ht="30" customHeight="1">
      <c r="A866" s="341" t="s">
        <v>724</v>
      </c>
      <c r="B866" s="344">
        <v>0</v>
      </c>
      <c r="C866" s="338">
        <f t="shared" si="113"/>
        <v>0</v>
      </c>
      <c r="D866" s="339"/>
      <c r="E866" s="353" t="str">
        <f t="shared" si="115"/>
        <v>-</v>
      </c>
      <c r="F866" s="354"/>
    </row>
    <row r="867" spans="1:256" s="321" customFormat="1" ht="30" customHeight="1">
      <c r="A867" s="341" t="s">
        <v>756</v>
      </c>
      <c r="B867" s="344">
        <v>610.97</v>
      </c>
      <c r="C867" s="338">
        <f t="shared" si="113"/>
        <v>610.97</v>
      </c>
      <c r="D867" s="345">
        <v>826</v>
      </c>
      <c r="E867" s="353">
        <f t="shared" si="115"/>
        <v>1.351948540844886</v>
      </c>
      <c r="F867" s="355"/>
      <c r="G867" s="239"/>
      <c r="H867" s="239"/>
      <c r="I867" s="239"/>
      <c r="J867" s="239"/>
      <c r="K867" s="239"/>
      <c r="L867" s="239"/>
      <c r="M867" s="239"/>
      <c r="N867" s="239"/>
      <c r="O867" s="239"/>
      <c r="P867" s="239"/>
      <c r="Q867" s="239"/>
      <c r="R867" s="239"/>
      <c r="S867" s="239"/>
      <c r="T867" s="239"/>
      <c r="U867" s="239"/>
      <c r="V867" s="239"/>
      <c r="W867" s="239"/>
      <c r="X867" s="239"/>
      <c r="Y867" s="239"/>
      <c r="Z867" s="239"/>
      <c r="AA867" s="239"/>
      <c r="AB867" s="239"/>
      <c r="AC867" s="239"/>
      <c r="AD867" s="239"/>
      <c r="AE867" s="239"/>
      <c r="AF867" s="239"/>
      <c r="AG867" s="239"/>
      <c r="AH867" s="239"/>
      <c r="AI867" s="239"/>
      <c r="AJ867" s="239"/>
      <c r="AK867" s="239"/>
      <c r="AL867" s="239"/>
      <c r="AM867" s="239"/>
      <c r="AN867" s="239"/>
      <c r="AO867" s="239"/>
      <c r="AP867" s="239"/>
      <c r="AQ867" s="239"/>
      <c r="AR867" s="239"/>
      <c r="AS867" s="239"/>
      <c r="AT867" s="239"/>
      <c r="AU867" s="239"/>
      <c r="AV867" s="239"/>
      <c r="AW867" s="239"/>
      <c r="AX867" s="239"/>
      <c r="AY867" s="239"/>
      <c r="AZ867" s="239"/>
      <c r="BA867" s="239"/>
      <c r="BB867" s="239"/>
      <c r="BC867" s="239"/>
      <c r="BD867" s="239"/>
      <c r="BE867" s="239"/>
      <c r="BF867" s="239"/>
      <c r="BG867" s="239"/>
      <c r="BH867" s="239"/>
      <c r="BI867" s="239"/>
      <c r="BJ867" s="239"/>
      <c r="BK867" s="239"/>
      <c r="BL867" s="239"/>
      <c r="BM867" s="239"/>
      <c r="BN867" s="239"/>
      <c r="BO867" s="239"/>
      <c r="BP867" s="239"/>
      <c r="BQ867" s="239"/>
      <c r="BR867" s="239"/>
      <c r="BS867" s="239"/>
      <c r="BT867" s="239"/>
      <c r="BU867" s="239"/>
      <c r="BV867" s="239"/>
      <c r="BW867" s="239"/>
      <c r="BX867" s="239"/>
      <c r="BY867" s="239"/>
      <c r="BZ867" s="239"/>
      <c r="CA867" s="239"/>
      <c r="CB867" s="239"/>
      <c r="CC867" s="239"/>
      <c r="CD867" s="239"/>
      <c r="CE867" s="239"/>
      <c r="CF867" s="239"/>
      <c r="CG867" s="239"/>
      <c r="CH867" s="239"/>
      <c r="CI867" s="239"/>
      <c r="CJ867" s="239"/>
      <c r="CK867" s="239"/>
      <c r="CL867" s="239"/>
      <c r="CM867" s="239"/>
      <c r="CN867" s="239"/>
      <c r="CO867" s="239"/>
      <c r="CP867" s="239"/>
      <c r="CQ867" s="239"/>
      <c r="CR867" s="239"/>
      <c r="CS867" s="239"/>
      <c r="CT867" s="239"/>
      <c r="CU867" s="239"/>
      <c r="CV867" s="239"/>
      <c r="CW867" s="239"/>
      <c r="CX867" s="239"/>
      <c r="CY867" s="239"/>
      <c r="CZ867" s="239"/>
      <c r="DA867" s="239"/>
      <c r="DB867" s="239"/>
      <c r="DC867" s="239"/>
      <c r="DD867" s="239"/>
      <c r="DE867" s="239"/>
      <c r="DF867" s="239"/>
      <c r="DG867" s="239"/>
      <c r="DH867" s="239"/>
      <c r="DI867" s="239"/>
      <c r="DJ867" s="239"/>
      <c r="DK867" s="239"/>
      <c r="DL867" s="239"/>
      <c r="DM867" s="239"/>
      <c r="DN867" s="239"/>
      <c r="DO867" s="239"/>
      <c r="DP867" s="239"/>
      <c r="DQ867" s="239"/>
      <c r="DR867" s="239"/>
      <c r="DS867" s="239"/>
      <c r="DT867" s="239"/>
      <c r="DU867" s="239"/>
      <c r="DV867" s="239"/>
      <c r="DW867" s="239"/>
      <c r="DX867" s="239"/>
      <c r="DY867" s="239"/>
      <c r="DZ867" s="239"/>
      <c r="EA867" s="239"/>
      <c r="EB867" s="239"/>
      <c r="EC867" s="239"/>
      <c r="ED867" s="239"/>
      <c r="EE867" s="239"/>
      <c r="EF867" s="239"/>
      <c r="EG867" s="239"/>
      <c r="EH867" s="239"/>
      <c r="EI867" s="239"/>
      <c r="EJ867" s="239"/>
      <c r="EK867" s="239"/>
      <c r="EL867" s="239"/>
      <c r="EM867" s="239"/>
      <c r="EN867" s="239"/>
      <c r="EO867" s="239"/>
      <c r="EP867" s="239"/>
      <c r="EQ867" s="239"/>
      <c r="ER867" s="239"/>
      <c r="ES867" s="239"/>
      <c r="ET867" s="239"/>
      <c r="EU867" s="239"/>
      <c r="EV867" s="239"/>
      <c r="EW867" s="239"/>
      <c r="EX867" s="239"/>
      <c r="EY867" s="239"/>
      <c r="EZ867" s="239"/>
      <c r="FA867" s="239"/>
      <c r="FB867" s="239"/>
      <c r="FC867" s="239"/>
      <c r="FD867" s="239"/>
      <c r="FE867" s="239"/>
      <c r="FF867" s="239"/>
      <c r="FG867" s="239"/>
      <c r="FH867" s="239"/>
      <c r="FI867" s="239"/>
      <c r="FJ867" s="239"/>
      <c r="FK867" s="239"/>
      <c r="FL867" s="239"/>
      <c r="FM867" s="239"/>
      <c r="FN867" s="239"/>
      <c r="FO867" s="239"/>
      <c r="FP867" s="239"/>
      <c r="FQ867" s="239"/>
      <c r="FR867" s="239"/>
      <c r="FS867" s="239"/>
      <c r="FT867" s="239"/>
      <c r="FU867" s="239"/>
      <c r="FV867" s="239"/>
      <c r="FW867" s="239"/>
      <c r="FX867" s="239"/>
      <c r="FY867" s="239"/>
      <c r="FZ867" s="239"/>
      <c r="GA867" s="239"/>
      <c r="GB867" s="239"/>
      <c r="GC867" s="239"/>
      <c r="GD867" s="239"/>
      <c r="GE867" s="239"/>
      <c r="GF867" s="239"/>
      <c r="GG867" s="239"/>
      <c r="GH867" s="239"/>
      <c r="GI867" s="239"/>
      <c r="GJ867" s="239"/>
      <c r="GK867" s="239"/>
      <c r="GL867" s="239"/>
      <c r="GM867" s="239"/>
      <c r="GN867" s="239"/>
      <c r="GO867" s="239"/>
      <c r="GP867" s="239"/>
      <c r="GQ867" s="239"/>
      <c r="GR867" s="239"/>
      <c r="GS867" s="239"/>
      <c r="GT867" s="239"/>
      <c r="GU867" s="239"/>
      <c r="GV867" s="239"/>
      <c r="GW867" s="239"/>
      <c r="GX867" s="239"/>
      <c r="GY867" s="239"/>
      <c r="GZ867" s="239"/>
      <c r="HA867" s="239"/>
      <c r="HB867" s="239"/>
      <c r="HC867" s="239"/>
      <c r="HD867" s="239"/>
      <c r="HE867" s="239"/>
      <c r="HF867" s="239"/>
      <c r="HG867" s="239"/>
      <c r="HH867" s="239"/>
      <c r="HI867" s="239"/>
      <c r="HJ867" s="239"/>
      <c r="HK867" s="239"/>
      <c r="HL867" s="239"/>
      <c r="HM867" s="239"/>
      <c r="HN867" s="239"/>
      <c r="HO867" s="239"/>
      <c r="HP867" s="239"/>
      <c r="HQ867" s="239"/>
      <c r="HR867" s="239"/>
      <c r="HS867" s="239"/>
      <c r="HT867" s="239"/>
      <c r="HU867" s="239"/>
      <c r="HV867" s="239"/>
      <c r="HW867" s="239"/>
      <c r="HX867" s="239"/>
      <c r="HY867" s="239"/>
      <c r="HZ867" s="239"/>
      <c r="IA867" s="239"/>
      <c r="IB867" s="239"/>
      <c r="IC867" s="239"/>
      <c r="ID867" s="239"/>
      <c r="IE867" s="239"/>
      <c r="IF867" s="239"/>
      <c r="IG867" s="239"/>
      <c r="IH867" s="325"/>
      <c r="II867" s="325"/>
      <c r="IJ867" s="325"/>
      <c r="IK867" s="325"/>
      <c r="IL867" s="325"/>
      <c r="IM867" s="325"/>
      <c r="IN867" s="325"/>
      <c r="IO867" s="325"/>
      <c r="IP867" s="325"/>
      <c r="IQ867" s="325"/>
      <c r="IR867" s="325"/>
      <c r="IS867" s="325"/>
      <c r="IT867" s="325"/>
      <c r="IU867" s="325"/>
      <c r="IV867" s="325"/>
    </row>
    <row r="868" spans="1:256" s="321" customFormat="1" ht="30" customHeight="1">
      <c r="A868" s="334" t="s">
        <v>757</v>
      </c>
      <c r="B868" s="342">
        <f>SUM(B869:B893)</f>
        <v>17262.879999999997</v>
      </c>
      <c r="C868" s="342">
        <f>SUM(C869:C893)</f>
        <v>17262.879999999997</v>
      </c>
      <c r="D868" s="343">
        <f>SUM(D869:D893)</f>
        <v>16709</v>
      </c>
      <c r="E868" s="353">
        <f t="shared" si="115"/>
        <v>0.9679149713141725</v>
      </c>
      <c r="F868" s="354"/>
      <c r="G868" s="239"/>
      <c r="H868" s="239"/>
      <c r="I868" s="239"/>
      <c r="J868" s="239"/>
      <c r="K868" s="239"/>
      <c r="L868" s="239"/>
      <c r="M868" s="239"/>
      <c r="N868" s="239"/>
      <c r="O868" s="239"/>
      <c r="P868" s="239"/>
      <c r="Q868" s="239"/>
      <c r="R868" s="239"/>
      <c r="S868" s="239"/>
      <c r="T868" s="239"/>
      <c r="U868" s="239"/>
      <c r="V868" s="239"/>
      <c r="W868" s="239"/>
      <c r="X868" s="239"/>
      <c r="Y868" s="239"/>
      <c r="Z868" s="239"/>
      <c r="AA868" s="239"/>
      <c r="AB868" s="239"/>
      <c r="AC868" s="239"/>
      <c r="AD868" s="239"/>
      <c r="AE868" s="239"/>
      <c r="AF868" s="239"/>
      <c r="AG868" s="239"/>
      <c r="AH868" s="239"/>
      <c r="AI868" s="239"/>
      <c r="AJ868" s="239"/>
      <c r="AK868" s="239"/>
      <c r="AL868" s="239"/>
      <c r="AM868" s="239"/>
      <c r="AN868" s="239"/>
      <c r="AO868" s="239"/>
      <c r="AP868" s="239"/>
      <c r="AQ868" s="239"/>
      <c r="AR868" s="239"/>
      <c r="AS868" s="239"/>
      <c r="AT868" s="239"/>
      <c r="AU868" s="239"/>
      <c r="AV868" s="239"/>
      <c r="AW868" s="239"/>
      <c r="AX868" s="239"/>
      <c r="AY868" s="239"/>
      <c r="AZ868" s="239"/>
      <c r="BA868" s="239"/>
      <c r="BB868" s="239"/>
      <c r="BC868" s="239"/>
      <c r="BD868" s="239"/>
      <c r="BE868" s="239"/>
      <c r="BF868" s="239"/>
      <c r="BG868" s="239"/>
      <c r="BH868" s="239"/>
      <c r="BI868" s="239"/>
      <c r="BJ868" s="239"/>
      <c r="BK868" s="239"/>
      <c r="BL868" s="239"/>
      <c r="BM868" s="239"/>
      <c r="BN868" s="239"/>
      <c r="BO868" s="239"/>
      <c r="BP868" s="239"/>
      <c r="BQ868" s="239"/>
      <c r="BR868" s="239"/>
      <c r="BS868" s="239"/>
      <c r="BT868" s="239"/>
      <c r="BU868" s="239"/>
      <c r="BV868" s="239"/>
      <c r="BW868" s="239"/>
      <c r="BX868" s="239"/>
      <c r="BY868" s="239"/>
      <c r="BZ868" s="239"/>
      <c r="CA868" s="239"/>
      <c r="CB868" s="239"/>
      <c r="CC868" s="239"/>
      <c r="CD868" s="239"/>
      <c r="CE868" s="239"/>
      <c r="CF868" s="239"/>
      <c r="CG868" s="239"/>
      <c r="CH868" s="239"/>
      <c r="CI868" s="239"/>
      <c r="CJ868" s="239"/>
      <c r="CK868" s="239"/>
      <c r="CL868" s="239"/>
      <c r="CM868" s="239"/>
      <c r="CN868" s="239"/>
      <c r="CO868" s="239"/>
      <c r="CP868" s="239"/>
      <c r="CQ868" s="239"/>
      <c r="CR868" s="239"/>
      <c r="CS868" s="239"/>
      <c r="CT868" s="239"/>
      <c r="CU868" s="239"/>
      <c r="CV868" s="239"/>
      <c r="CW868" s="239"/>
      <c r="CX868" s="239"/>
      <c r="CY868" s="239"/>
      <c r="CZ868" s="239"/>
      <c r="DA868" s="239"/>
      <c r="DB868" s="239"/>
      <c r="DC868" s="239"/>
      <c r="DD868" s="239"/>
      <c r="DE868" s="239"/>
      <c r="DF868" s="239"/>
      <c r="DG868" s="239"/>
      <c r="DH868" s="239"/>
      <c r="DI868" s="239"/>
      <c r="DJ868" s="239"/>
      <c r="DK868" s="239"/>
      <c r="DL868" s="239"/>
      <c r="DM868" s="239"/>
      <c r="DN868" s="239"/>
      <c r="DO868" s="239"/>
      <c r="DP868" s="239"/>
      <c r="DQ868" s="239"/>
      <c r="DR868" s="239"/>
      <c r="DS868" s="239"/>
      <c r="DT868" s="239"/>
      <c r="DU868" s="239"/>
      <c r="DV868" s="239"/>
      <c r="DW868" s="239"/>
      <c r="DX868" s="239"/>
      <c r="DY868" s="239"/>
      <c r="DZ868" s="239"/>
      <c r="EA868" s="239"/>
      <c r="EB868" s="239"/>
      <c r="EC868" s="239"/>
      <c r="ED868" s="239"/>
      <c r="EE868" s="239"/>
      <c r="EF868" s="239"/>
      <c r="EG868" s="239"/>
      <c r="EH868" s="239"/>
      <c r="EI868" s="239"/>
      <c r="EJ868" s="239"/>
      <c r="EK868" s="239"/>
      <c r="EL868" s="239"/>
      <c r="EM868" s="239"/>
      <c r="EN868" s="239"/>
      <c r="EO868" s="239"/>
      <c r="EP868" s="239"/>
      <c r="EQ868" s="239"/>
      <c r="ER868" s="239"/>
      <c r="ES868" s="239"/>
      <c r="ET868" s="239"/>
      <c r="EU868" s="239"/>
      <c r="EV868" s="239"/>
      <c r="EW868" s="239"/>
      <c r="EX868" s="239"/>
      <c r="EY868" s="239"/>
      <c r="EZ868" s="239"/>
      <c r="FA868" s="239"/>
      <c r="FB868" s="239"/>
      <c r="FC868" s="239"/>
      <c r="FD868" s="239"/>
      <c r="FE868" s="239"/>
      <c r="FF868" s="239"/>
      <c r="FG868" s="239"/>
      <c r="FH868" s="239"/>
      <c r="FI868" s="239"/>
      <c r="FJ868" s="239"/>
      <c r="FK868" s="239"/>
      <c r="FL868" s="239"/>
      <c r="FM868" s="239"/>
      <c r="FN868" s="239"/>
      <c r="FO868" s="239"/>
      <c r="FP868" s="239"/>
      <c r="FQ868" s="239"/>
      <c r="FR868" s="239"/>
      <c r="FS868" s="239"/>
      <c r="FT868" s="239"/>
      <c r="FU868" s="239"/>
      <c r="FV868" s="239"/>
      <c r="FW868" s="239"/>
      <c r="FX868" s="239"/>
      <c r="FY868" s="239"/>
      <c r="FZ868" s="239"/>
      <c r="GA868" s="239"/>
      <c r="GB868" s="239"/>
      <c r="GC868" s="239"/>
      <c r="GD868" s="239"/>
      <c r="GE868" s="239"/>
      <c r="GF868" s="239"/>
      <c r="GG868" s="239"/>
      <c r="GH868" s="239"/>
      <c r="GI868" s="239"/>
      <c r="GJ868" s="239"/>
      <c r="GK868" s="239"/>
      <c r="GL868" s="239"/>
      <c r="GM868" s="239"/>
      <c r="GN868" s="239"/>
      <c r="GO868" s="239"/>
      <c r="GP868" s="239"/>
      <c r="GQ868" s="239"/>
      <c r="GR868" s="239"/>
      <c r="GS868" s="239"/>
      <c r="GT868" s="239"/>
      <c r="GU868" s="239"/>
      <c r="GV868" s="239"/>
      <c r="GW868" s="239"/>
      <c r="GX868" s="239"/>
      <c r="GY868" s="239"/>
      <c r="GZ868" s="239"/>
      <c r="HA868" s="239"/>
      <c r="HB868" s="239"/>
      <c r="HC868" s="239"/>
      <c r="HD868" s="239"/>
      <c r="HE868" s="239"/>
      <c r="HF868" s="239"/>
      <c r="HG868" s="239"/>
      <c r="HH868" s="239"/>
      <c r="HI868" s="239"/>
      <c r="HJ868" s="239"/>
      <c r="HK868" s="239"/>
      <c r="HL868" s="239"/>
      <c r="HM868" s="239"/>
      <c r="HN868" s="239"/>
      <c r="HO868" s="239"/>
      <c r="HP868" s="239"/>
      <c r="HQ868" s="239"/>
      <c r="HR868" s="239"/>
      <c r="HS868" s="239"/>
      <c r="HT868" s="239"/>
      <c r="HU868" s="239"/>
      <c r="HV868" s="239"/>
      <c r="HW868" s="239"/>
      <c r="HX868" s="239"/>
      <c r="HY868" s="239"/>
      <c r="HZ868" s="239"/>
      <c r="IA868" s="239"/>
      <c r="IB868" s="239"/>
      <c r="IC868" s="239"/>
      <c r="ID868" s="239"/>
      <c r="IE868" s="239"/>
      <c r="IF868" s="239"/>
      <c r="IG868" s="239"/>
      <c r="IH868" s="325"/>
      <c r="II868" s="325"/>
      <c r="IJ868" s="325"/>
      <c r="IK868" s="325"/>
      <c r="IL868" s="325"/>
      <c r="IM868" s="325"/>
      <c r="IN868" s="325"/>
      <c r="IO868" s="325"/>
      <c r="IP868" s="325"/>
      <c r="IQ868" s="325"/>
      <c r="IR868" s="325"/>
      <c r="IS868" s="325"/>
      <c r="IT868" s="325"/>
      <c r="IU868" s="325"/>
      <c r="IV868" s="325"/>
    </row>
    <row r="869" spans="1:256" s="321" customFormat="1" ht="30" customHeight="1">
      <c r="A869" s="341" t="s">
        <v>78</v>
      </c>
      <c r="B869" s="344">
        <v>994.46</v>
      </c>
      <c r="C869" s="338">
        <f aca="true" t="shared" si="116" ref="C869:C893">B869</f>
        <v>994.46</v>
      </c>
      <c r="D869" s="345">
        <v>1070</v>
      </c>
      <c r="E869" s="353">
        <f t="shared" si="115"/>
        <v>1.075960822959194</v>
      </c>
      <c r="F869" s="354"/>
      <c r="G869" s="239"/>
      <c r="H869" s="239"/>
      <c r="I869" s="239"/>
      <c r="J869" s="239"/>
      <c r="K869" s="239"/>
      <c r="L869" s="239"/>
      <c r="M869" s="239"/>
      <c r="N869" s="239"/>
      <c r="O869" s="239"/>
      <c r="P869" s="239"/>
      <c r="Q869" s="239"/>
      <c r="R869" s="239"/>
      <c r="S869" s="239"/>
      <c r="T869" s="239"/>
      <c r="U869" s="239"/>
      <c r="V869" s="239"/>
      <c r="W869" s="239"/>
      <c r="X869" s="239"/>
      <c r="Y869" s="239"/>
      <c r="Z869" s="239"/>
      <c r="AA869" s="239"/>
      <c r="AB869" s="239"/>
      <c r="AC869" s="239"/>
      <c r="AD869" s="239"/>
      <c r="AE869" s="239"/>
      <c r="AF869" s="239"/>
      <c r="AG869" s="239"/>
      <c r="AH869" s="239"/>
      <c r="AI869" s="239"/>
      <c r="AJ869" s="239"/>
      <c r="AK869" s="239"/>
      <c r="AL869" s="239"/>
      <c r="AM869" s="239"/>
      <c r="AN869" s="239"/>
      <c r="AO869" s="239"/>
      <c r="AP869" s="239"/>
      <c r="AQ869" s="239"/>
      <c r="AR869" s="239"/>
      <c r="AS869" s="239"/>
      <c r="AT869" s="239"/>
      <c r="AU869" s="239"/>
      <c r="AV869" s="239"/>
      <c r="AW869" s="239"/>
      <c r="AX869" s="239"/>
      <c r="AY869" s="239"/>
      <c r="AZ869" s="239"/>
      <c r="BA869" s="239"/>
      <c r="BB869" s="239"/>
      <c r="BC869" s="239"/>
      <c r="BD869" s="239"/>
      <c r="BE869" s="239"/>
      <c r="BF869" s="239"/>
      <c r="BG869" s="239"/>
      <c r="BH869" s="239"/>
      <c r="BI869" s="239"/>
      <c r="BJ869" s="239"/>
      <c r="BK869" s="239"/>
      <c r="BL869" s="239"/>
      <c r="BM869" s="239"/>
      <c r="BN869" s="239"/>
      <c r="BO869" s="239"/>
      <c r="BP869" s="239"/>
      <c r="BQ869" s="239"/>
      <c r="BR869" s="239"/>
      <c r="BS869" s="239"/>
      <c r="BT869" s="239"/>
      <c r="BU869" s="239"/>
      <c r="BV869" s="239"/>
      <c r="BW869" s="239"/>
      <c r="BX869" s="239"/>
      <c r="BY869" s="239"/>
      <c r="BZ869" s="239"/>
      <c r="CA869" s="239"/>
      <c r="CB869" s="239"/>
      <c r="CC869" s="239"/>
      <c r="CD869" s="239"/>
      <c r="CE869" s="239"/>
      <c r="CF869" s="239"/>
      <c r="CG869" s="239"/>
      <c r="CH869" s="239"/>
      <c r="CI869" s="239"/>
      <c r="CJ869" s="239"/>
      <c r="CK869" s="239"/>
      <c r="CL869" s="239"/>
      <c r="CM869" s="239"/>
      <c r="CN869" s="239"/>
      <c r="CO869" s="239"/>
      <c r="CP869" s="239"/>
      <c r="CQ869" s="239"/>
      <c r="CR869" s="239"/>
      <c r="CS869" s="239"/>
      <c r="CT869" s="239"/>
      <c r="CU869" s="239"/>
      <c r="CV869" s="239"/>
      <c r="CW869" s="239"/>
      <c r="CX869" s="239"/>
      <c r="CY869" s="239"/>
      <c r="CZ869" s="239"/>
      <c r="DA869" s="239"/>
      <c r="DB869" s="239"/>
      <c r="DC869" s="239"/>
      <c r="DD869" s="239"/>
      <c r="DE869" s="239"/>
      <c r="DF869" s="239"/>
      <c r="DG869" s="239"/>
      <c r="DH869" s="239"/>
      <c r="DI869" s="239"/>
      <c r="DJ869" s="239"/>
      <c r="DK869" s="239"/>
      <c r="DL869" s="239"/>
      <c r="DM869" s="239"/>
      <c r="DN869" s="239"/>
      <c r="DO869" s="239"/>
      <c r="DP869" s="239"/>
      <c r="DQ869" s="239"/>
      <c r="DR869" s="239"/>
      <c r="DS869" s="239"/>
      <c r="DT869" s="239"/>
      <c r="DU869" s="239"/>
      <c r="DV869" s="239"/>
      <c r="DW869" s="239"/>
      <c r="DX869" s="239"/>
      <c r="DY869" s="239"/>
      <c r="DZ869" s="239"/>
      <c r="EA869" s="239"/>
      <c r="EB869" s="239"/>
      <c r="EC869" s="239"/>
      <c r="ED869" s="239"/>
      <c r="EE869" s="239"/>
      <c r="EF869" s="239"/>
      <c r="EG869" s="239"/>
      <c r="EH869" s="239"/>
      <c r="EI869" s="239"/>
      <c r="EJ869" s="239"/>
      <c r="EK869" s="239"/>
      <c r="EL869" s="239"/>
      <c r="EM869" s="239"/>
      <c r="EN869" s="239"/>
      <c r="EO869" s="239"/>
      <c r="EP869" s="239"/>
      <c r="EQ869" s="239"/>
      <c r="ER869" s="239"/>
      <c r="ES869" s="239"/>
      <c r="ET869" s="239"/>
      <c r="EU869" s="239"/>
      <c r="EV869" s="239"/>
      <c r="EW869" s="239"/>
      <c r="EX869" s="239"/>
      <c r="EY869" s="239"/>
      <c r="EZ869" s="239"/>
      <c r="FA869" s="239"/>
      <c r="FB869" s="239"/>
      <c r="FC869" s="239"/>
      <c r="FD869" s="239"/>
      <c r="FE869" s="239"/>
      <c r="FF869" s="239"/>
      <c r="FG869" s="239"/>
      <c r="FH869" s="239"/>
      <c r="FI869" s="239"/>
      <c r="FJ869" s="239"/>
      <c r="FK869" s="239"/>
      <c r="FL869" s="239"/>
      <c r="FM869" s="239"/>
      <c r="FN869" s="239"/>
      <c r="FO869" s="239"/>
      <c r="FP869" s="239"/>
      <c r="FQ869" s="239"/>
      <c r="FR869" s="239"/>
      <c r="FS869" s="239"/>
      <c r="FT869" s="239"/>
      <c r="FU869" s="239"/>
      <c r="FV869" s="239"/>
      <c r="FW869" s="239"/>
      <c r="FX869" s="239"/>
      <c r="FY869" s="239"/>
      <c r="FZ869" s="239"/>
      <c r="GA869" s="239"/>
      <c r="GB869" s="239"/>
      <c r="GC869" s="239"/>
      <c r="GD869" s="239"/>
      <c r="GE869" s="239"/>
      <c r="GF869" s="239"/>
      <c r="GG869" s="239"/>
      <c r="GH869" s="239"/>
      <c r="GI869" s="239"/>
      <c r="GJ869" s="239"/>
      <c r="GK869" s="239"/>
      <c r="GL869" s="239"/>
      <c r="GM869" s="239"/>
      <c r="GN869" s="239"/>
      <c r="GO869" s="239"/>
      <c r="GP869" s="239"/>
      <c r="GQ869" s="239"/>
      <c r="GR869" s="239"/>
      <c r="GS869" s="239"/>
      <c r="GT869" s="239"/>
      <c r="GU869" s="239"/>
      <c r="GV869" s="239"/>
      <c r="GW869" s="239"/>
      <c r="GX869" s="239"/>
      <c r="GY869" s="239"/>
      <c r="GZ869" s="239"/>
      <c r="HA869" s="239"/>
      <c r="HB869" s="239"/>
      <c r="HC869" s="239"/>
      <c r="HD869" s="239"/>
      <c r="HE869" s="239"/>
      <c r="HF869" s="239"/>
      <c r="HG869" s="239"/>
      <c r="HH869" s="239"/>
      <c r="HI869" s="239"/>
      <c r="HJ869" s="239"/>
      <c r="HK869" s="239"/>
      <c r="HL869" s="239"/>
      <c r="HM869" s="239"/>
      <c r="HN869" s="239"/>
      <c r="HO869" s="239"/>
      <c r="HP869" s="239"/>
      <c r="HQ869" s="239"/>
      <c r="HR869" s="239"/>
      <c r="HS869" s="239"/>
      <c r="HT869" s="239"/>
      <c r="HU869" s="239"/>
      <c r="HV869" s="239"/>
      <c r="HW869" s="239"/>
      <c r="HX869" s="239"/>
      <c r="HY869" s="239"/>
      <c r="HZ869" s="239"/>
      <c r="IA869" s="239"/>
      <c r="IB869" s="239"/>
      <c r="IC869" s="239"/>
      <c r="ID869" s="239"/>
      <c r="IE869" s="239"/>
      <c r="IF869" s="239"/>
      <c r="IG869" s="239"/>
      <c r="IH869" s="325"/>
      <c r="II869" s="325"/>
      <c r="IJ869" s="325"/>
      <c r="IK869" s="325"/>
      <c r="IL869" s="325"/>
      <c r="IM869" s="325"/>
      <c r="IN869" s="325"/>
      <c r="IO869" s="325"/>
      <c r="IP869" s="325"/>
      <c r="IQ869" s="325"/>
      <c r="IR869" s="325"/>
      <c r="IS869" s="325"/>
      <c r="IT869" s="325"/>
      <c r="IU869" s="325"/>
      <c r="IV869" s="325"/>
    </row>
    <row r="870" spans="1:256" s="321" customFormat="1" ht="30" customHeight="1">
      <c r="A870" s="341" t="s">
        <v>79</v>
      </c>
      <c r="B870" s="344">
        <v>1343.61</v>
      </c>
      <c r="C870" s="338">
        <f t="shared" si="116"/>
        <v>1343.61</v>
      </c>
      <c r="D870" s="345">
        <v>601</v>
      </c>
      <c r="E870" s="353">
        <f t="shared" si="115"/>
        <v>0.44730241662387155</v>
      </c>
      <c r="F870" s="354"/>
      <c r="G870" s="239"/>
      <c r="H870" s="239"/>
      <c r="I870" s="239"/>
      <c r="J870" s="239"/>
      <c r="K870" s="239"/>
      <c r="L870" s="239"/>
      <c r="M870" s="239"/>
      <c r="N870" s="239"/>
      <c r="O870" s="239"/>
      <c r="P870" s="239"/>
      <c r="Q870" s="239"/>
      <c r="R870" s="239"/>
      <c r="S870" s="239"/>
      <c r="T870" s="239"/>
      <c r="U870" s="239"/>
      <c r="V870" s="239"/>
      <c r="W870" s="239"/>
      <c r="X870" s="239"/>
      <c r="Y870" s="239"/>
      <c r="Z870" s="239"/>
      <c r="AA870" s="239"/>
      <c r="AB870" s="239"/>
      <c r="AC870" s="239"/>
      <c r="AD870" s="239"/>
      <c r="AE870" s="239"/>
      <c r="AF870" s="239"/>
      <c r="AG870" s="239"/>
      <c r="AH870" s="239"/>
      <c r="AI870" s="239"/>
      <c r="AJ870" s="239"/>
      <c r="AK870" s="239"/>
      <c r="AL870" s="239"/>
      <c r="AM870" s="239"/>
      <c r="AN870" s="239"/>
      <c r="AO870" s="239"/>
      <c r="AP870" s="239"/>
      <c r="AQ870" s="239"/>
      <c r="AR870" s="239"/>
      <c r="AS870" s="239"/>
      <c r="AT870" s="239"/>
      <c r="AU870" s="239"/>
      <c r="AV870" s="239"/>
      <c r="AW870" s="239"/>
      <c r="AX870" s="239"/>
      <c r="AY870" s="239"/>
      <c r="AZ870" s="239"/>
      <c r="BA870" s="239"/>
      <c r="BB870" s="239"/>
      <c r="BC870" s="239"/>
      <c r="BD870" s="239"/>
      <c r="BE870" s="239"/>
      <c r="BF870" s="239"/>
      <c r="BG870" s="239"/>
      <c r="BH870" s="239"/>
      <c r="BI870" s="239"/>
      <c r="BJ870" s="239"/>
      <c r="BK870" s="239"/>
      <c r="BL870" s="239"/>
      <c r="BM870" s="239"/>
      <c r="BN870" s="239"/>
      <c r="BO870" s="239"/>
      <c r="BP870" s="239"/>
      <c r="BQ870" s="239"/>
      <c r="BR870" s="239"/>
      <c r="BS870" s="239"/>
      <c r="BT870" s="239"/>
      <c r="BU870" s="239"/>
      <c r="BV870" s="239"/>
      <c r="BW870" s="239"/>
      <c r="BX870" s="239"/>
      <c r="BY870" s="239"/>
      <c r="BZ870" s="239"/>
      <c r="CA870" s="239"/>
      <c r="CB870" s="239"/>
      <c r="CC870" s="239"/>
      <c r="CD870" s="239"/>
      <c r="CE870" s="239"/>
      <c r="CF870" s="239"/>
      <c r="CG870" s="239"/>
      <c r="CH870" s="239"/>
      <c r="CI870" s="239"/>
      <c r="CJ870" s="239"/>
      <c r="CK870" s="239"/>
      <c r="CL870" s="239"/>
      <c r="CM870" s="239"/>
      <c r="CN870" s="239"/>
      <c r="CO870" s="239"/>
      <c r="CP870" s="239"/>
      <c r="CQ870" s="239"/>
      <c r="CR870" s="239"/>
      <c r="CS870" s="239"/>
      <c r="CT870" s="239"/>
      <c r="CU870" s="239"/>
      <c r="CV870" s="239"/>
      <c r="CW870" s="239"/>
      <c r="CX870" s="239"/>
      <c r="CY870" s="239"/>
      <c r="CZ870" s="239"/>
      <c r="DA870" s="239"/>
      <c r="DB870" s="239"/>
      <c r="DC870" s="239"/>
      <c r="DD870" s="239"/>
      <c r="DE870" s="239"/>
      <c r="DF870" s="239"/>
      <c r="DG870" s="239"/>
      <c r="DH870" s="239"/>
      <c r="DI870" s="239"/>
      <c r="DJ870" s="239"/>
      <c r="DK870" s="239"/>
      <c r="DL870" s="239"/>
      <c r="DM870" s="239"/>
      <c r="DN870" s="239"/>
      <c r="DO870" s="239"/>
      <c r="DP870" s="239"/>
      <c r="DQ870" s="239"/>
      <c r="DR870" s="239"/>
      <c r="DS870" s="239"/>
      <c r="DT870" s="239"/>
      <c r="DU870" s="239"/>
      <c r="DV870" s="239"/>
      <c r="DW870" s="239"/>
      <c r="DX870" s="239"/>
      <c r="DY870" s="239"/>
      <c r="DZ870" s="239"/>
      <c r="EA870" s="239"/>
      <c r="EB870" s="239"/>
      <c r="EC870" s="239"/>
      <c r="ED870" s="239"/>
      <c r="EE870" s="239"/>
      <c r="EF870" s="239"/>
      <c r="EG870" s="239"/>
      <c r="EH870" s="239"/>
      <c r="EI870" s="239"/>
      <c r="EJ870" s="239"/>
      <c r="EK870" s="239"/>
      <c r="EL870" s="239"/>
      <c r="EM870" s="239"/>
      <c r="EN870" s="239"/>
      <c r="EO870" s="239"/>
      <c r="EP870" s="239"/>
      <c r="EQ870" s="239"/>
      <c r="ER870" s="239"/>
      <c r="ES870" s="239"/>
      <c r="ET870" s="239"/>
      <c r="EU870" s="239"/>
      <c r="EV870" s="239"/>
      <c r="EW870" s="239"/>
      <c r="EX870" s="239"/>
      <c r="EY870" s="239"/>
      <c r="EZ870" s="239"/>
      <c r="FA870" s="239"/>
      <c r="FB870" s="239"/>
      <c r="FC870" s="239"/>
      <c r="FD870" s="239"/>
      <c r="FE870" s="239"/>
      <c r="FF870" s="239"/>
      <c r="FG870" s="239"/>
      <c r="FH870" s="239"/>
      <c r="FI870" s="239"/>
      <c r="FJ870" s="239"/>
      <c r="FK870" s="239"/>
      <c r="FL870" s="239"/>
      <c r="FM870" s="239"/>
      <c r="FN870" s="239"/>
      <c r="FO870" s="239"/>
      <c r="FP870" s="239"/>
      <c r="FQ870" s="239"/>
      <c r="FR870" s="239"/>
      <c r="FS870" s="239"/>
      <c r="FT870" s="239"/>
      <c r="FU870" s="239"/>
      <c r="FV870" s="239"/>
      <c r="FW870" s="239"/>
      <c r="FX870" s="239"/>
      <c r="FY870" s="239"/>
      <c r="FZ870" s="239"/>
      <c r="GA870" s="239"/>
      <c r="GB870" s="239"/>
      <c r="GC870" s="239"/>
      <c r="GD870" s="239"/>
      <c r="GE870" s="239"/>
      <c r="GF870" s="239"/>
      <c r="GG870" s="239"/>
      <c r="GH870" s="239"/>
      <c r="GI870" s="239"/>
      <c r="GJ870" s="239"/>
      <c r="GK870" s="239"/>
      <c r="GL870" s="239"/>
      <c r="GM870" s="239"/>
      <c r="GN870" s="239"/>
      <c r="GO870" s="239"/>
      <c r="GP870" s="239"/>
      <c r="GQ870" s="239"/>
      <c r="GR870" s="239"/>
      <c r="GS870" s="239"/>
      <c r="GT870" s="239"/>
      <c r="GU870" s="239"/>
      <c r="GV870" s="239"/>
      <c r="GW870" s="239"/>
      <c r="GX870" s="239"/>
      <c r="GY870" s="239"/>
      <c r="GZ870" s="239"/>
      <c r="HA870" s="239"/>
      <c r="HB870" s="239"/>
      <c r="HC870" s="239"/>
      <c r="HD870" s="239"/>
      <c r="HE870" s="239"/>
      <c r="HF870" s="239"/>
      <c r="HG870" s="239"/>
      <c r="HH870" s="239"/>
      <c r="HI870" s="239"/>
      <c r="HJ870" s="239"/>
      <c r="HK870" s="239"/>
      <c r="HL870" s="239"/>
      <c r="HM870" s="239"/>
      <c r="HN870" s="239"/>
      <c r="HO870" s="239"/>
      <c r="HP870" s="239"/>
      <c r="HQ870" s="239"/>
      <c r="HR870" s="239"/>
      <c r="HS870" s="239"/>
      <c r="HT870" s="239"/>
      <c r="HU870" s="239"/>
      <c r="HV870" s="239"/>
      <c r="HW870" s="239"/>
      <c r="HX870" s="239"/>
      <c r="HY870" s="239"/>
      <c r="HZ870" s="239"/>
      <c r="IA870" s="239"/>
      <c r="IB870" s="239"/>
      <c r="IC870" s="239"/>
      <c r="ID870" s="239"/>
      <c r="IE870" s="239"/>
      <c r="IF870" s="239"/>
      <c r="IG870" s="239"/>
      <c r="IH870" s="325"/>
      <c r="II870" s="325"/>
      <c r="IJ870" s="325"/>
      <c r="IK870" s="325"/>
      <c r="IL870" s="325"/>
      <c r="IM870" s="325"/>
      <c r="IN870" s="325"/>
      <c r="IO870" s="325"/>
      <c r="IP870" s="325"/>
      <c r="IQ870" s="325"/>
      <c r="IR870" s="325"/>
      <c r="IS870" s="325"/>
      <c r="IT870" s="325"/>
      <c r="IU870" s="325"/>
      <c r="IV870" s="325"/>
    </row>
    <row r="871" spans="1:6" s="321" customFormat="1" ht="30" customHeight="1">
      <c r="A871" s="341" t="s">
        <v>80</v>
      </c>
      <c r="B871" s="344">
        <v>0</v>
      </c>
      <c r="C871" s="338">
        <f t="shared" si="116"/>
        <v>0</v>
      </c>
      <c r="D871" s="345"/>
      <c r="E871" s="353" t="str">
        <f t="shared" si="115"/>
        <v>-</v>
      </c>
      <c r="F871" s="354"/>
    </row>
    <row r="872" spans="1:256" s="321" customFormat="1" ht="30" customHeight="1">
      <c r="A872" s="341" t="s">
        <v>758</v>
      </c>
      <c r="B872" s="344">
        <v>53</v>
      </c>
      <c r="C872" s="338">
        <f t="shared" si="116"/>
        <v>53</v>
      </c>
      <c r="D872" s="345">
        <v>53</v>
      </c>
      <c r="E872" s="353">
        <f t="shared" si="115"/>
        <v>1</v>
      </c>
      <c r="F872" s="354"/>
      <c r="G872" s="239"/>
      <c r="H872" s="239"/>
      <c r="I872" s="239"/>
      <c r="J872" s="239"/>
      <c r="K872" s="239"/>
      <c r="L872" s="239"/>
      <c r="M872" s="239"/>
      <c r="N872" s="239"/>
      <c r="O872" s="239"/>
      <c r="P872" s="239"/>
      <c r="Q872" s="239"/>
      <c r="R872" s="239"/>
      <c r="S872" s="239"/>
      <c r="T872" s="239"/>
      <c r="U872" s="239"/>
      <c r="V872" s="239"/>
      <c r="W872" s="239"/>
      <c r="X872" s="239"/>
      <c r="Y872" s="239"/>
      <c r="Z872" s="239"/>
      <c r="AA872" s="239"/>
      <c r="AB872" s="239"/>
      <c r="AC872" s="239"/>
      <c r="AD872" s="239"/>
      <c r="AE872" s="239"/>
      <c r="AF872" s="239"/>
      <c r="AG872" s="239"/>
      <c r="AH872" s="239"/>
      <c r="AI872" s="239"/>
      <c r="AJ872" s="239"/>
      <c r="AK872" s="239"/>
      <c r="AL872" s="239"/>
      <c r="AM872" s="239"/>
      <c r="AN872" s="239"/>
      <c r="AO872" s="239"/>
      <c r="AP872" s="239"/>
      <c r="AQ872" s="239"/>
      <c r="AR872" s="239"/>
      <c r="AS872" s="239"/>
      <c r="AT872" s="239"/>
      <c r="AU872" s="239"/>
      <c r="AV872" s="239"/>
      <c r="AW872" s="239"/>
      <c r="AX872" s="239"/>
      <c r="AY872" s="239"/>
      <c r="AZ872" s="239"/>
      <c r="BA872" s="239"/>
      <c r="BB872" s="239"/>
      <c r="BC872" s="239"/>
      <c r="BD872" s="239"/>
      <c r="BE872" s="239"/>
      <c r="BF872" s="239"/>
      <c r="BG872" s="239"/>
      <c r="BH872" s="239"/>
      <c r="BI872" s="239"/>
      <c r="BJ872" s="239"/>
      <c r="BK872" s="239"/>
      <c r="BL872" s="239"/>
      <c r="BM872" s="239"/>
      <c r="BN872" s="239"/>
      <c r="BO872" s="239"/>
      <c r="BP872" s="239"/>
      <c r="BQ872" s="239"/>
      <c r="BR872" s="239"/>
      <c r="BS872" s="239"/>
      <c r="BT872" s="239"/>
      <c r="BU872" s="239"/>
      <c r="BV872" s="239"/>
      <c r="BW872" s="239"/>
      <c r="BX872" s="239"/>
      <c r="BY872" s="239"/>
      <c r="BZ872" s="239"/>
      <c r="CA872" s="239"/>
      <c r="CB872" s="239"/>
      <c r="CC872" s="239"/>
      <c r="CD872" s="239"/>
      <c r="CE872" s="239"/>
      <c r="CF872" s="239"/>
      <c r="CG872" s="239"/>
      <c r="CH872" s="239"/>
      <c r="CI872" s="239"/>
      <c r="CJ872" s="239"/>
      <c r="CK872" s="239"/>
      <c r="CL872" s="239"/>
      <c r="CM872" s="239"/>
      <c r="CN872" s="239"/>
      <c r="CO872" s="239"/>
      <c r="CP872" s="239"/>
      <c r="CQ872" s="239"/>
      <c r="CR872" s="239"/>
      <c r="CS872" s="239"/>
      <c r="CT872" s="239"/>
      <c r="CU872" s="239"/>
      <c r="CV872" s="239"/>
      <c r="CW872" s="239"/>
      <c r="CX872" s="239"/>
      <c r="CY872" s="239"/>
      <c r="CZ872" s="239"/>
      <c r="DA872" s="239"/>
      <c r="DB872" s="239"/>
      <c r="DC872" s="239"/>
      <c r="DD872" s="239"/>
      <c r="DE872" s="239"/>
      <c r="DF872" s="239"/>
      <c r="DG872" s="239"/>
      <c r="DH872" s="239"/>
      <c r="DI872" s="239"/>
      <c r="DJ872" s="239"/>
      <c r="DK872" s="239"/>
      <c r="DL872" s="239"/>
      <c r="DM872" s="239"/>
      <c r="DN872" s="239"/>
      <c r="DO872" s="239"/>
      <c r="DP872" s="239"/>
      <c r="DQ872" s="239"/>
      <c r="DR872" s="239"/>
      <c r="DS872" s="239"/>
      <c r="DT872" s="239"/>
      <c r="DU872" s="239"/>
      <c r="DV872" s="239"/>
      <c r="DW872" s="239"/>
      <c r="DX872" s="239"/>
      <c r="DY872" s="239"/>
      <c r="DZ872" s="239"/>
      <c r="EA872" s="239"/>
      <c r="EB872" s="239"/>
      <c r="EC872" s="239"/>
      <c r="ED872" s="239"/>
      <c r="EE872" s="239"/>
      <c r="EF872" s="239"/>
      <c r="EG872" s="239"/>
      <c r="EH872" s="239"/>
      <c r="EI872" s="239"/>
      <c r="EJ872" s="239"/>
      <c r="EK872" s="239"/>
      <c r="EL872" s="239"/>
      <c r="EM872" s="239"/>
      <c r="EN872" s="239"/>
      <c r="EO872" s="239"/>
      <c r="EP872" s="239"/>
      <c r="EQ872" s="239"/>
      <c r="ER872" s="239"/>
      <c r="ES872" s="239"/>
      <c r="ET872" s="239"/>
      <c r="EU872" s="239"/>
      <c r="EV872" s="239"/>
      <c r="EW872" s="239"/>
      <c r="EX872" s="239"/>
      <c r="EY872" s="239"/>
      <c r="EZ872" s="239"/>
      <c r="FA872" s="239"/>
      <c r="FB872" s="239"/>
      <c r="FC872" s="239"/>
      <c r="FD872" s="239"/>
      <c r="FE872" s="239"/>
      <c r="FF872" s="239"/>
      <c r="FG872" s="239"/>
      <c r="FH872" s="239"/>
      <c r="FI872" s="239"/>
      <c r="FJ872" s="239"/>
      <c r="FK872" s="239"/>
      <c r="FL872" s="239"/>
      <c r="FM872" s="239"/>
      <c r="FN872" s="239"/>
      <c r="FO872" s="239"/>
      <c r="FP872" s="239"/>
      <c r="FQ872" s="239"/>
      <c r="FR872" s="239"/>
      <c r="FS872" s="239"/>
      <c r="FT872" s="239"/>
      <c r="FU872" s="239"/>
      <c r="FV872" s="239"/>
      <c r="FW872" s="239"/>
      <c r="FX872" s="239"/>
      <c r="FY872" s="239"/>
      <c r="FZ872" s="239"/>
      <c r="GA872" s="239"/>
      <c r="GB872" s="239"/>
      <c r="GC872" s="239"/>
      <c r="GD872" s="239"/>
      <c r="GE872" s="239"/>
      <c r="GF872" s="239"/>
      <c r="GG872" s="239"/>
      <c r="GH872" s="239"/>
      <c r="GI872" s="239"/>
      <c r="GJ872" s="239"/>
      <c r="GK872" s="239"/>
      <c r="GL872" s="239"/>
      <c r="GM872" s="239"/>
      <c r="GN872" s="239"/>
      <c r="GO872" s="239"/>
      <c r="GP872" s="239"/>
      <c r="GQ872" s="239"/>
      <c r="GR872" s="239"/>
      <c r="GS872" s="239"/>
      <c r="GT872" s="239"/>
      <c r="GU872" s="239"/>
      <c r="GV872" s="239"/>
      <c r="GW872" s="239"/>
      <c r="GX872" s="239"/>
      <c r="GY872" s="239"/>
      <c r="GZ872" s="239"/>
      <c r="HA872" s="239"/>
      <c r="HB872" s="239"/>
      <c r="HC872" s="239"/>
      <c r="HD872" s="239"/>
      <c r="HE872" s="239"/>
      <c r="HF872" s="239"/>
      <c r="HG872" s="239"/>
      <c r="HH872" s="239"/>
      <c r="HI872" s="239"/>
      <c r="HJ872" s="239"/>
      <c r="HK872" s="239"/>
      <c r="HL872" s="239"/>
      <c r="HM872" s="239"/>
      <c r="HN872" s="239"/>
      <c r="HO872" s="239"/>
      <c r="HP872" s="239"/>
      <c r="HQ872" s="239"/>
      <c r="HR872" s="239"/>
      <c r="HS872" s="239"/>
      <c r="HT872" s="239"/>
      <c r="HU872" s="239"/>
      <c r="HV872" s="239"/>
      <c r="HW872" s="239"/>
      <c r="HX872" s="239"/>
      <c r="HY872" s="239"/>
      <c r="HZ872" s="239"/>
      <c r="IA872" s="239"/>
      <c r="IB872" s="239"/>
      <c r="IC872" s="239"/>
      <c r="ID872" s="239"/>
      <c r="IE872" s="239"/>
      <c r="IF872" s="239"/>
      <c r="IG872" s="239"/>
      <c r="IH872" s="325"/>
      <c r="II872" s="325"/>
      <c r="IJ872" s="325"/>
      <c r="IK872" s="325"/>
      <c r="IL872" s="325"/>
      <c r="IM872" s="325"/>
      <c r="IN872" s="325"/>
      <c r="IO872" s="325"/>
      <c r="IP872" s="325"/>
      <c r="IQ872" s="325"/>
      <c r="IR872" s="325"/>
      <c r="IS872" s="325"/>
      <c r="IT872" s="325"/>
      <c r="IU872" s="325"/>
      <c r="IV872" s="325"/>
    </row>
    <row r="873" spans="1:256" s="321" customFormat="1" ht="30" customHeight="1">
      <c r="A873" s="341" t="s">
        <v>759</v>
      </c>
      <c r="B873" s="344">
        <v>5209.49</v>
      </c>
      <c r="C873" s="338">
        <f t="shared" si="116"/>
        <v>5209.49</v>
      </c>
      <c r="D873" s="345">
        <v>5100</v>
      </c>
      <c r="E873" s="353">
        <f t="shared" si="115"/>
        <v>0.9789825875469577</v>
      </c>
      <c r="F873" s="354"/>
      <c r="G873" s="239"/>
      <c r="H873" s="239"/>
      <c r="I873" s="239"/>
      <c r="J873" s="239"/>
      <c r="K873" s="239"/>
      <c r="L873" s="239"/>
      <c r="M873" s="239"/>
      <c r="N873" s="239"/>
      <c r="O873" s="239"/>
      <c r="P873" s="239"/>
      <c r="Q873" s="239"/>
      <c r="R873" s="239"/>
      <c r="S873" s="239"/>
      <c r="T873" s="239"/>
      <c r="U873" s="239"/>
      <c r="V873" s="239"/>
      <c r="W873" s="239"/>
      <c r="X873" s="239"/>
      <c r="Y873" s="239"/>
      <c r="Z873" s="239"/>
      <c r="AA873" s="239"/>
      <c r="AB873" s="239"/>
      <c r="AC873" s="239"/>
      <c r="AD873" s="239"/>
      <c r="AE873" s="239"/>
      <c r="AF873" s="239"/>
      <c r="AG873" s="239"/>
      <c r="AH873" s="239"/>
      <c r="AI873" s="239"/>
      <c r="AJ873" s="239"/>
      <c r="AK873" s="239"/>
      <c r="AL873" s="239"/>
      <c r="AM873" s="239"/>
      <c r="AN873" s="239"/>
      <c r="AO873" s="239"/>
      <c r="AP873" s="239"/>
      <c r="AQ873" s="239"/>
      <c r="AR873" s="239"/>
      <c r="AS873" s="239"/>
      <c r="AT873" s="239"/>
      <c r="AU873" s="239"/>
      <c r="AV873" s="239"/>
      <c r="AW873" s="239"/>
      <c r="AX873" s="239"/>
      <c r="AY873" s="239"/>
      <c r="AZ873" s="239"/>
      <c r="BA873" s="239"/>
      <c r="BB873" s="239"/>
      <c r="BC873" s="239"/>
      <c r="BD873" s="239"/>
      <c r="BE873" s="239"/>
      <c r="BF873" s="239"/>
      <c r="BG873" s="239"/>
      <c r="BH873" s="239"/>
      <c r="BI873" s="239"/>
      <c r="BJ873" s="239"/>
      <c r="BK873" s="239"/>
      <c r="BL873" s="239"/>
      <c r="BM873" s="239"/>
      <c r="BN873" s="239"/>
      <c r="BO873" s="239"/>
      <c r="BP873" s="239"/>
      <c r="BQ873" s="239"/>
      <c r="BR873" s="239"/>
      <c r="BS873" s="239"/>
      <c r="BT873" s="239"/>
      <c r="BU873" s="239"/>
      <c r="BV873" s="239"/>
      <c r="BW873" s="239"/>
      <c r="BX873" s="239"/>
      <c r="BY873" s="239"/>
      <c r="BZ873" s="239"/>
      <c r="CA873" s="239"/>
      <c r="CB873" s="239"/>
      <c r="CC873" s="239"/>
      <c r="CD873" s="239"/>
      <c r="CE873" s="239"/>
      <c r="CF873" s="239"/>
      <c r="CG873" s="239"/>
      <c r="CH873" s="239"/>
      <c r="CI873" s="239"/>
      <c r="CJ873" s="239"/>
      <c r="CK873" s="239"/>
      <c r="CL873" s="239"/>
      <c r="CM873" s="239"/>
      <c r="CN873" s="239"/>
      <c r="CO873" s="239"/>
      <c r="CP873" s="239"/>
      <c r="CQ873" s="239"/>
      <c r="CR873" s="239"/>
      <c r="CS873" s="239"/>
      <c r="CT873" s="239"/>
      <c r="CU873" s="239"/>
      <c r="CV873" s="239"/>
      <c r="CW873" s="239"/>
      <c r="CX873" s="239"/>
      <c r="CY873" s="239"/>
      <c r="CZ873" s="239"/>
      <c r="DA873" s="239"/>
      <c r="DB873" s="239"/>
      <c r="DC873" s="239"/>
      <c r="DD873" s="239"/>
      <c r="DE873" s="239"/>
      <c r="DF873" s="239"/>
      <c r="DG873" s="239"/>
      <c r="DH873" s="239"/>
      <c r="DI873" s="239"/>
      <c r="DJ873" s="239"/>
      <c r="DK873" s="239"/>
      <c r="DL873" s="239"/>
      <c r="DM873" s="239"/>
      <c r="DN873" s="239"/>
      <c r="DO873" s="239"/>
      <c r="DP873" s="239"/>
      <c r="DQ873" s="239"/>
      <c r="DR873" s="239"/>
      <c r="DS873" s="239"/>
      <c r="DT873" s="239"/>
      <c r="DU873" s="239"/>
      <c r="DV873" s="239"/>
      <c r="DW873" s="239"/>
      <c r="DX873" s="239"/>
      <c r="DY873" s="239"/>
      <c r="DZ873" s="239"/>
      <c r="EA873" s="239"/>
      <c r="EB873" s="239"/>
      <c r="EC873" s="239"/>
      <c r="ED873" s="239"/>
      <c r="EE873" s="239"/>
      <c r="EF873" s="239"/>
      <c r="EG873" s="239"/>
      <c r="EH873" s="239"/>
      <c r="EI873" s="239"/>
      <c r="EJ873" s="239"/>
      <c r="EK873" s="239"/>
      <c r="EL873" s="239"/>
      <c r="EM873" s="239"/>
      <c r="EN873" s="239"/>
      <c r="EO873" s="239"/>
      <c r="EP873" s="239"/>
      <c r="EQ873" s="239"/>
      <c r="ER873" s="239"/>
      <c r="ES873" s="239"/>
      <c r="ET873" s="239"/>
      <c r="EU873" s="239"/>
      <c r="EV873" s="239"/>
      <c r="EW873" s="239"/>
      <c r="EX873" s="239"/>
      <c r="EY873" s="239"/>
      <c r="EZ873" s="239"/>
      <c r="FA873" s="239"/>
      <c r="FB873" s="239"/>
      <c r="FC873" s="239"/>
      <c r="FD873" s="239"/>
      <c r="FE873" s="239"/>
      <c r="FF873" s="239"/>
      <c r="FG873" s="239"/>
      <c r="FH873" s="239"/>
      <c r="FI873" s="239"/>
      <c r="FJ873" s="239"/>
      <c r="FK873" s="239"/>
      <c r="FL873" s="239"/>
      <c r="FM873" s="239"/>
      <c r="FN873" s="239"/>
      <c r="FO873" s="239"/>
      <c r="FP873" s="239"/>
      <c r="FQ873" s="239"/>
      <c r="FR873" s="239"/>
      <c r="FS873" s="239"/>
      <c r="FT873" s="239"/>
      <c r="FU873" s="239"/>
      <c r="FV873" s="239"/>
      <c r="FW873" s="239"/>
      <c r="FX873" s="239"/>
      <c r="FY873" s="239"/>
      <c r="FZ873" s="239"/>
      <c r="GA873" s="239"/>
      <c r="GB873" s="239"/>
      <c r="GC873" s="239"/>
      <c r="GD873" s="239"/>
      <c r="GE873" s="239"/>
      <c r="GF873" s="239"/>
      <c r="GG873" s="239"/>
      <c r="GH873" s="239"/>
      <c r="GI873" s="239"/>
      <c r="GJ873" s="239"/>
      <c r="GK873" s="239"/>
      <c r="GL873" s="239"/>
      <c r="GM873" s="239"/>
      <c r="GN873" s="239"/>
      <c r="GO873" s="239"/>
      <c r="GP873" s="239"/>
      <c r="GQ873" s="239"/>
      <c r="GR873" s="239"/>
      <c r="GS873" s="239"/>
      <c r="GT873" s="239"/>
      <c r="GU873" s="239"/>
      <c r="GV873" s="239"/>
      <c r="GW873" s="239"/>
      <c r="GX873" s="239"/>
      <c r="GY873" s="239"/>
      <c r="GZ873" s="239"/>
      <c r="HA873" s="239"/>
      <c r="HB873" s="239"/>
      <c r="HC873" s="239"/>
      <c r="HD873" s="239"/>
      <c r="HE873" s="239"/>
      <c r="HF873" s="239"/>
      <c r="HG873" s="239"/>
      <c r="HH873" s="239"/>
      <c r="HI873" s="239"/>
      <c r="HJ873" s="239"/>
      <c r="HK873" s="239"/>
      <c r="HL873" s="239"/>
      <c r="HM873" s="239"/>
      <c r="HN873" s="239"/>
      <c r="HO873" s="239"/>
      <c r="HP873" s="239"/>
      <c r="HQ873" s="239"/>
      <c r="HR873" s="239"/>
      <c r="HS873" s="239"/>
      <c r="HT873" s="239"/>
      <c r="HU873" s="239"/>
      <c r="HV873" s="239"/>
      <c r="HW873" s="239"/>
      <c r="HX873" s="239"/>
      <c r="HY873" s="239"/>
      <c r="HZ873" s="239"/>
      <c r="IA873" s="239"/>
      <c r="IB873" s="239"/>
      <c r="IC873" s="239"/>
      <c r="ID873" s="239"/>
      <c r="IE873" s="239"/>
      <c r="IF873" s="239"/>
      <c r="IG873" s="239"/>
      <c r="IH873" s="325"/>
      <c r="II873" s="325"/>
      <c r="IJ873" s="325"/>
      <c r="IK873" s="325"/>
      <c r="IL873" s="325"/>
      <c r="IM873" s="325"/>
      <c r="IN873" s="325"/>
      <c r="IO873" s="325"/>
      <c r="IP873" s="325"/>
      <c r="IQ873" s="325"/>
      <c r="IR873" s="325"/>
      <c r="IS873" s="325"/>
      <c r="IT873" s="325"/>
      <c r="IU873" s="325"/>
      <c r="IV873" s="325"/>
    </row>
    <row r="874" spans="1:6" s="321" customFormat="1" ht="30" customHeight="1">
      <c r="A874" s="341" t="s">
        <v>760</v>
      </c>
      <c r="B874" s="344">
        <v>0</v>
      </c>
      <c r="C874" s="338">
        <f t="shared" si="116"/>
        <v>0</v>
      </c>
      <c r="D874" s="345"/>
      <c r="E874" s="353" t="str">
        <f t="shared" si="115"/>
        <v>-</v>
      </c>
      <c r="F874" s="354"/>
    </row>
    <row r="875" spans="1:6" s="321" customFormat="1" ht="30" customHeight="1">
      <c r="A875" s="341" t="s">
        <v>761</v>
      </c>
      <c r="B875" s="344">
        <v>0</v>
      </c>
      <c r="C875" s="338">
        <f t="shared" si="116"/>
        <v>0</v>
      </c>
      <c r="D875" s="345"/>
      <c r="E875" s="353" t="str">
        <f t="shared" si="115"/>
        <v>-</v>
      </c>
      <c r="F875" s="354"/>
    </row>
    <row r="876" spans="1:6" s="321" customFormat="1" ht="30" customHeight="1">
      <c r="A876" s="341" t="s">
        <v>762</v>
      </c>
      <c r="B876" s="344">
        <v>0</v>
      </c>
      <c r="C876" s="338">
        <f t="shared" si="116"/>
        <v>0</v>
      </c>
      <c r="D876" s="345"/>
      <c r="E876" s="353" t="str">
        <f t="shared" si="115"/>
        <v>-</v>
      </c>
      <c r="F876" s="354"/>
    </row>
    <row r="877" spans="1:6" s="321" customFormat="1" ht="30" customHeight="1">
      <c r="A877" s="341" t="s">
        <v>763</v>
      </c>
      <c r="B877" s="344">
        <v>0</v>
      </c>
      <c r="C877" s="338">
        <f t="shared" si="116"/>
        <v>0</v>
      </c>
      <c r="D877" s="345"/>
      <c r="E877" s="353" t="str">
        <f t="shared" si="115"/>
        <v>-</v>
      </c>
      <c r="F877" s="354"/>
    </row>
    <row r="878" spans="1:6" s="321" customFormat="1" ht="30" customHeight="1">
      <c r="A878" s="341" t="s">
        <v>764</v>
      </c>
      <c r="B878" s="344">
        <v>0</v>
      </c>
      <c r="C878" s="338">
        <f t="shared" si="116"/>
        <v>0</v>
      </c>
      <c r="D878" s="345"/>
      <c r="E878" s="353" t="str">
        <f t="shared" si="115"/>
        <v>-</v>
      </c>
      <c r="F878" s="354"/>
    </row>
    <row r="879" spans="1:256" s="321" customFormat="1" ht="30" customHeight="1">
      <c r="A879" s="341" t="s">
        <v>765</v>
      </c>
      <c r="B879" s="344">
        <v>8810.18</v>
      </c>
      <c r="C879" s="338">
        <f t="shared" si="116"/>
        <v>8810.18</v>
      </c>
      <c r="D879" s="345">
        <v>9170</v>
      </c>
      <c r="E879" s="353">
        <f t="shared" si="115"/>
        <v>1.0408413903007656</v>
      </c>
      <c r="F879" s="354"/>
      <c r="G879" s="239"/>
      <c r="H879" s="239"/>
      <c r="I879" s="239"/>
      <c r="J879" s="239"/>
      <c r="K879" s="239"/>
      <c r="L879" s="239"/>
      <c r="M879" s="239"/>
      <c r="N879" s="239"/>
      <c r="O879" s="239"/>
      <c r="P879" s="239"/>
      <c r="Q879" s="239"/>
      <c r="R879" s="239"/>
      <c r="S879" s="239"/>
      <c r="T879" s="239"/>
      <c r="U879" s="239"/>
      <c r="V879" s="239"/>
      <c r="W879" s="239"/>
      <c r="X879" s="239"/>
      <c r="Y879" s="239"/>
      <c r="Z879" s="239"/>
      <c r="AA879" s="239"/>
      <c r="AB879" s="239"/>
      <c r="AC879" s="239"/>
      <c r="AD879" s="239"/>
      <c r="AE879" s="239"/>
      <c r="AF879" s="239"/>
      <c r="AG879" s="239"/>
      <c r="AH879" s="239"/>
      <c r="AI879" s="239"/>
      <c r="AJ879" s="239"/>
      <c r="AK879" s="239"/>
      <c r="AL879" s="239"/>
      <c r="AM879" s="239"/>
      <c r="AN879" s="239"/>
      <c r="AO879" s="239"/>
      <c r="AP879" s="239"/>
      <c r="AQ879" s="239"/>
      <c r="AR879" s="239"/>
      <c r="AS879" s="239"/>
      <c r="AT879" s="239"/>
      <c r="AU879" s="239"/>
      <c r="AV879" s="239"/>
      <c r="AW879" s="239"/>
      <c r="AX879" s="239"/>
      <c r="AY879" s="239"/>
      <c r="AZ879" s="239"/>
      <c r="BA879" s="239"/>
      <c r="BB879" s="239"/>
      <c r="BC879" s="239"/>
      <c r="BD879" s="239"/>
      <c r="BE879" s="239"/>
      <c r="BF879" s="239"/>
      <c r="BG879" s="239"/>
      <c r="BH879" s="239"/>
      <c r="BI879" s="239"/>
      <c r="BJ879" s="239"/>
      <c r="BK879" s="239"/>
      <c r="BL879" s="239"/>
      <c r="BM879" s="239"/>
      <c r="BN879" s="239"/>
      <c r="BO879" s="239"/>
      <c r="BP879" s="239"/>
      <c r="BQ879" s="239"/>
      <c r="BR879" s="239"/>
      <c r="BS879" s="239"/>
      <c r="BT879" s="239"/>
      <c r="BU879" s="239"/>
      <c r="BV879" s="239"/>
      <c r="BW879" s="239"/>
      <c r="BX879" s="239"/>
      <c r="BY879" s="239"/>
      <c r="BZ879" s="239"/>
      <c r="CA879" s="239"/>
      <c r="CB879" s="239"/>
      <c r="CC879" s="239"/>
      <c r="CD879" s="239"/>
      <c r="CE879" s="239"/>
      <c r="CF879" s="239"/>
      <c r="CG879" s="239"/>
      <c r="CH879" s="239"/>
      <c r="CI879" s="239"/>
      <c r="CJ879" s="239"/>
      <c r="CK879" s="239"/>
      <c r="CL879" s="239"/>
      <c r="CM879" s="239"/>
      <c r="CN879" s="239"/>
      <c r="CO879" s="239"/>
      <c r="CP879" s="239"/>
      <c r="CQ879" s="239"/>
      <c r="CR879" s="239"/>
      <c r="CS879" s="239"/>
      <c r="CT879" s="239"/>
      <c r="CU879" s="239"/>
      <c r="CV879" s="239"/>
      <c r="CW879" s="239"/>
      <c r="CX879" s="239"/>
      <c r="CY879" s="239"/>
      <c r="CZ879" s="239"/>
      <c r="DA879" s="239"/>
      <c r="DB879" s="239"/>
      <c r="DC879" s="239"/>
      <c r="DD879" s="239"/>
      <c r="DE879" s="239"/>
      <c r="DF879" s="239"/>
      <c r="DG879" s="239"/>
      <c r="DH879" s="239"/>
      <c r="DI879" s="239"/>
      <c r="DJ879" s="239"/>
      <c r="DK879" s="239"/>
      <c r="DL879" s="239"/>
      <c r="DM879" s="239"/>
      <c r="DN879" s="239"/>
      <c r="DO879" s="239"/>
      <c r="DP879" s="239"/>
      <c r="DQ879" s="239"/>
      <c r="DR879" s="239"/>
      <c r="DS879" s="239"/>
      <c r="DT879" s="239"/>
      <c r="DU879" s="239"/>
      <c r="DV879" s="239"/>
      <c r="DW879" s="239"/>
      <c r="DX879" s="239"/>
      <c r="DY879" s="239"/>
      <c r="DZ879" s="239"/>
      <c r="EA879" s="239"/>
      <c r="EB879" s="239"/>
      <c r="EC879" s="239"/>
      <c r="ED879" s="239"/>
      <c r="EE879" s="239"/>
      <c r="EF879" s="239"/>
      <c r="EG879" s="239"/>
      <c r="EH879" s="239"/>
      <c r="EI879" s="239"/>
      <c r="EJ879" s="239"/>
      <c r="EK879" s="239"/>
      <c r="EL879" s="239"/>
      <c r="EM879" s="239"/>
      <c r="EN879" s="239"/>
      <c r="EO879" s="239"/>
      <c r="EP879" s="239"/>
      <c r="EQ879" s="239"/>
      <c r="ER879" s="239"/>
      <c r="ES879" s="239"/>
      <c r="ET879" s="239"/>
      <c r="EU879" s="239"/>
      <c r="EV879" s="239"/>
      <c r="EW879" s="239"/>
      <c r="EX879" s="239"/>
      <c r="EY879" s="239"/>
      <c r="EZ879" s="239"/>
      <c r="FA879" s="239"/>
      <c r="FB879" s="239"/>
      <c r="FC879" s="239"/>
      <c r="FD879" s="239"/>
      <c r="FE879" s="239"/>
      <c r="FF879" s="239"/>
      <c r="FG879" s="239"/>
      <c r="FH879" s="239"/>
      <c r="FI879" s="239"/>
      <c r="FJ879" s="239"/>
      <c r="FK879" s="239"/>
      <c r="FL879" s="239"/>
      <c r="FM879" s="239"/>
      <c r="FN879" s="239"/>
      <c r="FO879" s="239"/>
      <c r="FP879" s="239"/>
      <c r="FQ879" s="239"/>
      <c r="FR879" s="239"/>
      <c r="FS879" s="239"/>
      <c r="FT879" s="239"/>
      <c r="FU879" s="239"/>
      <c r="FV879" s="239"/>
      <c r="FW879" s="239"/>
      <c r="FX879" s="239"/>
      <c r="FY879" s="239"/>
      <c r="FZ879" s="239"/>
      <c r="GA879" s="239"/>
      <c r="GB879" s="239"/>
      <c r="GC879" s="239"/>
      <c r="GD879" s="239"/>
      <c r="GE879" s="239"/>
      <c r="GF879" s="239"/>
      <c r="GG879" s="239"/>
      <c r="GH879" s="239"/>
      <c r="GI879" s="239"/>
      <c r="GJ879" s="239"/>
      <c r="GK879" s="239"/>
      <c r="GL879" s="239"/>
      <c r="GM879" s="239"/>
      <c r="GN879" s="239"/>
      <c r="GO879" s="239"/>
      <c r="GP879" s="239"/>
      <c r="GQ879" s="239"/>
      <c r="GR879" s="239"/>
      <c r="GS879" s="239"/>
      <c r="GT879" s="239"/>
      <c r="GU879" s="239"/>
      <c r="GV879" s="239"/>
      <c r="GW879" s="239"/>
      <c r="GX879" s="239"/>
      <c r="GY879" s="239"/>
      <c r="GZ879" s="239"/>
      <c r="HA879" s="239"/>
      <c r="HB879" s="239"/>
      <c r="HC879" s="239"/>
      <c r="HD879" s="239"/>
      <c r="HE879" s="239"/>
      <c r="HF879" s="239"/>
      <c r="HG879" s="239"/>
      <c r="HH879" s="239"/>
      <c r="HI879" s="239"/>
      <c r="HJ879" s="239"/>
      <c r="HK879" s="239"/>
      <c r="HL879" s="239"/>
      <c r="HM879" s="239"/>
      <c r="HN879" s="239"/>
      <c r="HO879" s="239"/>
      <c r="HP879" s="239"/>
      <c r="HQ879" s="239"/>
      <c r="HR879" s="239"/>
      <c r="HS879" s="239"/>
      <c r="HT879" s="239"/>
      <c r="HU879" s="239"/>
      <c r="HV879" s="239"/>
      <c r="HW879" s="239"/>
      <c r="HX879" s="239"/>
      <c r="HY879" s="239"/>
      <c r="HZ879" s="239"/>
      <c r="IA879" s="239"/>
      <c r="IB879" s="239"/>
      <c r="IC879" s="239"/>
      <c r="ID879" s="239"/>
      <c r="IE879" s="239"/>
      <c r="IF879" s="239"/>
      <c r="IG879" s="239"/>
      <c r="IH879" s="325"/>
      <c r="II879" s="325"/>
      <c r="IJ879" s="325"/>
      <c r="IK879" s="325"/>
      <c r="IL879" s="325"/>
      <c r="IM879" s="325"/>
      <c r="IN879" s="325"/>
      <c r="IO879" s="325"/>
      <c r="IP879" s="325"/>
      <c r="IQ879" s="325"/>
      <c r="IR879" s="325"/>
      <c r="IS879" s="325"/>
      <c r="IT879" s="325"/>
      <c r="IU879" s="325"/>
      <c r="IV879" s="325"/>
    </row>
    <row r="880" spans="1:6" s="321" customFormat="1" ht="30" customHeight="1">
      <c r="A880" s="341" t="s">
        <v>766</v>
      </c>
      <c r="B880" s="344">
        <v>0</v>
      </c>
      <c r="C880" s="338">
        <f t="shared" si="116"/>
        <v>0</v>
      </c>
      <c r="D880" s="345"/>
      <c r="E880" s="353" t="str">
        <f t="shared" si="115"/>
        <v>-</v>
      </c>
      <c r="F880" s="354"/>
    </row>
    <row r="881" spans="1:6" s="321" customFormat="1" ht="30" customHeight="1">
      <c r="A881" s="341" t="s">
        <v>767</v>
      </c>
      <c r="B881" s="344">
        <v>0</v>
      </c>
      <c r="C881" s="338">
        <f t="shared" si="116"/>
        <v>0</v>
      </c>
      <c r="D881" s="345"/>
      <c r="E881" s="353" t="str">
        <f t="shared" si="115"/>
        <v>-</v>
      </c>
      <c r="F881" s="354"/>
    </row>
    <row r="882" spans="1:256" s="321" customFormat="1" ht="30" customHeight="1">
      <c r="A882" s="341" t="s">
        <v>768</v>
      </c>
      <c r="B882" s="344">
        <v>852.14</v>
      </c>
      <c r="C882" s="338">
        <f t="shared" si="116"/>
        <v>852.14</v>
      </c>
      <c r="D882" s="345">
        <v>715</v>
      </c>
      <c r="E882" s="353">
        <f t="shared" si="115"/>
        <v>0.8390640035674889</v>
      </c>
      <c r="F882" s="354"/>
      <c r="G882" s="239"/>
      <c r="H882" s="239"/>
      <c r="I882" s="239"/>
      <c r="J882" s="239"/>
      <c r="K882" s="239"/>
      <c r="L882" s="239"/>
      <c r="M882" s="239"/>
      <c r="N882" s="239"/>
      <c r="O882" s="239"/>
      <c r="P882" s="239"/>
      <c r="Q882" s="239"/>
      <c r="R882" s="239"/>
      <c r="S882" s="239"/>
      <c r="T882" s="239"/>
      <c r="U882" s="239"/>
      <c r="V882" s="239"/>
      <c r="W882" s="239"/>
      <c r="X882" s="239"/>
      <c r="Y882" s="239"/>
      <c r="Z882" s="239"/>
      <c r="AA882" s="239"/>
      <c r="AB882" s="239"/>
      <c r="AC882" s="239"/>
      <c r="AD882" s="239"/>
      <c r="AE882" s="239"/>
      <c r="AF882" s="239"/>
      <c r="AG882" s="239"/>
      <c r="AH882" s="239"/>
      <c r="AI882" s="239"/>
      <c r="AJ882" s="239"/>
      <c r="AK882" s="239"/>
      <c r="AL882" s="239"/>
      <c r="AM882" s="239"/>
      <c r="AN882" s="239"/>
      <c r="AO882" s="239"/>
      <c r="AP882" s="239"/>
      <c r="AQ882" s="239"/>
      <c r="AR882" s="239"/>
      <c r="AS882" s="239"/>
      <c r="AT882" s="239"/>
      <c r="AU882" s="239"/>
      <c r="AV882" s="239"/>
      <c r="AW882" s="239"/>
      <c r="AX882" s="239"/>
      <c r="AY882" s="239"/>
      <c r="AZ882" s="239"/>
      <c r="BA882" s="239"/>
      <c r="BB882" s="239"/>
      <c r="BC882" s="239"/>
      <c r="BD882" s="239"/>
      <c r="BE882" s="239"/>
      <c r="BF882" s="239"/>
      <c r="BG882" s="239"/>
      <c r="BH882" s="239"/>
      <c r="BI882" s="239"/>
      <c r="BJ882" s="239"/>
      <c r="BK882" s="239"/>
      <c r="BL882" s="239"/>
      <c r="BM882" s="239"/>
      <c r="BN882" s="239"/>
      <c r="BO882" s="239"/>
      <c r="BP882" s="239"/>
      <c r="BQ882" s="239"/>
      <c r="BR882" s="239"/>
      <c r="BS882" s="239"/>
      <c r="BT882" s="239"/>
      <c r="BU882" s="239"/>
      <c r="BV882" s="239"/>
      <c r="BW882" s="239"/>
      <c r="BX882" s="239"/>
      <c r="BY882" s="239"/>
      <c r="BZ882" s="239"/>
      <c r="CA882" s="239"/>
      <c r="CB882" s="239"/>
      <c r="CC882" s="239"/>
      <c r="CD882" s="239"/>
      <c r="CE882" s="239"/>
      <c r="CF882" s="239"/>
      <c r="CG882" s="239"/>
      <c r="CH882" s="239"/>
      <c r="CI882" s="239"/>
      <c r="CJ882" s="239"/>
      <c r="CK882" s="239"/>
      <c r="CL882" s="239"/>
      <c r="CM882" s="239"/>
      <c r="CN882" s="239"/>
      <c r="CO882" s="239"/>
      <c r="CP882" s="239"/>
      <c r="CQ882" s="239"/>
      <c r="CR882" s="239"/>
      <c r="CS882" s="239"/>
      <c r="CT882" s="239"/>
      <c r="CU882" s="239"/>
      <c r="CV882" s="239"/>
      <c r="CW882" s="239"/>
      <c r="CX882" s="239"/>
      <c r="CY882" s="239"/>
      <c r="CZ882" s="239"/>
      <c r="DA882" s="239"/>
      <c r="DB882" s="239"/>
      <c r="DC882" s="239"/>
      <c r="DD882" s="239"/>
      <c r="DE882" s="239"/>
      <c r="DF882" s="239"/>
      <c r="DG882" s="239"/>
      <c r="DH882" s="239"/>
      <c r="DI882" s="239"/>
      <c r="DJ882" s="239"/>
      <c r="DK882" s="239"/>
      <c r="DL882" s="239"/>
      <c r="DM882" s="239"/>
      <c r="DN882" s="239"/>
      <c r="DO882" s="239"/>
      <c r="DP882" s="239"/>
      <c r="DQ882" s="239"/>
      <c r="DR882" s="239"/>
      <c r="DS882" s="239"/>
      <c r="DT882" s="239"/>
      <c r="DU882" s="239"/>
      <c r="DV882" s="239"/>
      <c r="DW882" s="239"/>
      <c r="DX882" s="239"/>
      <c r="DY882" s="239"/>
      <c r="DZ882" s="239"/>
      <c r="EA882" s="239"/>
      <c r="EB882" s="239"/>
      <c r="EC882" s="239"/>
      <c r="ED882" s="239"/>
      <c r="EE882" s="239"/>
      <c r="EF882" s="239"/>
      <c r="EG882" s="239"/>
      <c r="EH882" s="239"/>
      <c r="EI882" s="239"/>
      <c r="EJ882" s="239"/>
      <c r="EK882" s="239"/>
      <c r="EL882" s="239"/>
      <c r="EM882" s="239"/>
      <c r="EN882" s="239"/>
      <c r="EO882" s="239"/>
      <c r="EP882" s="239"/>
      <c r="EQ882" s="239"/>
      <c r="ER882" s="239"/>
      <c r="ES882" s="239"/>
      <c r="ET882" s="239"/>
      <c r="EU882" s="239"/>
      <c r="EV882" s="239"/>
      <c r="EW882" s="239"/>
      <c r="EX882" s="239"/>
      <c r="EY882" s="239"/>
      <c r="EZ882" s="239"/>
      <c r="FA882" s="239"/>
      <c r="FB882" s="239"/>
      <c r="FC882" s="239"/>
      <c r="FD882" s="239"/>
      <c r="FE882" s="239"/>
      <c r="FF882" s="239"/>
      <c r="FG882" s="239"/>
      <c r="FH882" s="239"/>
      <c r="FI882" s="239"/>
      <c r="FJ882" s="239"/>
      <c r="FK882" s="239"/>
      <c r="FL882" s="239"/>
      <c r="FM882" s="239"/>
      <c r="FN882" s="239"/>
      <c r="FO882" s="239"/>
      <c r="FP882" s="239"/>
      <c r="FQ882" s="239"/>
      <c r="FR882" s="239"/>
      <c r="FS882" s="239"/>
      <c r="FT882" s="239"/>
      <c r="FU882" s="239"/>
      <c r="FV882" s="239"/>
      <c r="FW882" s="239"/>
      <c r="FX882" s="239"/>
      <c r="FY882" s="239"/>
      <c r="FZ882" s="239"/>
      <c r="GA882" s="239"/>
      <c r="GB882" s="239"/>
      <c r="GC882" s="239"/>
      <c r="GD882" s="239"/>
      <c r="GE882" s="239"/>
      <c r="GF882" s="239"/>
      <c r="GG882" s="239"/>
      <c r="GH882" s="239"/>
      <c r="GI882" s="239"/>
      <c r="GJ882" s="239"/>
      <c r="GK882" s="239"/>
      <c r="GL882" s="239"/>
      <c r="GM882" s="239"/>
      <c r="GN882" s="239"/>
      <c r="GO882" s="239"/>
      <c r="GP882" s="239"/>
      <c r="GQ882" s="239"/>
      <c r="GR882" s="239"/>
      <c r="GS882" s="239"/>
      <c r="GT882" s="239"/>
      <c r="GU882" s="239"/>
      <c r="GV882" s="239"/>
      <c r="GW882" s="239"/>
      <c r="GX882" s="239"/>
      <c r="GY882" s="239"/>
      <c r="GZ882" s="239"/>
      <c r="HA882" s="239"/>
      <c r="HB882" s="239"/>
      <c r="HC882" s="239"/>
      <c r="HD882" s="239"/>
      <c r="HE882" s="239"/>
      <c r="HF882" s="239"/>
      <c r="HG882" s="239"/>
      <c r="HH882" s="239"/>
      <c r="HI882" s="239"/>
      <c r="HJ882" s="239"/>
      <c r="HK882" s="239"/>
      <c r="HL882" s="239"/>
      <c r="HM882" s="239"/>
      <c r="HN882" s="239"/>
      <c r="HO882" s="239"/>
      <c r="HP882" s="239"/>
      <c r="HQ882" s="239"/>
      <c r="HR882" s="239"/>
      <c r="HS882" s="239"/>
      <c r="HT882" s="239"/>
      <c r="HU882" s="239"/>
      <c r="HV882" s="239"/>
      <c r="HW882" s="239"/>
      <c r="HX882" s="239"/>
      <c r="HY882" s="239"/>
      <c r="HZ882" s="239"/>
      <c r="IA882" s="239"/>
      <c r="IB882" s="239"/>
      <c r="IC882" s="239"/>
      <c r="ID882" s="239"/>
      <c r="IE882" s="239"/>
      <c r="IF882" s="239"/>
      <c r="IG882" s="239"/>
      <c r="IH882" s="325"/>
      <c r="II882" s="325"/>
      <c r="IJ882" s="325"/>
      <c r="IK882" s="325"/>
      <c r="IL882" s="325"/>
      <c r="IM882" s="325"/>
      <c r="IN882" s="325"/>
      <c r="IO882" s="325"/>
      <c r="IP882" s="325"/>
      <c r="IQ882" s="325"/>
      <c r="IR882" s="325"/>
      <c r="IS882" s="325"/>
      <c r="IT882" s="325"/>
      <c r="IU882" s="325"/>
      <c r="IV882" s="325"/>
    </row>
    <row r="883" spans="1:6" s="321" customFormat="1" ht="30" customHeight="1">
      <c r="A883" s="341" t="s">
        <v>769</v>
      </c>
      <c r="B883" s="344">
        <v>0</v>
      </c>
      <c r="C883" s="338">
        <f t="shared" si="116"/>
        <v>0</v>
      </c>
      <c r="D883" s="345"/>
      <c r="E883" s="353" t="str">
        <f t="shared" si="115"/>
        <v>-</v>
      </c>
      <c r="F883" s="354"/>
    </row>
    <row r="884" spans="1:6" s="321" customFormat="1" ht="30" customHeight="1">
      <c r="A884" s="341" t="s">
        <v>770</v>
      </c>
      <c r="B884" s="344">
        <v>0</v>
      </c>
      <c r="C884" s="338">
        <f t="shared" si="116"/>
        <v>0</v>
      </c>
      <c r="D884" s="345"/>
      <c r="E884" s="353" t="str">
        <f t="shared" si="115"/>
        <v>-</v>
      </c>
      <c r="F884" s="354"/>
    </row>
    <row r="885" spans="1:6" s="321" customFormat="1" ht="30" customHeight="1">
      <c r="A885" s="341" t="s">
        <v>771</v>
      </c>
      <c r="B885" s="344">
        <v>0</v>
      </c>
      <c r="C885" s="338">
        <f t="shared" si="116"/>
        <v>0</v>
      </c>
      <c r="D885" s="345"/>
      <c r="E885" s="353" t="str">
        <f t="shared" si="115"/>
        <v>-</v>
      </c>
      <c r="F885" s="354"/>
    </row>
    <row r="886" spans="1:6" s="321" customFormat="1" ht="30" customHeight="1">
      <c r="A886" s="341" t="s">
        <v>772</v>
      </c>
      <c r="B886" s="344">
        <v>0</v>
      </c>
      <c r="C886" s="338">
        <f t="shared" si="116"/>
        <v>0</v>
      </c>
      <c r="D886" s="345"/>
      <c r="E886" s="353" t="str">
        <f t="shared" si="115"/>
        <v>-</v>
      </c>
      <c r="F886" s="354"/>
    </row>
    <row r="887" spans="1:6" s="321" customFormat="1" ht="30" customHeight="1">
      <c r="A887" s="341" t="s">
        <v>773</v>
      </c>
      <c r="B887" s="344">
        <v>0</v>
      </c>
      <c r="C887" s="338">
        <f t="shared" si="116"/>
        <v>0</v>
      </c>
      <c r="D887" s="345"/>
      <c r="E887" s="353" t="str">
        <f t="shared" si="115"/>
        <v>-</v>
      </c>
      <c r="F887" s="354"/>
    </row>
    <row r="888" spans="1:6" s="321" customFormat="1" ht="30" customHeight="1">
      <c r="A888" s="341" t="s">
        <v>774</v>
      </c>
      <c r="B888" s="344">
        <v>0</v>
      </c>
      <c r="C888" s="338">
        <f t="shared" si="116"/>
        <v>0</v>
      </c>
      <c r="D888" s="345"/>
      <c r="E888" s="353" t="str">
        <f t="shared" si="115"/>
        <v>-</v>
      </c>
      <c r="F888" s="354"/>
    </row>
    <row r="889" spans="1:6" s="321" customFormat="1" ht="30" customHeight="1">
      <c r="A889" s="341" t="s">
        <v>775</v>
      </c>
      <c r="B889" s="344">
        <v>0</v>
      </c>
      <c r="C889" s="338">
        <f t="shared" si="116"/>
        <v>0</v>
      </c>
      <c r="D889" s="345"/>
      <c r="E889" s="353" t="str">
        <f t="shared" si="115"/>
        <v>-</v>
      </c>
      <c r="F889" s="354"/>
    </row>
    <row r="890" spans="1:6" s="321" customFormat="1" ht="30" customHeight="1">
      <c r="A890" s="341" t="s">
        <v>751</v>
      </c>
      <c r="B890" s="344">
        <v>0</v>
      </c>
      <c r="C890" s="338">
        <f t="shared" si="116"/>
        <v>0</v>
      </c>
      <c r="D890" s="345"/>
      <c r="E890" s="353" t="str">
        <f t="shared" si="115"/>
        <v>-</v>
      </c>
      <c r="F890" s="354"/>
    </row>
    <row r="891" spans="1:6" s="321" customFormat="1" ht="30" customHeight="1">
      <c r="A891" s="341" t="s">
        <v>776</v>
      </c>
      <c r="B891" s="344">
        <v>0</v>
      </c>
      <c r="C891" s="338">
        <f t="shared" si="116"/>
        <v>0</v>
      </c>
      <c r="D891" s="345"/>
      <c r="E891" s="353" t="str">
        <f t="shared" si="115"/>
        <v>-</v>
      </c>
      <c r="F891" s="354"/>
    </row>
    <row r="892" spans="1:6" s="321" customFormat="1" ht="30" customHeight="1">
      <c r="A892" s="341" t="s">
        <v>777</v>
      </c>
      <c r="B892" s="344">
        <v>0</v>
      </c>
      <c r="C892" s="338">
        <f t="shared" si="116"/>
        <v>0</v>
      </c>
      <c r="D892" s="345"/>
      <c r="E892" s="353" t="str">
        <f t="shared" si="115"/>
        <v>-</v>
      </c>
      <c r="F892" s="354"/>
    </row>
    <row r="893" spans="1:6" s="321" customFormat="1" ht="30" customHeight="1">
      <c r="A893" s="341" t="s">
        <v>778</v>
      </c>
      <c r="B893" s="344">
        <v>0</v>
      </c>
      <c r="C893" s="338">
        <f t="shared" si="116"/>
        <v>0</v>
      </c>
      <c r="D893" s="345"/>
      <c r="E893" s="353" t="str">
        <f t="shared" si="115"/>
        <v>-</v>
      </c>
      <c r="F893" s="355"/>
    </row>
    <row r="894" spans="1:256" s="321" customFormat="1" ht="30" customHeight="1">
      <c r="A894" s="334" t="s">
        <v>779</v>
      </c>
      <c r="B894" s="342">
        <f>SUM(B895:B904)</f>
        <v>680.6</v>
      </c>
      <c r="C894" s="342">
        <f>SUM(C895:C904)</f>
        <v>680.6</v>
      </c>
      <c r="D894" s="343">
        <f>SUM(D895:D904)</f>
        <v>688</v>
      </c>
      <c r="E894" s="353">
        <f t="shared" si="115"/>
        <v>1.0108727593300029</v>
      </c>
      <c r="F894" s="354"/>
      <c r="G894" s="239"/>
      <c r="H894" s="239"/>
      <c r="I894" s="239"/>
      <c r="J894" s="239"/>
      <c r="K894" s="239"/>
      <c r="L894" s="239"/>
      <c r="M894" s="239"/>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239"/>
      <c r="AL894" s="239"/>
      <c r="AM894" s="239"/>
      <c r="AN894" s="239"/>
      <c r="AO894" s="239"/>
      <c r="AP894" s="239"/>
      <c r="AQ894" s="239"/>
      <c r="AR894" s="239"/>
      <c r="AS894" s="239"/>
      <c r="AT894" s="239"/>
      <c r="AU894" s="239"/>
      <c r="AV894" s="239"/>
      <c r="AW894" s="239"/>
      <c r="AX894" s="239"/>
      <c r="AY894" s="239"/>
      <c r="AZ894" s="239"/>
      <c r="BA894" s="239"/>
      <c r="BB894" s="239"/>
      <c r="BC894" s="239"/>
      <c r="BD894" s="239"/>
      <c r="BE894" s="239"/>
      <c r="BF894" s="239"/>
      <c r="BG894" s="239"/>
      <c r="BH894" s="239"/>
      <c r="BI894" s="239"/>
      <c r="BJ894" s="239"/>
      <c r="BK894" s="239"/>
      <c r="BL894" s="239"/>
      <c r="BM894" s="239"/>
      <c r="BN894" s="239"/>
      <c r="BO894" s="239"/>
      <c r="BP894" s="239"/>
      <c r="BQ894" s="239"/>
      <c r="BR894" s="239"/>
      <c r="BS894" s="239"/>
      <c r="BT894" s="239"/>
      <c r="BU894" s="239"/>
      <c r="BV894" s="239"/>
      <c r="BW894" s="239"/>
      <c r="BX894" s="239"/>
      <c r="BY894" s="239"/>
      <c r="BZ894" s="239"/>
      <c r="CA894" s="239"/>
      <c r="CB894" s="239"/>
      <c r="CC894" s="239"/>
      <c r="CD894" s="239"/>
      <c r="CE894" s="239"/>
      <c r="CF894" s="239"/>
      <c r="CG894" s="239"/>
      <c r="CH894" s="239"/>
      <c r="CI894" s="239"/>
      <c r="CJ894" s="239"/>
      <c r="CK894" s="239"/>
      <c r="CL894" s="239"/>
      <c r="CM894" s="239"/>
      <c r="CN894" s="239"/>
      <c r="CO894" s="239"/>
      <c r="CP894" s="239"/>
      <c r="CQ894" s="239"/>
      <c r="CR894" s="239"/>
      <c r="CS894" s="239"/>
      <c r="CT894" s="239"/>
      <c r="CU894" s="239"/>
      <c r="CV894" s="239"/>
      <c r="CW894" s="239"/>
      <c r="CX894" s="239"/>
      <c r="CY894" s="239"/>
      <c r="CZ894" s="239"/>
      <c r="DA894" s="239"/>
      <c r="DB894" s="239"/>
      <c r="DC894" s="239"/>
      <c r="DD894" s="239"/>
      <c r="DE894" s="239"/>
      <c r="DF894" s="239"/>
      <c r="DG894" s="239"/>
      <c r="DH894" s="239"/>
      <c r="DI894" s="239"/>
      <c r="DJ894" s="239"/>
      <c r="DK894" s="239"/>
      <c r="DL894" s="239"/>
      <c r="DM894" s="239"/>
      <c r="DN894" s="239"/>
      <c r="DO894" s="239"/>
      <c r="DP894" s="239"/>
      <c r="DQ894" s="239"/>
      <c r="DR894" s="239"/>
      <c r="DS894" s="239"/>
      <c r="DT894" s="239"/>
      <c r="DU894" s="239"/>
      <c r="DV894" s="239"/>
      <c r="DW894" s="239"/>
      <c r="DX894" s="239"/>
      <c r="DY894" s="239"/>
      <c r="DZ894" s="239"/>
      <c r="EA894" s="239"/>
      <c r="EB894" s="239"/>
      <c r="EC894" s="239"/>
      <c r="ED894" s="239"/>
      <c r="EE894" s="239"/>
      <c r="EF894" s="239"/>
      <c r="EG894" s="239"/>
      <c r="EH894" s="239"/>
      <c r="EI894" s="239"/>
      <c r="EJ894" s="239"/>
      <c r="EK894" s="239"/>
      <c r="EL894" s="239"/>
      <c r="EM894" s="239"/>
      <c r="EN894" s="239"/>
      <c r="EO894" s="239"/>
      <c r="EP894" s="239"/>
      <c r="EQ894" s="239"/>
      <c r="ER894" s="239"/>
      <c r="ES894" s="239"/>
      <c r="ET894" s="239"/>
      <c r="EU894" s="239"/>
      <c r="EV894" s="239"/>
      <c r="EW894" s="239"/>
      <c r="EX894" s="239"/>
      <c r="EY894" s="239"/>
      <c r="EZ894" s="239"/>
      <c r="FA894" s="239"/>
      <c r="FB894" s="239"/>
      <c r="FC894" s="239"/>
      <c r="FD894" s="239"/>
      <c r="FE894" s="239"/>
      <c r="FF894" s="239"/>
      <c r="FG894" s="239"/>
      <c r="FH894" s="239"/>
      <c r="FI894" s="239"/>
      <c r="FJ894" s="239"/>
      <c r="FK894" s="239"/>
      <c r="FL894" s="239"/>
      <c r="FM894" s="239"/>
      <c r="FN894" s="239"/>
      <c r="FO894" s="239"/>
      <c r="FP894" s="239"/>
      <c r="FQ894" s="239"/>
      <c r="FR894" s="239"/>
      <c r="FS894" s="239"/>
      <c r="FT894" s="239"/>
      <c r="FU894" s="239"/>
      <c r="FV894" s="239"/>
      <c r="FW894" s="239"/>
      <c r="FX894" s="239"/>
      <c r="FY894" s="239"/>
      <c r="FZ894" s="239"/>
      <c r="GA894" s="239"/>
      <c r="GB894" s="239"/>
      <c r="GC894" s="239"/>
      <c r="GD894" s="239"/>
      <c r="GE894" s="239"/>
      <c r="GF894" s="239"/>
      <c r="GG894" s="239"/>
      <c r="GH894" s="239"/>
      <c r="GI894" s="239"/>
      <c r="GJ894" s="239"/>
      <c r="GK894" s="239"/>
      <c r="GL894" s="239"/>
      <c r="GM894" s="239"/>
      <c r="GN894" s="239"/>
      <c r="GO894" s="239"/>
      <c r="GP894" s="239"/>
      <c r="GQ894" s="239"/>
      <c r="GR894" s="239"/>
      <c r="GS894" s="239"/>
      <c r="GT894" s="239"/>
      <c r="GU894" s="239"/>
      <c r="GV894" s="239"/>
      <c r="GW894" s="239"/>
      <c r="GX894" s="239"/>
      <c r="GY894" s="239"/>
      <c r="GZ894" s="239"/>
      <c r="HA894" s="239"/>
      <c r="HB894" s="239"/>
      <c r="HC894" s="239"/>
      <c r="HD894" s="239"/>
      <c r="HE894" s="239"/>
      <c r="HF894" s="239"/>
      <c r="HG894" s="239"/>
      <c r="HH894" s="239"/>
      <c r="HI894" s="239"/>
      <c r="HJ894" s="239"/>
      <c r="HK894" s="239"/>
      <c r="HL894" s="239"/>
      <c r="HM894" s="239"/>
      <c r="HN894" s="239"/>
      <c r="HO894" s="239"/>
      <c r="HP894" s="239"/>
      <c r="HQ894" s="239"/>
      <c r="HR894" s="239"/>
      <c r="HS894" s="239"/>
      <c r="HT894" s="239"/>
      <c r="HU894" s="239"/>
      <c r="HV894" s="239"/>
      <c r="HW894" s="239"/>
      <c r="HX894" s="239"/>
      <c r="HY894" s="239"/>
      <c r="HZ894" s="239"/>
      <c r="IA894" s="239"/>
      <c r="IB894" s="239"/>
      <c r="IC894" s="239"/>
      <c r="ID894" s="239"/>
      <c r="IE894" s="239"/>
      <c r="IF894" s="239"/>
      <c r="IG894" s="239"/>
      <c r="IH894" s="325"/>
      <c r="II894" s="325"/>
      <c r="IJ894" s="325"/>
      <c r="IK894" s="325"/>
      <c r="IL894" s="325"/>
      <c r="IM894" s="325"/>
      <c r="IN894" s="325"/>
      <c r="IO894" s="325"/>
      <c r="IP894" s="325"/>
      <c r="IQ894" s="325"/>
      <c r="IR894" s="325"/>
      <c r="IS894" s="325"/>
      <c r="IT894" s="325"/>
      <c r="IU894" s="325"/>
      <c r="IV894" s="325"/>
    </row>
    <row r="895" spans="1:6" s="321" customFormat="1" ht="30" customHeight="1">
      <c r="A895" s="341" t="s">
        <v>78</v>
      </c>
      <c r="B895" s="344">
        <v>0</v>
      </c>
      <c r="C895" s="338">
        <f aca="true" t="shared" si="117" ref="C895:C904">B895</f>
        <v>0</v>
      </c>
      <c r="D895" s="345"/>
      <c r="E895" s="353" t="str">
        <f t="shared" si="115"/>
        <v>-</v>
      </c>
      <c r="F895" s="354"/>
    </row>
    <row r="896" spans="1:6" s="321" customFormat="1" ht="30" customHeight="1">
      <c r="A896" s="341" t="s">
        <v>79</v>
      </c>
      <c r="B896" s="344">
        <v>0</v>
      </c>
      <c r="C896" s="338">
        <f t="shared" si="117"/>
        <v>0</v>
      </c>
      <c r="D896" s="345"/>
      <c r="E896" s="353" t="str">
        <f t="shared" si="115"/>
        <v>-</v>
      </c>
      <c r="F896" s="354"/>
    </row>
    <row r="897" spans="1:6" s="321" customFormat="1" ht="30" customHeight="1">
      <c r="A897" s="341" t="s">
        <v>80</v>
      </c>
      <c r="B897" s="344">
        <v>0</v>
      </c>
      <c r="C897" s="338">
        <f t="shared" si="117"/>
        <v>0</v>
      </c>
      <c r="D897" s="345"/>
      <c r="E897" s="353" t="str">
        <f t="shared" si="115"/>
        <v>-</v>
      </c>
      <c r="F897" s="354"/>
    </row>
    <row r="898" spans="1:6" s="321" customFormat="1" ht="30" customHeight="1">
      <c r="A898" s="341" t="s">
        <v>780</v>
      </c>
      <c r="B898" s="344">
        <v>0</v>
      </c>
      <c r="C898" s="338">
        <f t="shared" si="117"/>
        <v>0</v>
      </c>
      <c r="D898" s="345"/>
      <c r="E898" s="353" t="str">
        <f t="shared" si="115"/>
        <v>-</v>
      </c>
      <c r="F898" s="354"/>
    </row>
    <row r="899" spans="1:6" s="321" customFormat="1" ht="30" customHeight="1">
      <c r="A899" s="341" t="s">
        <v>781</v>
      </c>
      <c r="B899" s="344">
        <v>0</v>
      </c>
      <c r="C899" s="338">
        <f t="shared" si="117"/>
        <v>0</v>
      </c>
      <c r="D899" s="345"/>
      <c r="E899" s="353" t="str">
        <f t="shared" si="115"/>
        <v>-</v>
      </c>
      <c r="F899" s="354"/>
    </row>
    <row r="900" spans="1:6" s="321" customFormat="1" ht="30" customHeight="1">
      <c r="A900" s="341" t="s">
        <v>782</v>
      </c>
      <c r="B900" s="344">
        <v>0</v>
      </c>
      <c r="C900" s="338">
        <f t="shared" si="117"/>
        <v>0</v>
      </c>
      <c r="D900" s="345"/>
      <c r="E900" s="353" t="str">
        <f t="shared" si="115"/>
        <v>-</v>
      </c>
      <c r="F900" s="354"/>
    </row>
    <row r="901" spans="1:6" s="321" customFormat="1" ht="30" customHeight="1">
      <c r="A901" s="341" t="s">
        <v>783</v>
      </c>
      <c r="B901" s="344">
        <v>0</v>
      </c>
      <c r="C901" s="338">
        <f t="shared" si="117"/>
        <v>0</v>
      </c>
      <c r="D901" s="345"/>
      <c r="E901" s="353" t="str">
        <f t="shared" si="115"/>
        <v>-</v>
      </c>
      <c r="F901" s="354"/>
    </row>
    <row r="902" spans="1:6" s="321" customFormat="1" ht="30" customHeight="1">
      <c r="A902" s="341" t="s">
        <v>784</v>
      </c>
      <c r="B902" s="344">
        <v>0</v>
      </c>
      <c r="C902" s="338">
        <f t="shared" si="117"/>
        <v>0</v>
      </c>
      <c r="D902" s="345"/>
      <c r="E902" s="353" t="str">
        <f t="shared" si="115"/>
        <v>-</v>
      </c>
      <c r="F902" s="354"/>
    </row>
    <row r="903" spans="1:6" s="321" customFormat="1" ht="30" customHeight="1">
      <c r="A903" s="341" t="s">
        <v>87</v>
      </c>
      <c r="B903" s="344">
        <v>0</v>
      </c>
      <c r="C903" s="338">
        <f t="shared" si="117"/>
        <v>0</v>
      </c>
      <c r="D903" s="345"/>
      <c r="E903" s="353" t="str">
        <f t="shared" si="115"/>
        <v>-</v>
      </c>
      <c r="F903" s="354"/>
    </row>
    <row r="904" spans="1:256" s="321" customFormat="1" ht="30" customHeight="1">
      <c r="A904" s="341" t="s">
        <v>785</v>
      </c>
      <c r="B904" s="344">
        <v>680.6</v>
      </c>
      <c r="C904" s="338">
        <f t="shared" si="117"/>
        <v>680.6</v>
      </c>
      <c r="D904" s="345">
        <v>688</v>
      </c>
      <c r="E904" s="353">
        <f t="shared" si="115"/>
        <v>1.0108727593300029</v>
      </c>
      <c r="F904" s="354"/>
      <c r="G904" s="239"/>
      <c r="H904" s="239"/>
      <c r="I904" s="239"/>
      <c r="J904" s="239"/>
      <c r="K904" s="239"/>
      <c r="L904" s="239"/>
      <c r="M904" s="239"/>
      <c r="N904" s="239"/>
      <c r="O904" s="239"/>
      <c r="P904" s="239"/>
      <c r="Q904" s="239"/>
      <c r="R904" s="239"/>
      <c r="S904" s="239"/>
      <c r="T904" s="239"/>
      <c r="U904" s="239"/>
      <c r="V904" s="239"/>
      <c r="W904" s="239"/>
      <c r="X904" s="239"/>
      <c r="Y904" s="239"/>
      <c r="Z904" s="239"/>
      <c r="AA904" s="239"/>
      <c r="AB904" s="239"/>
      <c r="AC904" s="239"/>
      <c r="AD904" s="239"/>
      <c r="AE904" s="239"/>
      <c r="AF904" s="239"/>
      <c r="AG904" s="239"/>
      <c r="AH904" s="239"/>
      <c r="AI904" s="239"/>
      <c r="AJ904" s="239"/>
      <c r="AK904" s="239"/>
      <c r="AL904" s="239"/>
      <c r="AM904" s="239"/>
      <c r="AN904" s="239"/>
      <c r="AO904" s="239"/>
      <c r="AP904" s="239"/>
      <c r="AQ904" s="239"/>
      <c r="AR904" s="239"/>
      <c r="AS904" s="239"/>
      <c r="AT904" s="239"/>
      <c r="AU904" s="239"/>
      <c r="AV904" s="239"/>
      <c r="AW904" s="239"/>
      <c r="AX904" s="239"/>
      <c r="AY904" s="239"/>
      <c r="AZ904" s="239"/>
      <c r="BA904" s="239"/>
      <c r="BB904" s="239"/>
      <c r="BC904" s="239"/>
      <c r="BD904" s="239"/>
      <c r="BE904" s="239"/>
      <c r="BF904" s="239"/>
      <c r="BG904" s="239"/>
      <c r="BH904" s="239"/>
      <c r="BI904" s="239"/>
      <c r="BJ904" s="239"/>
      <c r="BK904" s="239"/>
      <c r="BL904" s="239"/>
      <c r="BM904" s="239"/>
      <c r="BN904" s="239"/>
      <c r="BO904" s="239"/>
      <c r="BP904" s="239"/>
      <c r="BQ904" s="239"/>
      <c r="BR904" s="239"/>
      <c r="BS904" s="239"/>
      <c r="BT904" s="239"/>
      <c r="BU904" s="239"/>
      <c r="BV904" s="239"/>
      <c r="BW904" s="239"/>
      <c r="BX904" s="239"/>
      <c r="BY904" s="239"/>
      <c r="BZ904" s="239"/>
      <c r="CA904" s="239"/>
      <c r="CB904" s="239"/>
      <c r="CC904" s="239"/>
      <c r="CD904" s="239"/>
      <c r="CE904" s="239"/>
      <c r="CF904" s="239"/>
      <c r="CG904" s="239"/>
      <c r="CH904" s="239"/>
      <c r="CI904" s="239"/>
      <c r="CJ904" s="239"/>
      <c r="CK904" s="239"/>
      <c r="CL904" s="239"/>
      <c r="CM904" s="239"/>
      <c r="CN904" s="239"/>
      <c r="CO904" s="239"/>
      <c r="CP904" s="239"/>
      <c r="CQ904" s="239"/>
      <c r="CR904" s="239"/>
      <c r="CS904" s="239"/>
      <c r="CT904" s="239"/>
      <c r="CU904" s="239"/>
      <c r="CV904" s="239"/>
      <c r="CW904" s="239"/>
      <c r="CX904" s="239"/>
      <c r="CY904" s="239"/>
      <c r="CZ904" s="239"/>
      <c r="DA904" s="239"/>
      <c r="DB904" s="239"/>
      <c r="DC904" s="239"/>
      <c r="DD904" s="239"/>
      <c r="DE904" s="239"/>
      <c r="DF904" s="239"/>
      <c r="DG904" s="239"/>
      <c r="DH904" s="239"/>
      <c r="DI904" s="239"/>
      <c r="DJ904" s="239"/>
      <c r="DK904" s="239"/>
      <c r="DL904" s="239"/>
      <c r="DM904" s="239"/>
      <c r="DN904" s="239"/>
      <c r="DO904" s="239"/>
      <c r="DP904" s="239"/>
      <c r="DQ904" s="239"/>
      <c r="DR904" s="239"/>
      <c r="DS904" s="239"/>
      <c r="DT904" s="239"/>
      <c r="DU904" s="239"/>
      <c r="DV904" s="239"/>
      <c r="DW904" s="239"/>
      <c r="DX904" s="239"/>
      <c r="DY904" s="239"/>
      <c r="DZ904" s="239"/>
      <c r="EA904" s="239"/>
      <c r="EB904" s="239"/>
      <c r="EC904" s="239"/>
      <c r="ED904" s="239"/>
      <c r="EE904" s="239"/>
      <c r="EF904" s="239"/>
      <c r="EG904" s="239"/>
      <c r="EH904" s="239"/>
      <c r="EI904" s="239"/>
      <c r="EJ904" s="239"/>
      <c r="EK904" s="239"/>
      <c r="EL904" s="239"/>
      <c r="EM904" s="239"/>
      <c r="EN904" s="239"/>
      <c r="EO904" s="239"/>
      <c r="EP904" s="239"/>
      <c r="EQ904" s="239"/>
      <c r="ER904" s="239"/>
      <c r="ES904" s="239"/>
      <c r="ET904" s="239"/>
      <c r="EU904" s="239"/>
      <c r="EV904" s="239"/>
      <c r="EW904" s="239"/>
      <c r="EX904" s="239"/>
      <c r="EY904" s="239"/>
      <c r="EZ904" s="239"/>
      <c r="FA904" s="239"/>
      <c r="FB904" s="239"/>
      <c r="FC904" s="239"/>
      <c r="FD904" s="239"/>
      <c r="FE904" s="239"/>
      <c r="FF904" s="239"/>
      <c r="FG904" s="239"/>
      <c r="FH904" s="239"/>
      <c r="FI904" s="239"/>
      <c r="FJ904" s="239"/>
      <c r="FK904" s="239"/>
      <c r="FL904" s="239"/>
      <c r="FM904" s="239"/>
      <c r="FN904" s="239"/>
      <c r="FO904" s="239"/>
      <c r="FP904" s="239"/>
      <c r="FQ904" s="239"/>
      <c r="FR904" s="239"/>
      <c r="FS904" s="239"/>
      <c r="FT904" s="239"/>
      <c r="FU904" s="239"/>
      <c r="FV904" s="239"/>
      <c r="FW904" s="239"/>
      <c r="FX904" s="239"/>
      <c r="FY904" s="239"/>
      <c r="FZ904" s="239"/>
      <c r="GA904" s="239"/>
      <c r="GB904" s="239"/>
      <c r="GC904" s="239"/>
      <c r="GD904" s="239"/>
      <c r="GE904" s="239"/>
      <c r="GF904" s="239"/>
      <c r="GG904" s="239"/>
      <c r="GH904" s="239"/>
      <c r="GI904" s="239"/>
      <c r="GJ904" s="239"/>
      <c r="GK904" s="239"/>
      <c r="GL904" s="239"/>
      <c r="GM904" s="239"/>
      <c r="GN904" s="239"/>
      <c r="GO904" s="239"/>
      <c r="GP904" s="239"/>
      <c r="GQ904" s="239"/>
      <c r="GR904" s="239"/>
      <c r="GS904" s="239"/>
      <c r="GT904" s="239"/>
      <c r="GU904" s="239"/>
      <c r="GV904" s="239"/>
      <c r="GW904" s="239"/>
      <c r="GX904" s="239"/>
      <c r="GY904" s="239"/>
      <c r="GZ904" s="239"/>
      <c r="HA904" s="239"/>
      <c r="HB904" s="239"/>
      <c r="HC904" s="239"/>
      <c r="HD904" s="239"/>
      <c r="HE904" s="239"/>
      <c r="HF904" s="239"/>
      <c r="HG904" s="239"/>
      <c r="HH904" s="239"/>
      <c r="HI904" s="239"/>
      <c r="HJ904" s="239"/>
      <c r="HK904" s="239"/>
      <c r="HL904" s="239"/>
      <c r="HM904" s="239"/>
      <c r="HN904" s="239"/>
      <c r="HO904" s="239"/>
      <c r="HP904" s="239"/>
      <c r="HQ904" s="239"/>
      <c r="HR904" s="239"/>
      <c r="HS904" s="239"/>
      <c r="HT904" s="239"/>
      <c r="HU904" s="239"/>
      <c r="HV904" s="239"/>
      <c r="HW904" s="239"/>
      <c r="HX904" s="239"/>
      <c r="HY904" s="239"/>
      <c r="HZ904" s="239"/>
      <c r="IA904" s="239"/>
      <c r="IB904" s="239"/>
      <c r="IC904" s="239"/>
      <c r="ID904" s="239"/>
      <c r="IE904" s="239"/>
      <c r="IF904" s="239"/>
      <c r="IG904" s="239"/>
      <c r="IH904" s="325"/>
      <c r="II904" s="325"/>
      <c r="IJ904" s="325"/>
      <c r="IK904" s="325"/>
      <c r="IL904" s="325"/>
      <c r="IM904" s="325"/>
      <c r="IN904" s="325"/>
      <c r="IO904" s="325"/>
      <c r="IP904" s="325"/>
      <c r="IQ904" s="325"/>
      <c r="IR904" s="325"/>
      <c r="IS904" s="325"/>
      <c r="IT904" s="325"/>
      <c r="IU904" s="325"/>
      <c r="IV904" s="325"/>
    </row>
    <row r="905" spans="1:6" s="321" customFormat="1" ht="30" customHeight="1">
      <c r="A905" s="334" t="s">
        <v>786</v>
      </c>
      <c r="B905" s="342">
        <f>SUM(B906:B911)</f>
        <v>0</v>
      </c>
      <c r="C905" s="342">
        <f>SUM(C906:C911)</f>
        <v>0</v>
      </c>
      <c r="D905" s="343">
        <f>SUM(D906:D911)</f>
        <v>200</v>
      </c>
      <c r="E905" s="349" t="str">
        <f t="shared" si="115"/>
        <v>-</v>
      </c>
      <c r="F905" s="355" t="s">
        <v>787</v>
      </c>
    </row>
    <row r="906" spans="1:6" s="321" customFormat="1" ht="30" customHeight="1">
      <c r="A906" s="341" t="s">
        <v>788</v>
      </c>
      <c r="B906" s="344">
        <v>0</v>
      </c>
      <c r="C906" s="338">
        <f aca="true" t="shared" si="118" ref="C906:C911">B906</f>
        <v>0</v>
      </c>
      <c r="D906" s="345"/>
      <c r="E906" s="353" t="str">
        <f t="shared" si="115"/>
        <v>-</v>
      </c>
      <c r="F906" s="354"/>
    </row>
    <row r="907" spans="1:6" s="321" customFormat="1" ht="30" customHeight="1">
      <c r="A907" s="341" t="s">
        <v>789</v>
      </c>
      <c r="B907" s="344">
        <v>0</v>
      </c>
      <c r="C907" s="338">
        <f t="shared" si="118"/>
        <v>0</v>
      </c>
      <c r="D907" s="345"/>
      <c r="E907" s="353" t="str">
        <f t="shared" si="115"/>
        <v>-</v>
      </c>
      <c r="F907" s="354"/>
    </row>
    <row r="908" spans="1:6" s="321" customFormat="1" ht="30" customHeight="1">
      <c r="A908" s="341" t="s">
        <v>790</v>
      </c>
      <c r="B908" s="344">
        <v>0</v>
      </c>
      <c r="C908" s="338">
        <f t="shared" si="118"/>
        <v>0</v>
      </c>
      <c r="D908" s="345"/>
      <c r="E908" s="353" t="str">
        <f t="shared" si="115"/>
        <v>-</v>
      </c>
      <c r="F908" s="354"/>
    </row>
    <row r="909" spans="1:6" s="320" customFormat="1" ht="30" customHeight="1">
      <c r="A909" s="341" t="s">
        <v>791</v>
      </c>
      <c r="B909" s="344">
        <v>0</v>
      </c>
      <c r="C909" s="338">
        <f t="shared" si="118"/>
        <v>0</v>
      </c>
      <c r="D909" s="345"/>
      <c r="E909" s="353" t="str">
        <f t="shared" si="115"/>
        <v>-</v>
      </c>
      <c r="F909" s="350"/>
    </row>
    <row r="910" spans="1:6" s="321" customFormat="1" ht="30" customHeight="1">
      <c r="A910" s="341" t="s">
        <v>792</v>
      </c>
      <c r="B910" s="344">
        <v>0</v>
      </c>
      <c r="C910" s="338">
        <f t="shared" si="118"/>
        <v>0</v>
      </c>
      <c r="D910" s="345"/>
      <c r="E910" s="353" t="str">
        <f t="shared" si="115"/>
        <v>-</v>
      </c>
      <c r="F910" s="354"/>
    </row>
    <row r="911" spans="1:6" s="321" customFormat="1" ht="30" customHeight="1">
      <c r="A911" s="341" t="s">
        <v>793</v>
      </c>
      <c r="B911" s="344">
        <v>0</v>
      </c>
      <c r="C911" s="338">
        <f t="shared" si="118"/>
        <v>0</v>
      </c>
      <c r="D911" s="345">
        <v>200</v>
      </c>
      <c r="E911" s="353" t="str">
        <f t="shared" si="115"/>
        <v>-</v>
      </c>
      <c r="F911" s="354"/>
    </row>
    <row r="912" spans="1:6" s="321" customFormat="1" ht="30" customHeight="1">
      <c r="A912" s="334" t="s">
        <v>794</v>
      </c>
      <c r="B912" s="342">
        <f>SUM(B913:B917)</f>
        <v>0</v>
      </c>
      <c r="C912" s="342">
        <f>SUM(C913:C917)</f>
        <v>0</v>
      </c>
      <c r="D912" s="343">
        <f>SUM(D913:D917)</f>
        <v>0</v>
      </c>
      <c r="E912" s="353" t="str">
        <f t="shared" si="115"/>
        <v>-</v>
      </c>
      <c r="F912" s="354"/>
    </row>
    <row r="913" spans="1:6" s="321" customFormat="1" ht="30" customHeight="1">
      <c r="A913" s="341" t="s">
        <v>795</v>
      </c>
      <c r="B913" s="344">
        <v>0</v>
      </c>
      <c r="C913" s="338">
        <f>B913</f>
        <v>0</v>
      </c>
      <c r="D913" s="339"/>
      <c r="E913" s="353" t="str">
        <f t="shared" si="115"/>
        <v>-</v>
      </c>
      <c r="F913" s="354"/>
    </row>
    <row r="914" spans="1:6" s="321" customFormat="1" ht="30" customHeight="1">
      <c r="A914" s="341" t="s">
        <v>796</v>
      </c>
      <c r="B914" s="344">
        <v>0</v>
      </c>
      <c r="C914" s="338">
        <f>B914</f>
        <v>0</v>
      </c>
      <c r="D914" s="345"/>
      <c r="E914" s="353" t="str">
        <f aca="true" t="shared" si="119" ref="E914:E966">_xlfn.IFERROR(D914/B914,"-")</f>
        <v>-</v>
      </c>
      <c r="F914" s="354"/>
    </row>
    <row r="915" spans="1:6" s="321" customFormat="1" ht="30" customHeight="1">
      <c r="A915" s="341" t="s">
        <v>797</v>
      </c>
      <c r="B915" s="344">
        <v>0</v>
      </c>
      <c r="C915" s="338">
        <f>B915</f>
        <v>0</v>
      </c>
      <c r="D915" s="345"/>
      <c r="E915" s="353" t="str">
        <f t="shared" si="119"/>
        <v>-</v>
      </c>
      <c r="F915" s="354"/>
    </row>
    <row r="916" spans="1:6" s="321" customFormat="1" ht="30" customHeight="1">
      <c r="A916" s="341" t="s">
        <v>798</v>
      </c>
      <c r="B916" s="344">
        <v>0</v>
      </c>
      <c r="C916" s="338">
        <f>B916</f>
        <v>0</v>
      </c>
      <c r="D916" s="345"/>
      <c r="E916" s="353" t="str">
        <f t="shared" si="119"/>
        <v>-</v>
      </c>
      <c r="F916" s="354"/>
    </row>
    <row r="917" spans="1:6" s="321" customFormat="1" ht="30" customHeight="1">
      <c r="A917" s="341" t="s">
        <v>799</v>
      </c>
      <c r="B917" s="344">
        <v>0</v>
      </c>
      <c r="C917" s="338">
        <f>B917</f>
        <v>0</v>
      </c>
      <c r="D917" s="345"/>
      <c r="E917" s="353" t="str">
        <f t="shared" si="119"/>
        <v>-</v>
      </c>
      <c r="F917" s="354"/>
    </row>
    <row r="918" spans="1:6" s="321" customFormat="1" ht="30" customHeight="1">
      <c r="A918" s="334" t="s">
        <v>800</v>
      </c>
      <c r="B918" s="342">
        <f>SUM(B919:B920)</f>
        <v>0</v>
      </c>
      <c r="C918" s="342">
        <f>SUM(C919:C920)</f>
        <v>0</v>
      </c>
      <c r="D918" s="343">
        <f>SUM(D919:D920)</f>
        <v>0</v>
      </c>
      <c r="E918" s="353" t="str">
        <f t="shared" si="119"/>
        <v>-</v>
      </c>
      <c r="F918" s="354"/>
    </row>
    <row r="919" spans="1:6" s="321" customFormat="1" ht="30" customHeight="1">
      <c r="A919" s="341" t="s">
        <v>801</v>
      </c>
      <c r="B919" s="344">
        <v>0</v>
      </c>
      <c r="C919" s="338">
        <f aca="true" t="shared" si="120" ref="C919:C923">B919</f>
        <v>0</v>
      </c>
      <c r="D919" s="345"/>
      <c r="E919" s="353" t="str">
        <f t="shared" si="119"/>
        <v>-</v>
      </c>
      <c r="F919" s="354"/>
    </row>
    <row r="920" spans="1:6" s="321" customFormat="1" ht="30" customHeight="1">
      <c r="A920" s="341" t="s">
        <v>802</v>
      </c>
      <c r="B920" s="344">
        <v>0</v>
      </c>
      <c r="C920" s="338">
        <f t="shared" si="120"/>
        <v>0</v>
      </c>
      <c r="D920" s="345"/>
      <c r="E920" s="353" t="str">
        <f t="shared" si="119"/>
        <v>-</v>
      </c>
      <c r="F920" s="354"/>
    </row>
    <row r="921" spans="1:256" s="321" customFormat="1" ht="30" customHeight="1">
      <c r="A921" s="334" t="s">
        <v>803</v>
      </c>
      <c r="B921" s="342">
        <f>B922+B923</f>
        <v>14439.01</v>
      </c>
      <c r="C921" s="342">
        <f>C922+C923</f>
        <v>14439.01</v>
      </c>
      <c r="D921" s="343">
        <f>D922+D923</f>
        <v>18750</v>
      </c>
      <c r="E921" s="349">
        <f t="shared" si="119"/>
        <v>1.298565483367627</v>
      </c>
      <c r="F921" s="356" t="s">
        <v>804</v>
      </c>
      <c r="G921" s="239"/>
      <c r="H921" s="239"/>
      <c r="I921" s="239"/>
      <c r="J921" s="239"/>
      <c r="K921" s="239"/>
      <c r="L921" s="239"/>
      <c r="M921" s="239"/>
      <c r="N921" s="239"/>
      <c r="O921" s="239"/>
      <c r="P921" s="239"/>
      <c r="Q921" s="239"/>
      <c r="R921" s="239"/>
      <c r="S921" s="239"/>
      <c r="T921" s="239"/>
      <c r="U921" s="239"/>
      <c r="V921" s="239"/>
      <c r="W921" s="239"/>
      <c r="X921" s="239"/>
      <c r="Y921" s="239"/>
      <c r="Z921" s="239"/>
      <c r="AA921" s="239"/>
      <c r="AB921" s="239"/>
      <c r="AC921" s="239"/>
      <c r="AD921" s="239"/>
      <c r="AE921" s="239"/>
      <c r="AF921" s="239"/>
      <c r="AG921" s="239"/>
      <c r="AH921" s="239"/>
      <c r="AI921" s="239"/>
      <c r="AJ921" s="239"/>
      <c r="AK921" s="239"/>
      <c r="AL921" s="239"/>
      <c r="AM921" s="239"/>
      <c r="AN921" s="239"/>
      <c r="AO921" s="239"/>
      <c r="AP921" s="239"/>
      <c r="AQ921" s="239"/>
      <c r="AR921" s="239"/>
      <c r="AS921" s="239"/>
      <c r="AT921" s="239"/>
      <c r="AU921" s="239"/>
      <c r="AV921" s="239"/>
      <c r="AW921" s="239"/>
      <c r="AX921" s="239"/>
      <c r="AY921" s="239"/>
      <c r="AZ921" s="239"/>
      <c r="BA921" s="239"/>
      <c r="BB921" s="239"/>
      <c r="BC921" s="239"/>
      <c r="BD921" s="239"/>
      <c r="BE921" s="239"/>
      <c r="BF921" s="239"/>
      <c r="BG921" s="239"/>
      <c r="BH921" s="239"/>
      <c r="BI921" s="239"/>
      <c r="BJ921" s="239"/>
      <c r="BK921" s="239"/>
      <c r="BL921" s="239"/>
      <c r="BM921" s="239"/>
      <c r="BN921" s="239"/>
      <c r="BO921" s="239"/>
      <c r="BP921" s="239"/>
      <c r="BQ921" s="239"/>
      <c r="BR921" s="239"/>
      <c r="BS921" s="239"/>
      <c r="BT921" s="239"/>
      <c r="BU921" s="239"/>
      <c r="BV921" s="239"/>
      <c r="BW921" s="239"/>
      <c r="BX921" s="239"/>
      <c r="BY921" s="239"/>
      <c r="BZ921" s="239"/>
      <c r="CA921" s="239"/>
      <c r="CB921" s="239"/>
      <c r="CC921" s="239"/>
      <c r="CD921" s="239"/>
      <c r="CE921" s="239"/>
      <c r="CF921" s="239"/>
      <c r="CG921" s="239"/>
      <c r="CH921" s="239"/>
      <c r="CI921" s="239"/>
      <c r="CJ921" s="239"/>
      <c r="CK921" s="239"/>
      <c r="CL921" s="239"/>
      <c r="CM921" s="239"/>
      <c r="CN921" s="239"/>
      <c r="CO921" s="239"/>
      <c r="CP921" s="239"/>
      <c r="CQ921" s="239"/>
      <c r="CR921" s="239"/>
      <c r="CS921" s="239"/>
      <c r="CT921" s="239"/>
      <c r="CU921" s="239"/>
      <c r="CV921" s="239"/>
      <c r="CW921" s="239"/>
      <c r="CX921" s="239"/>
      <c r="CY921" s="239"/>
      <c r="CZ921" s="239"/>
      <c r="DA921" s="239"/>
      <c r="DB921" s="239"/>
      <c r="DC921" s="239"/>
      <c r="DD921" s="239"/>
      <c r="DE921" s="239"/>
      <c r="DF921" s="239"/>
      <c r="DG921" s="239"/>
      <c r="DH921" s="239"/>
      <c r="DI921" s="239"/>
      <c r="DJ921" s="239"/>
      <c r="DK921" s="239"/>
      <c r="DL921" s="239"/>
      <c r="DM921" s="239"/>
      <c r="DN921" s="239"/>
      <c r="DO921" s="239"/>
      <c r="DP921" s="239"/>
      <c r="DQ921" s="239"/>
      <c r="DR921" s="239"/>
      <c r="DS921" s="239"/>
      <c r="DT921" s="239"/>
      <c r="DU921" s="239"/>
      <c r="DV921" s="239"/>
      <c r="DW921" s="239"/>
      <c r="DX921" s="239"/>
      <c r="DY921" s="239"/>
      <c r="DZ921" s="239"/>
      <c r="EA921" s="239"/>
      <c r="EB921" s="239"/>
      <c r="EC921" s="239"/>
      <c r="ED921" s="239"/>
      <c r="EE921" s="239"/>
      <c r="EF921" s="239"/>
      <c r="EG921" s="239"/>
      <c r="EH921" s="239"/>
      <c r="EI921" s="239"/>
      <c r="EJ921" s="239"/>
      <c r="EK921" s="239"/>
      <c r="EL921" s="239"/>
      <c r="EM921" s="239"/>
      <c r="EN921" s="239"/>
      <c r="EO921" s="239"/>
      <c r="EP921" s="239"/>
      <c r="EQ921" s="239"/>
      <c r="ER921" s="239"/>
      <c r="ES921" s="239"/>
      <c r="ET921" s="239"/>
      <c r="EU921" s="239"/>
      <c r="EV921" s="239"/>
      <c r="EW921" s="239"/>
      <c r="EX921" s="239"/>
      <c r="EY921" s="239"/>
      <c r="EZ921" s="239"/>
      <c r="FA921" s="239"/>
      <c r="FB921" s="239"/>
      <c r="FC921" s="239"/>
      <c r="FD921" s="239"/>
      <c r="FE921" s="239"/>
      <c r="FF921" s="239"/>
      <c r="FG921" s="239"/>
      <c r="FH921" s="239"/>
      <c r="FI921" s="239"/>
      <c r="FJ921" s="239"/>
      <c r="FK921" s="239"/>
      <c r="FL921" s="239"/>
      <c r="FM921" s="239"/>
      <c r="FN921" s="239"/>
      <c r="FO921" s="239"/>
      <c r="FP921" s="239"/>
      <c r="FQ921" s="239"/>
      <c r="FR921" s="239"/>
      <c r="FS921" s="239"/>
      <c r="FT921" s="239"/>
      <c r="FU921" s="239"/>
      <c r="FV921" s="239"/>
      <c r="FW921" s="239"/>
      <c r="FX921" s="239"/>
      <c r="FY921" s="239"/>
      <c r="FZ921" s="239"/>
      <c r="GA921" s="239"/>
      <c r="GB921" s="239"/>
      <c r="GC921" s="239"/>
      <c r="GD921" s="239"/>
      <c r="GE921" s="239"/>
      <c r="GF921" s="239"/>
      <c r="GG921" s="239"/>
      <c r="GH921" s="239"/>
      <c r="GI921" s="239"/>
      <c r="GJ921" s="239"/>
      <c r="GK921" s="239"/>
      <c r="GL921" s="239"/>
      <c r="GM921" s="239"/>
      <c r="GN921" s="239"/>
      <c r="GO921" s="239"/>
      <c r="GP921" s="239"/>
      <c r="GQ921" s="239"/>
      <c r="GR921" s="239"/>
      <c r="GS921" s="239"/>
      <c r="GT921" s="239"/>
      <c r="GU921" s="239"/>
      <c r="GV921" s="239"/>
      <c r="GW921" s="239"/>
      <c r="GX921" s="239"/>
      <c r="GY921" s="239"/>
      <c r="GZ921" s="239"/>
      <c r="HA921" s="239"/>
      <c r="HB921" s="239"/>
      <c r="HC921" s="239"/>
      <c r="HD921" s="239"/>
      <c r="HE921" s="239"/>
      <c r="HF921" s="239"/>
      <c r="HG921" s="239"/>
      <c r="HH921" s="239"/>
      <c r="HI921" s="239"/>
      <c r="HJ921" s="239"/>
      <c r="HK921" s="239"/>
      <c r="HL921" s="239"/>
      <c r="HM921" s="239"/>
      <c r="HN921" s="239"/>
      <c r="HO921" s="239"/>
      <c r="HP921" s="239"/>
      <c r="HQ921" s="239"/>
      <c r="HR921" s="239"/>
      <c r="HS921" s="239"/>
      <c r="HT921" s="239"/>
      <c r="HU921" s="239"/>
      <c r="HV921" s="239"/>
      <c r="HW921" s="239"/>
      <c r="HX921" s="239"/>
      <c r="HY921" s="239"/>
      <c r="HZ921" s="239"/>
      <c r="IA921" s="239"/>
      <c r="IB921" s="239"/>
      <c r="IC921" s="239"/>
      <c r="ID921" s="239"/>
      <c r="IE921" s="239"/>
      <c r="IF921" s="239"/>
      <c r="IG921" s="239"/>
      <c r="IH921" s="325"/>
      <c r="II921" s="325"/>
      <c r="IJ921" s="325"/>
      <c r="IK921" s="325"/>
      <c r="IL921" s="325"/>
      <c r="IM921" s="325"/>
      <c r="IN921" s="325"/>
      <c r="IO921" s="325"/>
      <c r="IP921" s="325"/>
      <c r="IQ921" s="325"/>
      <c r="IR921" s="325"/>
      <c r="IS921" s="325"/>
      <c r="IT921" s="325"/>
      <c r="IU921" s="325"/>
      <c r="IV921" s="325"/>
    </row>
    <row r="922" spans="1:6" s="321" customFormat="1" ht="30" customHeight="1">
      <c r="A922" s="341" t="s">
        <v>805</v>
      </c>
      <c r="B922" s="344">
        <v>0</v>
      </c>
      <c r="C922" s="338">
        <f t="shared" si="120"/>
        <v>0</v>
      </c>
      <c r="D922" s="345"/>
      <c r="E922" s="353" t="str">
        <f t="shared" si="119"/>
        <v>-</v>
      </c>
      <c r="F922" s="354"/>
    </row>
    <row r="923" spans="1:256" s="321" customFormat="1" ht="30" customHeight="1">
      <c r="A923" s="341" t="s">
        <v>806</v>
      </c>
      <c r="B923" s="344">
        <v>14439.01</v>
      </c>
      <c r="C923" s="338">
        <f t="shared" si="120"/>
        <v>14439.01</v>
      </c>
      <c r="D923" s="345">
        <v>18750</v>
      </c>
      <c r="E923" s="353">
        <f t="shared" si="119"/>
        <v>1.298565483367627</v>
      </c>
      <c r="F923" s="355"/>
      <c r="G923" s="239"/>
      <c r="H923" s="239"/>
      <c r="I923" s="239"/>
      <c r="J923" s="239"/>
      <c r="K923" s="239"/>
      <c r="L923" s="239"/>
      <c r="M923" s="239"/>
      <c r="N923" s="239"/>
      <c r="O923" s="239"/>
      <c r="P923" s="239"/>
      <c r="Q923" s="239"/>
      <c r="R923" s="239"/>
      <c r="S923" s="239"/>
      <c r="T923" s="239"/>
      <c r="U923" s="239"/>
      <c r="V923" s="239"/>
      <c r="W923" s="239"/>
      <c r="X923" s="239"/>
      <c r="Y923" s="239"/>
      <c r="Z923" s="239"/>
      <c r="AA923" s="239"/>
      <c r="AB923" s="239"/>
      <c r="AC923" s="239"/>
      <c r="AD923" s="239"/>
      <c r="AE923" s="239"/>
      <c r="AF923" s="239"/>
      <c r="AG923" s="239"/>
      <c r="AH923" s="239"/>
      <c r="AI923" s="239"/>
      <c r="AJ923" s="239"/>
      <c r="AK923" s="239"/>
      <c r="AL923" s="239"/>
      <c r="AM923" s="239"/>
      <c r="AN923" s="239"/>
      <c r="AO923" s="239"/>
      <c r="AP923" s="239"/>
      <c r="AQ923" s="239"/>
      <c r="AR923" s="239"/>
      <c r="AS923" s="239"/>
      <c r="AT923" s="239"/>
      <c r="AU923" s="239"/>
      <c r="AV923" s="239"/>
      <c r="AW923" s="239"/>
      <c r="AX923" s="239"/>
      <c r="AY923" s="239"/>
      <c r="AZ923" s="239"/>
      <c r="BA923" s="239"/>
      <c r="BB923" s="239"/>
      <c r="BC923" s="239"/>
      <c r="BD923" s="239"/>
      <c r="BE923" s="239"/>
      <c r="BF923" s="239"/>
      <c r="BG923" s="239"/>
      <c r="BH923" s="239"/>
      <c r="BI923" s="239"/>
      <c r="BJ923" s="239"/>
      <c r="BK923" s="239"/>
      <c r="BL923" s="239"/>
      <c r="BM923" s="239"/>
      <c r="BN923" s="239"/>
      <c r="BO923" s="239"/>
      <c r="BP923" s="239"/>
      <c r="BQ923" s="239"/>
      <c r="BR923" s="239"/>
      <c r="BS923" s="239"/>
      <c r="BT923" s="239"/>
      <c r="BU923" s="239"/>
      <c r="BV923" s="239"/>
      <c r="BW923" s="239"/>
      <c r="BX923" s="239"/>
      <c r="BY923" s="239"/>
      <c r="BZ923" s="239"/>
      <c r="CA923" s="239"/>
      <c r="CB923" s="239"/>
      <c r="CC923" s="239"/>
      <c r="CD923" s="239"/>
      <c r="CE923" s="239"/>
      <c r="CF923" s="239"/>
      <c r="CG923" s="239"/>
      <c r="CH923" s="239"/>
      <c r="CI923" s="239"/>
      <c r="CJ923" s="239"/>
      <c r="CK923" s="239"/>
      <c r="CL923" s="239"/>
      <c r="CM923" s="239"/>
      <c r="CN923" s="239"/>
      <c r="CO923" s="239"/>
      <c r="CP923" s="239"/>
      <c r="CQ923" s="239"/>
      <c r="CR923" s="239"/>
      <c r="CS923" s="239"/>
      <c r="CT923" s="239"/>
      <c r="CU923" s="239"/>
      <c r="CV923" s="239"/>
      <c r="CW923" s="239"/>
      <c r="CX923" s="239"/>
      <c r="CY923" s="239"/>
      <c r="CZ923" s="239"/>
      <c r="DA923" s="239"/>
      <c r="DB923" s="239"/>
      <c r="DC923" s="239"/>
      <c r="DD923" s="239"/>
      <c r="DE923" s="239"/>
      <c r="DF923" s="239"/>
      <c r="DG923" s="239"/>
      <c r="DH923" s="239"/>
      <c r="DI923" s="239"/>
      <c r="DJ923" s="239"/>
      <c r="DK923" s="239"/>
      <c r="DL923" s="239"/>
      <c r="DM923" s="239"/>
      <c r="DN923" s="239"/>
      <c r="DO923" s="239"/>
      <c r="DP923" s="239"/>
      <c r="DQ923" s="239"/>
      <c r="DR923" s="239"/>
      <c r="DS923" s="239"/>
      <c r="DT923" s="239"/>
      <c r="DU923" s="239"/>
      <c r="DV923" s="239"/>
      <c r="DW923" s="239"/>
      <c r="DX923" s="239"/>
      <c r="DY923" s="239"/>
      <c r="DZ923" s="239"/>
      <c r="EA923" s="239"/>
      <c r="EB923" s="239"/>
      <c r="EC923" s="239"/>
      <c r="ED923" s="239"/>
      <c r="EE923" s="239"/>
      <c r="EF923" s="239"/>
      <c r="EG923" s="239"/>
      <c r="EH923" s="239"/>
      <c r="EI923" s="239"/>
      <c r="EJ923" s="239"/>
      <c r="EK923" s="239"/>
      <c r="EL923" s="239"/>
      <c r="EM923" s="239"/>
      <c r="EN923" s="239"/>
      <c r="EO923" s="239"/>
      <c r="EP923" s="239"/>
      <c r="EQ923" s="239"/>
      <c r="ER923" s="239"/>
      <c r="ES923" s="239"/>
      <c r="ET923" s="239"/>
      <c r="EU923" s="239"/>
      <c r="EV923" s="239"/>
      <c r="EW923" s="239"/>
      <c r="EX923" s="239"/>
      <c r="EY923" s="239"/>
      <c r="EZ923" s="239"/>
      <c r="FA923" s="239"/>
      <c r="FB923" s="239"/>
      <c r="FC923" s="239"/>
      <c r="FD923" s="239"/>
      <c r="FE923" s="239"/>
      <c r="FF923" s="239"/>
      <c r="FG923" s="239"/>
      <c r="FH923" s="239"/>
      <c r="FI923" s="239"/>
      <c r="FJ923" s="239"/>
      <c r="FK923" s="239"/>
      <c r="FL923" s="239"/>
      <c r="FM923" s="239"/>
      <c r="FN923" s="239"/>
      <c r="FO923" s="239"/>
      <c r="FP923" s="239"/>
      <c r="FQ923" s="239"/>
      <c r="FR923" s="239"/>
      <c r="FS923" s="239"/>
      <c r="FT923" s="239"/>
      <c r="FU923" s="239"/>
      <c r="FV923" s="239"/>
      <c r="FW923" s="239"/>
      <c r="FX923" s="239"/>
      <c r="FY923" s="239"/>
      <c r="FZ923" s="239"/>
      <c r="GA923" s="239"/>
      <c r="GB923" s="239"/>
      <c r="GC923" s="239"/>
      <c r="GD923" s="239"/>
      <c r="GE923" s="239"/>
      <c r="GF923" s="239"/>
      <c r="GG923" s="239"/>
      <c r="GH923" s="239"/>
      <c r="GI923" s="239"/>
      <c r="GJ923" s="239"/>
      <c r="GK923" s="239"/>
      <c r="GL923" s="239"/>
      <c r="GM923" s="239"/>
      <c r="GN923" s="239"/>
      <c r="GO923" s="239"/>
      <c r="GP923" s="239"/>
      <c r="GQ923" s="239"/>
      <c r="GR923" s="239"/>
      <c r="GS923" s="239"/>
      <c r="GT923" s="239"/>
      <c r="GU923" s="239"/>
      <c r="GV923" s="239"/>
      <c r="GW923" s="239"/>
      <c r="GX923" s="239"/>
      <c r="GY923" s="239"/>
      <c r="GZ923" s="239"/>
      <c r="HA923" s="239"/>
      <c r="HB923" s="239"/>
      <c r="HC923" s="239"/>
      <c r="HD923" s="239"/>
      <c r="HE923" s="239"/>
      <c r="HF923" s="239"/>
      <c r="HG923" s="239"/>
      <c r="HH923" s="239"/>
      <c r="HI923" s="239"/>
      <c r="HJ923" s="239"/>
      <c r="HK923" s="239"/>
      <c r="HL923" s="239"/>
      <c r="HM923" s="239"/>
      <c r="HN923" s="239"/>
      <c r="HO923" s="239"/>
      <c r="HP923" s="239"/>
      <c r="HQ923" s="239"/>
      <c r="HR923" s="239"/>
      <c r="HS923" s="239"/>
      <c r="HT923" s="239"/>
      <c r="HU923" s="239"/>
      <c r="HV923" s="239"/>
      <c r="HW923" s="239"/>
      <c r="HX923" s="239"/>
      <c r="HY923" s="239"/>
      <c r="HZ923" s="239"/>
      <c r="IA923" s="239"/>
      <c r="IB923" s="239"/>
      <c r="IC923" s="239"/>
      <c r="ID923" s="239"/>
      <c r="IE923" s="239"/>
      <c r="IF923" s="239"/>
      <c r="IG923" s="239"/>
      <c r="IH923" s="325"/>
      <c r="II923" s="325"/>
      <c r="IJ923" s="325"/>
      <c r="IK923" s="325"/>
      <c r="IL923" s="325"/>
      <c r="IM923" s="325"/>
      <c r="IN923" s="325"/>
      <c r="IO923" s="325"/>
      <c r="IP923" s="325"/>
      <c r="IQ923" s="325"/>
      <c r="IR923" s="325"/>
      <c r="IS923" s="325"/>
      <c r="IT923" s="325"/>
      <c r="IU923" s="325"/>
      <c r="IV923" s="325"/>
    </row>
    <row r="924" spans="1:256" s="320" customFormat="1" ht="30" customHeight="1">
      <c r="A924" s="334" t="s">
        <v>807</v>
      </c>
      <c r="B924" s="342">
        <f>B925+B947+B957+B967+B974+B979</f>
        <v>36838.24</v>
      </c>
      <c r="C924" s="342">
        <f>C925+C947+C957+C967+C974+C979</f>
        <v>36838.24</v>
      </c>
      <c r="D924" s="360">
        <f>D925+D947+D957+D967+D974+D979</f>
        <v>14469</v>
      </c>
      <c r="E924" s="349">
        <f t="shared" si="119"/>
        <v>0.39277120731066417</v>
      </c>
      <c r="F924" s="350"/>
      <c r="G924" s="351"/>
      <c r="H924" s="351"/>
      <c r="I924" s="351"/>
      <c r="J924" s="351"/>
      <c r="K924" s="351"/>
      <c r="L924" s="351"/>
      <c r="M924" s="351"/>
      <c r="N924" s="351"/>
      <c r="O924" s="351"/>
      <c r="P924" s="351"/>
      <c r="Q924" s="351"/>
      <c r="R924" s="351"/>
      <c r="S924" s="351"/>
      <c r="T924" s="351"/>
      <c r="U924" s="351"/>
      <c r="V924" s="351"/>
      <c r="W924" s="351"/>
      <c r="X924" s="351"/>
      <c r="Y924" s="351"/>
      <c r="Z924" s="351"/>
      <c r="AA924" s="351"/>
      <c r="AB924" s="351"/>
      <c r="AC924" s="351"/>
      <c r="AD924" s="351"/>
      <c r="AE924" s="351"/>
      <c r="AF924" s="351"/>
      <c r="AG924" s="351"/>
      <c r="AH924" s="351"/>
      <c r="AI924" s="351"/>
      <c r="AJ924" s="351"/>
      <c r="AK924" s="351"/>
      <c r="AL924" s="351"/>
      <c r="AM924" s="351"/>
      <c r="AN924" s="351"/>
      <c r="AO924" s="351"/>
      <c r="AP924" s="351"/>
      <c r="AQ924" s="351"/>
      <c r="AR924" s="351"/>
      <c r="AS924" s="351"/>
      <c r="AT924" s="351"/>
      <c r="AU924" s="351"/>
      <c r="AV924" s="351"/>
      <c r="AW924" s="351"/>
      <c r="AX924" s="351"/>
      <c r="AY924" s="351"/>
      <c r="AZ924" s="351"/>
      <c r="BA924" s="351"/>
      <c r="BB924" s="351"/>
      <c r="BC924" s="351"/>
      <c r="BD924" s="351"/>
      <c r="BE924" s="351"/>
      <c r="BF924" s="351"/>
      <c r="BG924" s="351"/>
      <c r="BH924" s="351"/>
      <c r="BI924" s="351"/>
      <c r="BJ924" s="351"/>
      <c r="BK924" s="351"/>
      <c r="BL924" s="351"/>
      <c r="BM924" s="351"/>
      <c r="BN924" s="351"/>
      <c r="BO924" s="351"/>
      <c r="BP924" s="351"/>
      <c r="BQ924" s="351"/>
      <c r="BR924" s="351"/>
      <c r="BS924" s="351"/>
      <c r="BT924" s="351"/>
      <c r="BU924" s="351"/>
      <c r="BV924" s="351"/>
      <c r="BW924" s="351"/>
      <c r="BX924" s="351"/>
      <c r="BY924" s="351"/>
      <c r="BZ924" s="351"/>
      <c r="CA924" s="351"/>
      <c r="CB924" s="351"/>
      <c r="CC924" s="351"/>
      <c r="CD924" s="351"/>
      <c r="CE924" s="351"/>
      <c r="CF924" s="351"/>
      <c r="CG924" s="351"/>
      <c r="CH924" s="351"/>
      <c r="CI924" s="351"/>
      <c r="CJ924" s="351"/>
      <c r="CK924" s="351"/>
      <c r="CL924" s="351"/>
      <c r="CM924" s="351"/>
      <c r="CN924" s="351"/>
      <c r="CO924" s="351"/>
      <c r="CP924" s="351"/>
      <c r="CQ924" s="351"/>
      <c r="CR924" s="351"/>
      <c r="CS924" s="351"/>
      <c r="CT924" s="351"/>
      <c r="CU924" s="351"/>
      <c r="CV924" s="351"/>
      <c r="CW924" s="351"/>
      <c r="CX924" s="351"/>
      <c r="CY924" s="351"/>
      <c r="CZ924" s="351"/>
      <c r="DA924" s="351"/>
      <c r="DB924" s="351"/>
      <c r="DC924" s="351"/>
      <c r="DD924" s="351"/>
      <c r="DE924" s="351"/>
      <c r="DF924" s="351"/>
      <c r="DG924" s="351"/>
      <c r="DH924" s="351"/>
      <c r="DI924" s="351"/>
      <c r="DJ924" s="351"/>
      <c r="DK924" s="351"/>
      <c r="DL924" s="351"/>
      <c r="DM924" s="351"/>
      <c r="DN924" s="351"/>
      <c r="DO924" s="351"/>
      <c r="DP924" s="351"/>
      <c r="DQ924" s="351"/>
      <c r="DR924" s="351"/>
      <c r="DS924" s="351"/>
      <c r="DT924" s="351"/>
      <c r="DU924" s="351"/>
      <c r="DV924" s="351"/>
      <c r="DW924" s="351"/>
      <c r="DX924" s="351"/>
      <c r="DY924" s="351"/>
      <c r="DZ924" s="351"/>
      <c r="EA924" s="351"/>
      <c r="EB924" s="351"/>
      <c r="EC924" s="351"/>
      <c r="ED924" s="351"/>
      <c r="EE924" s="351"/>
      <c r="EF924" s="351"/>
      <c r="EG924" s="351"/>
      <c r="EH924" s="351"/>
      <c r="EI924" s="351"/>
      <c r="EJ924" s="351"/>
      <c r="EK924" s="351"/>
      <c r="EL924" s="351"/>
      <c r="EM924" s="351"/>
      <c r="EN924" s="351"/>
      <c r="EO924" s="351"/>
      <c r="EP924" s="351"/>
      <c r="EQ924" s="351"/>
      <c r="ER924" s="351"/>
      <c r="ES924" s="351"/>
      <c r="ET924" s="351"/>
      <c r="EU924" s="351"/>
      <c r="EV924" s="351"/>
      <c r="EW924" s="351"/>
      <c r="EX924" s="351"/>
      <c r="EY924" s="351"/>
      <c r="EZ924" s="351"/>
      <c r="FA924" s="351"/>
      <c r="FB924" s="351"/>
      <c r="FC924" s="351"/>
      <c r="FD924" s="351"/>
      <c r="FE924" s="351"/>
      <c r="FF924" s="351"/>
      <c r="FG924" s="351"/>
      <c r="FH924" s="351"/>
      <c r="FI924" s="351"/>
      <c r="FJ924" s="351"/>
      <c r="FK924" s="351"/>
      <c r="FL924" s="351"/>
      <c r="FM924" s="351"/>
      <c r="FN924" s="351"/>
      <c r="FO924" s="351"/>
      <c r="FP924" s="351"/>
      <c r="FQ924" s="351"/>
      <c r="FR924" s="351"/>
      <c r="FS924" s="351"/>
      <c r="FT924" s="351"/>
      <c r="FU924" s="351"/>
      <c r="FV924" s="351"/>
      <c r="FW924" s="351"/>
      <c r="FX924" s="351"/>
      <c r="FY924" s="351"/>
      <c r="FZ924" s="351"/>
      <c r="GA924" s="351"/>
      <c r="GB924" s="351"/>
      <c r="GC924" s="351"/>
      <c r="GD924" s="351"/>
      <c r="GE924" s="351"/>
      <c r="GF924" s="351"/>
      <c r="GG924" s="351"/>
      <c r="GH924" s="351"/>
      <c r="GI924" s="351"/>
      <c r="GJ924" s="351"/>
      <c r="GK924" s="351"/>
      <c r="GL924" s="351"/>
      <c r="GM924" s="351"/>
      <c r="GN924" s="351"/>
      <c r="GO924" s="351"/>
      <c r="GP924" s="351"/>
      <c r="GQ924" s="351"/>
      <c r="GR924" s="351"/>
      <c r="GS924" s="351"/>
      <c r="GT924" s="351"/>
      <c r="GU924" s="351"/>
      <c r="GV924" s="351"/>
      <c r="GW924" s="351"/>
      <c r="GX924" s="351"/>
      <c r="GY924" s="351"/>
      <c r="GZ924" s="351"/>
      <c r="HA924" s="351"/>
      <c r="HB924" s="351"/>
      <c r="HC924" s="351"/>
      <c r="HD924" s="351"/>
      <c r="HE924" s="351"/>
      <c r="HF924" s="351"/>
      <c r="HG924" s="351"/>
      <c r="HH924" s="351"/>
      <c r="HI924" s="351"/>
      <c r="HJ924" s="351"/>
      <c r="HK924" s="351"/>
      <c r="HL924" s="351"/>
      <c r="HM924" s="351"/>
      <c r="HN924" s="351"/>
      <c r="HO924" s="351"/>
      <c r="HP924" s="351"/>
      <c r="HQ924" s="351"/>
      <c r="HR924" s="351"/>
      <c r="HS924" s="351"/>
      <c r="HT924" s="351"/>
      <c r="HU924" s="351"/>
      <c r="HV924" s="351"/>
      <c r="HW924" s="351"/>
      <c r="HX924" s="351"/>
      <c r="HY924" s="351"/>
      <c r="HZ924" s="351"/>
      <c r="IA924" s="351"/>
      <c r="IB924" s="351"/>
      <c r="IC924" s="351"/>
      <c r="ID924" s="351"/>
      <c r="IE924" s="351"/>
      <c r="IF924" s="351"/>
      <c r="IG924" s="351"/>
      <c r="IH924" s="357"/>
      <c r="II924" s="357"/>
      <c r="IJ924" s="357"/>
      <c r="IK924" s="357"/>
      <c r="IL924" s="357"/>
      <c r="IM924" s="357"/>
      <c r="IN924" s="357"/>
      <c r="IO924" s="357"/>
      <c r="IP924" s="357"/>
      <c r="IQ924" s="357"/>
      <c r="IR924" s="357"/>
      <c r="IS924" s="357"/>
      <c r="IT924" s="357"/>
      <c r="IU924" s="357"/>
      <c r="IV924" s="357"/>
    </row>
    <row r="925" spans="1:256" s="321" customFormat="1" ht="30" customHeight="1">
      <c r="A925" s="334" t="s">
        <v>808</v>
      </c>
      <c r="B925" s="342">
        <f>SUM(B926:B946)</f>
        <v>35729</v>
      </c>
      <c r="C925" s="342">
        <f>SUM(C926:C946)</f>
        <v>35729</v>
      </c>
      <c r="D925" s="343">
        <f>SUM(D926:D946)</f>
        <v>13479</v>
      </c>
      <c r="E925" s="349">
        <f t="shared" si="119"/>
        <v>0.3772565702930393</v>
      </c>
      <c r="F925" s="356" t="s">
        <v>554</v>
      </c>
      <c r="G925" s="239"/>
      <c r="H925" s="239"/>
      <c r="I925" s="239"/>
      <c r="J925" s="239"/>
      <c r="K925" s="239"/>
      <c r="L925" s="239"/>
      <c r="M925" s="239"/>
      <c r="N925" s="239"/>
      <c r="O925" s="239"/>
      <c r="P925" s="239"/>
      <c r="Q925" s="239"/>
      <c r="R925" s="239"/>
      <c r="S925" s="239"/>
      <c r="T925" s="239"/>
      <c r="U925" s="239"/>
      <c r="V925" s="239"/>
      <c r="W925" s="239"/>
      <c r="X925" s="239"/>
      <c r="Y925" s="239"/>
      <c r="Z925" s="239"/>
      <c r="AA925" s="239"/>
      <c r="AB925" s="239"/>
      <c r="AC925" s="239"/>
      <c r="AD925" s="239"/>
      <c r="AE925" s="239"/>
      <c r="AF925" s="239"/>
      <c r="AG925" s="239"/>
      <c r="AH925" s="239"/>
      <c r="AI925" s="239"/>
      <c r="AJ925" s="239"/>
      <c r="AK925" s="239"/>
      <c r="AL925" s="239"/>
      <c r="AM925" s="239"/>
      <c r="AN925" s="239"/>
      <c r="AO925" s="239"/>
      <c r="AP925" s="239"/>
      <c r="AQ925" s="239"/>
      <c r="AR925" s="239"/>
      <c r="AS925" s="239"/>
      <c r="AT925" s="239"/>
      <c r="AU925" s="239"/>
      <c r="AV925" s="239"/>
      <c r="AW925" s="239"/>
      <c r="AX925" s="239"/>
      <c r="AY925" s="239"/>
      <c r="AZ925" s="239"/>
      <c r="BA925" s="239"/>
      <c r="BB925" s="239"/>
      <c r="BC925" s="239"/>
      <c r="BD925" s="239"/>
      <c r="BE925" s="239"/>
      <c r="BF925" s="239"/>
      <c r="BG925" s="239"/>
      <c r="BH925" s="239"/>
      <c r="BI925" s="239"/>
      <c r="BJ925" s="239"/>
      <c r="BK925" s="239"/>
      <c r="BL925" s="239"/>
      <c r="BM925" s="239"/>
      <c r="BN925" s="239"/>
      <c r="BO925" s="239"/>
      <c r="BP925" s="239"/>
      <c r="BQ925" s="239"/>
      <c r="BR925" s="239"/>
      <c r="BS925" s="239"/>
      <c r="BT925" s="239"/>
      <c r="BU925" s="239"/>
      <c r="BV925" s="239"/>
      <c r="BW925" s="239"/>
      <c r="BX925" s="239"/>
      <c r="BY925" s="239"/>
      <c r="BZ925" s="239"/>
      <c r="CA925" s="239"/>
      <c r="CB925" s="239"/>
      <c r="CC925" s="239"/>
      <c r="CD925" s="239"/>
      <c r="CE925" s="239"/>
      <c r="CF925" s="239"/>
      <c r="CG925" s="239"/>
      <c r="CH925" s="239"/>
      <c r="CI925" s="239"/>
      <c r="CJ925" s="239"/>
      <c r="CK925" s="239"/>
      <c r="CL925" s="239"/>
      <c r="CM925" s="239"/>
      <c r="CN925" s="239"/>
      <c r="CO925" s="239"/>
      <c r="CP925" s="239"/>
      <c r="CQ925" s="239"/>
      <c r="CR925" s="239"/>
      <c r="CS925" s="239"/>
      <c r="CT925" s="239"/>
      <c r="CU925" s="239"/>
      <c r="CV925" s="239"/>
      <c r="CW925" s="239"/>
      <c r="CX925" s="239"/>
      <c r="CY925" s="239"/>
      <c r="CZ925" s="239"/>
      <c r="DA925" s="239"/>
      <c r="DB925" s="239"/>
      <c r="DC925" s="239"/>
      <c r="DD925" s="239"/>
      <c r="DE925" s="239"/>
      <c r="DF925" s="239"/>
      <c r="DG925" s="239"/>
      <c r="DH925" s="239"/>
      <c r="DI925" s="239"/>
      <c r="DJ925" s="239"/>
      <c r="DK925" s="239"/>
      <c r="DL925" s="239"/>
      <c r="DM925" s="239"/>
      <c r="DN925" s="239"/>
      <c r="DO925" s="239"/>
      <c r="DP925" s="239"/>
      <c r="DQ925" s="239"/>
      <c r="DR925" s="239"/>
      <c r="DS925" s="239"/>
      <c r="DT925" s="239"/>
      <c r="DU925" s="239"/>
      <c r="DV925" s="239"/>
      <c r="DW925" s="239"/>
      <c r="DX925" s="239"/>
      <c r="DY925" s="239"/>
      <c r="DZ925" s="239"/>
      <c r="EA925" s="239"/>
      <c r="EB925" s="239"/>
      <c r="EC925" s="239"/>
      <c r="ED925" s="239"/>
      <c r="EE925" s="239"/>
      <c r="EF925" s="239"/>
      <c r="EG925" s="239"/>
      <c r="EH925" s="239"/>
      <c r="EI925" s="239"/>
      <c r="EJ925" s="239"/>
      <c r="EK925" s="239"/>
      <c r="EL925" s="239"/>
      <c r="EM925" s="239"/>
      <c r="EN925" s="239"/>
      <c r="EO925" s="239"/>
      <c r="EP925" s="239"/>
      <c r="EQ925" s="239"/>
      <c r="ER925" s="239"/>
      <c r="ES925" s="239"/>
      <c r="ET925" s="239"/>
      <c r="EU925" s="239"/>
      <c r="EV925" s="239"/>
      <c r="EW925" s="239"/>
      <c r="EX925" s="239"/>
      <c r="EY925" s="239"/>
      <c r="EZ925" s="239"/>
      <c r="FA925" s="239"/>
      <c r="FB925" s="239"/>
      <c r="FC925" s="239"/>
      <c r="FD925" s="239"/>
      <c r="FE925" s="239"/>
      <c r="FF925" s="239"/>
      <c r="FG925" s="239"/>
      <c r="FH925" s="239"/>
      <c r="FI925" s="239"/>
      <c r="FJ925" s="239"/>
      <c r="FK925" s="239"/>
      <c r="FL925" s="239"/>
      <c r="FM925" s="239"/>
      <c r="FN925" s="239"/>
      <c r="FO925" s="239"/>
      <c r="FP925" s="239"/>
      <c r="FQ925" s="239"/>
      <c r="FR925" s="239"/>
      <c r="FS925" s="239"/>
      <c r="FT925" s="239"/>
      <c r="FU925" s="239"/>
      <c r="FV925" s="239"/>
      <c r="FW925" s="239"/>
      <c r="FX925" s="239"/>
      <c r="FY925" s="239"/>
      <c r="FZ925" s="239"/>
      <c r="GA925" s="239"/>
      <c r="GB925" s="239"/>
      <c r="GC925" s="239"/>
      <c r="GD925" s="239"/>
      <c r="GE925" s="239"/>
      <c r="GF925" s="239"/>
      <c r="GG925" s="239"/>
      <c r="GH925" s="239"/>
      <c r="GI925" s="239"/>
      <c r="GJ925" s="239"/>
      <c r="GK925" s="239"/>
      <c r="GL925" s="239"/>
      <c r="GM925" s="239"/>
      <c r="GN925" s="239"/>
      <c r="GO925" s="239"/>
      <c r="GP925" s="239"/>
      <c r="GQ925" s="239"/>
      <c r="GR925" s="239"/>
      <c r="GS925" s="239"/>
      <c r="GT925" s="239"/>
      <c r="GU925" s="239"/>
      <c r="GV925" s="239"/>
      <c r="GW925" s="239"/>
      <c r="GX925" s="239"/>
      <c r="GY925" s="239"/>
      <c r="GZ925" s="239"/>
      <c r="HA925" s="239"/>
      <c r="HB925" s="239"/>
      <c r="HC925" s="239"/>
      <c r="HD925" s="239"/>
      <c r="HE925" s="239"/>
      <c r="HF925" s="239"/>
      <c r="HG925" s="239"/>
      <c r="HH925" s="239"/>
      <c r="HI925" s="239"/>
      <c r="HJ925" s="239"/>
      <c r="HK925" s="239"/>
      <c r="HL925" s="239"/>
      <c r="HM925" s="239"/>
      <c r="HN925" s="239"/>
      <c r="HO925" s="239"/>
      <c r="HP925" s="239"/>
      <c r="HQ925" s="239"/>
      <c r="HR925" s="239"/>
      <c r="HS925" s="239"/>
      <c r="HT925" s="239"/>
      <c r="HU925" s="239"/>
      <c r="HV925" s="239"/>
      <c r="HW925" s="239"/>
      <c r="HX925" s="239"/>
      <c r="HY925" s="239"/>
      <c r="HZ925" s="239"/>
      <c r="IA925" s="239"/>
      <c r="IB925" s="239"/>
      <c r="IC925" s="239"/>
      <c r="ID925" s="239"/>
      <c r="IE925" s="239"/>
      <c r="IF925" s="239"/>
      <c r="IG925" s="239"/>
      <c r="IH925" s="325"/>
      <c r="II925" s="325"/>
      <c r="IJ925" s="325"/>
      <c r="IK925" s="325"/>
      <c r="IL925" s="325"/>
      <c r="IM925" s="325"/>
      <c r="IN925" s="325"/>
      <c r="IO925" s="325"/>
      <c r="IP925" s="325"/>
      <c r="IQ925" s="325"/>
      <c r="IR925" s="325"/>
      <c r="IS925" s="325"/>
      <c r="IT925" s="325"/>
      <c r="IU925" s="325"/>
      <c r="IV925" s="325"/>
    </row>
    <row r="926" spans="1:6" s="321" customFormat="1" ht="30" customHeight="1">
      <c r="A926" s="341" t="s">
        <v>78</v>
      </c>
      <c r="B926" s="344">
        <v>0</v>
      </c>
      <c r="C926" s="338">
        <f aca="true" t="shared" si="121" ref="C926:C947">B926</f>
        <v>0</v>
      </c>
      <c r="D926" s="345"/>
      <c r="E926" s="353" t="str">
        <f t="shared" si="119"/>
        <v>-</v>
      </c>
      <c r="F926" s="354"/>
    </row>
    <row r="927" spans="1:6" s="321" customFormat="1" ht="30" customHeight="1">
      <c r="A927" s="341" t="s">
        <v>79</v>
      </c>
      <c r="B927" s="344">
        <v>0</v>
      </c>
      <c r="C927" s="338">
        <f t="shared" si="121"/>
        <v>0</v>
      </c>
      <c r="D927" s="345"/>
      <c r="E927" s="353" t="str">
        <f t="shared" si="119"/>
        <v>-</v>
      </c>
      <c r="F927" s="354"/>
    </row>
    <row r="928" spans="1:6" s="321" customFormat="1" ht="30" customHeight="1">
      <c r="A928" s="341" t="s">
        <v>80</v>
      </c>
      <c r="B928" s="344">
        <v>0</v>
      </c>
      <c r="C928" s="338">
        <f t="shared" si="121"/>
        <v>0</v>
      </c>
      <c r="D928" s="345"/>
      <c r="E928" s="353" t="str">
        <f t="shared" si="119"/>
        <v>-</v>
      </c>
      <c r="F928" s="354"/>
    </row>
    <row r="929" spans="1:256" s="321" customFormat="1" ht="30" customHeight="1">
      <c r="A929" s="341" t="s">
        <v>809</v>
      </c>
      <c r="B929" s="344">
        <v>24379</v>
      </c>
      <c r="C929" s="338">
        <f t="shared" si="121"/>
        <v>24379</v>
      </c>
      <c r="D929" s="345">
        <v>12624</v>
      </c>
      <c r="E929" s="353">
        <f t="shared" si="119"/>
        <v>0.5178227162722014</v>
      </c>
      <c r="F929" s="354"/>
      <c r="G929" s="239"/>
      <c r="H929" s="239"/>
      <c r="I929" s="239"/>
      <c r="J929" s="239"/>
      <c r="K929" s="239"/>
      <c r="L929" s="239"/>
      <c r="M929" s="239"/>
      <c r="N929" s="239"/>
      <c r="O929" s="239"/>
      <c r="P929" s="239"/>
      <c r="Q929" s="239"/>
      <c r="R929" s="239"/>
      <c r="S929" s="239"/>
      <c r="T929" s="239"/>
      <c r="U929" s="239"/>
      <c r="V929" s="239"/>
      <c r="W929" s="239"/>
      <c r="X929" s="239"/>
      <c r="Y929" s="239"/>
      <c r="Z929" s="239"/>
      <c r="AA929" s="239"/>
      <c r="AB929" s="239"/>
      <c r="AC929" s="239"/>
      <c r="AD929" s="239"/>
      <c r="AE929" s="239"/>
      <c r="AF929" s="239"/>
      <c r="AG929" s="239"/>
      <c r="AH929" s="239"/>
      <c r="AI929" s="239"/>
      <c r="AJ929" s="239"/>
      <c r="AK929" s="239"/>
      <c r="AL929" s="239"/>
      <c r="AM929" s="239"/>
      <c r="AN929" s="239"/>
      <c r="AO929" s="239"/>
      <c r="AP929" s="239"/>
      <c r="AQ929" s="239"/>
      <c r="AR929" s="239"/>
      <c r="AS929" s="239"/>
      <c r="AT929" s="239"/>
      <c r="AU929" s="239"/>
      <c r="AV929" s="239"/>
      <c r="AW929" s="239"/>
      <c r="AX929" s="239"/>
      <c r="AY929" s="239"/>
      <c r="AZ929" s="239"/>
      <c r="BA929" s="239"/>
      <c r="BB929" s="239"/>
      <c r="BC929" s="239"/>
      <c r="BD929" s="239"/>
      <c r="BE929" s="239"/>
      <c r="BF929" s="239"/>
      <c r="BG929" s="239"/>
      <c r="BH929" s="239"/>
      <c r="BI929" s="239"/>
      <c r="BJ929" s="239"/>
      <c r="BK929" s="239"/>
      <c r="BL929" s="239"/>
      <c r="BM929" s="239"/>
      <c r="BN929" s="239"/>
      <c r="BO929" s="239"/>
      <c r="BP929" s="239"/>
      <c r="BQ929" s="239"/>
      <c r="BR929" s="239"/>
      <c r="BS929" s="239"/>
      <c r="BT929" s="239"/>
      <c r="BU929" s="239"/>
      <c r="BV929" s="239"/>
      <c r="BW929" s="239"/>
      <c r="BX929" s="239"/>
      <c r="BY929" s="239"/>
      <c r="BZ929" s="239"/>
      <c r="CA929" s="239"/>
      <c r="CB929" s="239"/>
      <c r="CC929" s="239"/>
      <c r="CD929" s="239"/>
      <c r="CE929" s="239"/>
      <c r="CF929" s="239"/>
      <c r="CG929" s="239"/>
      <c r="CH929" s="239"/>
      <c r="CI929" s="239"/>
      <c r="CJ929" s="239"/>
      <c r="CK929" s="239"/>
      <c r="CL929" s="239"/>
      <c r="CM929" s="239"/>
      <c r="CN929" s="239"/>
      <c r="CO929" s="239"/>
      <c r="CP929" s="239"/>
      <c r="CQ929" s="239"/>
      <c r="CR929" s="239"/>
      <c r="CS929" s="239"/>
      <c r="CT929" s="239"/>
      <c r="CU929" s="239"/>
      <c r="CV929" s="239"/>
      <c r="CW929" s="239"/>
      <c r="CX929" s="239"/>
      <c r="CY929" s="239"/>
      <c r="CZ929" s="239"/>
      <c r="DA929" s="239"/>
      <c r="DB929" s="239"/>
      <c r="DC929" s="239"/>
      <c r="DD929" s="239"/>
      <c r="DE929" s="239"/>
      <c r="DF929" s="239"/>
      <c r="DG929" s="239"/>
      <c r="DH929" s="239"/>
      <c r="DI929" s="239"/>
      <c r="DJ929" s="239"/>
      <c r="DK929" s="239"/>
      <c r="DL929" s="239"/>
      <c r="DM929" s="239"/>
      <c r="DN929" s="239"/>
      <c r="DO929" s="239"/>
      <c r="DP929" s="239"/>
      <c r="DQ929" s="239"/>
      <c r="DR929" s="239"/>
      <c r="DS929" s="239"/>
      <c r="DT929" s="239"/>
      <c r="DU929" s="239"/>
      <c r="DV929" s="239"/>
      <c r="DW929" s="239"/>
      <c r="DX929" s="239"/>
      <c r="DY929" s="239"/>
      <c r="DZ929" s="239"/>
      <c r="EA929" s="239"/>
      <c r="EB929" s="239"/>
      <c r="EC929" s="239"/>
      <c r="ED929" s="239"/>
      <c r="EE929" s="239"/>
      <c r="EF929" s="239"/>
      <c r="EG929" s="239"/>
      <c r="EH929" s="239"/>
      <c r="EI929" s="239"/>
      <c r="EJ929" s="239"/>
      <c r="EK929" s="239"/>
      <c r="EL929" s="239"/>
      <c r="EM929" s="239"/>
      <c r="EN929" s="239"/>
      <c r="EO929" s="239"/>
      <c r="EP929" s="239"/>
      <c r="EQ929" s="239"/>
      <c r="ER929" s="239"/>
      <c r="ES929" s="239"/>
      <c r="ET929" s="239"/>
      <c r="EU929" s="239"/>
      <c r="EV929" s="239"/>
      <c r="EW929" s="239"/>
      <c r="EX929" s="239"/>
      <c r="EY929" s="239"/>
      <c r="EZ929" s="239"/>
      <c r="FA929" s="239"/>
      <c r="FB929" s="239"/>
      <c r="FC929" s="239"/>
      <c r="FD929" s="239"/>
      <c r="FE929" s="239"/>
      <c r="FF929" s="239"/>
      <c r="FG929" s="239"/>
      <c r="FH929" s="239"/>
      <c r="FI929" s="239"/>
      <c r="FJ929" s="239"/>
      <c r="FK929" s="239"/>
      <c r="FL929" s="239"/>
      <c r="FM929" s="239"/>
      <c r="FN929" s="239"/>
      <c r="FO929" s="239"/>
      <c r="FP929" s="239"/>
      <c r="FQ929" s="239"/>
      <c r="FR929" s="239"/>
      <c r="FS929" s="239"/>
      <c r="FT929" s="239"/>
      <c r="FU929" s="239"/>
      <c r="FV929" s="239"/>
      <c r="FW929" s="239"/>
      <c r="FX929" s="239"/>
      <c r="FY929" s="239"/>
      <c r="FZ929" s="239"/>
      <c r="GA929" s="239"/>
      <c r="GB929" s="239"/>
      <c r="GC929" s="239"/>
      <c r="GD929" s="239"/>
      <c r="GE929" s="239"/>
      <c r="GF929" s="239"/>
      <c r="GG929" s="239"/>
      <c r="GH929" s="239"/>
      <c r="GI929" s="239"/>
      <c r="GJ929" s="239"/>
      <c r="GK929" s="239"/>
      <c r="GL929" s="239"/>
      <c r="GM929" s="239"/>
      <c r="GN929" s="239"/>
      <c r="GO929" s="239"/>
      <c r="GP929" s="239"/>
      <c r="GQ929" s="239"/>
      <c r="GR929" s="239"/>
      <c r="GS929" s="239"/>
      <c r="GT929" s="239"/>
      <c r="GU929" s="239"/>
      <c r="GV929" s="239"/>
      <c r="GW929" s="239"/>
      <c r="GX929" s="239"/>
      <c r="GY929" s="239"/>
      <c r="GZ929" s="239"/>
      <c r="HA929" s="239"/>
      <c r="HB929" s="239"/>
      <c r="HC929" s="239"/>
      <c r="HD929" s="239"/>
      <c r="HE929" s="239"/>
      <c r="HF929" s="239"/>
      <c r="HG929" s="239"/>
      <c r="HH929" s="239"/>
      <c r="HI929" s="239"/>
      <c r="HJ929" s="239"/>
      <c r="HK929" s="239"/>
      <c r="HL929" s="239"/>
      <c r="HM929" s="239"/>
      <c r="HN929" s="239"/>
      <c r="HO929" s="239"/>
      <c r="HP929" s="239"/>
      <c r="HQ929" s="239"/>
      <c r="HR929" s="239"/>
      <c r="HS929" s="239"/>
      <c r="HT929" s="239"/>
      <c r="HU929" s="239"/>
      <c r="HV929" s="239"/>
      <c r="HW929" s="239"/>
      <c r="HX929" s="239"/>
      <c r="HY929" s="239"/>
      <c r="HZ929" s="239"/>
      <c r="IA929" s="239"/>
      <c r="IB929" s="239"/>
      <c r="IC929" s="239"/>
      <c r="ID929" s="239"/>
      <c r="IE929" s="239"/>
      <c r="IF929" s="239"/>
      <c r="IG929" s="239"/>
      <c r="IH929" s="325"/>
      <c r="II929" s="325"/>
      <c r="IJ929" s="325"/>
      <c r="IK929" s="325"/>
      <c r="IL929" s="325"/>
      <c r="IM929" s="325"/>
      <c r="IN929" s="325"/>
      <c r="IO929" s="325"/>
      <c r="IP929" s="325"/>
      <c r="IQ929" s="325"/>
      <c r="IR929" s="325"/>
      <c r="IS929" s="325"/>
      <c r="IT929" s="325"/>
      <c r="IU929" s="325"/>
      <c r="IV929" s="325"/>
    </row>
    <row r="930" spans="1:6" s="321" customFormat="1" ht="30" customHeight="1">
      <c r="A930" s="341" t="s">
        <v>810</v>
      </c>
      <c r="B930" s="344">
        <v>0</v>
      </c>
      <c r="C930" s="338">
        <f t="shared" si="121"/>
        <v>0</v>
      </c>
      <c r="D930" s="345"/>
      <c r="E930" s="353" t="str">
        <f t="shared" si="119"/>
        <v>-</v>
      </c>
      <c r="F930" s="354"/>
    </row>
    <row r="931" spans="1:6" s="321" customFormat="1" ht="30" customHeight="1">
      <c r="A931" s="341" t="s">
        <v>811</v>
      </c>
      <c r="B931" s="344">
        <v>0</v>
      </c>
      <c r="C931" s="338">
        <f t="shared" si="121"/>
        <v>0</v>
      </c>
      <c r="D931" s="345"/>
      <c r="E931" s="353" t="str">
        <f t="shared" si="119"/>
        <v>-</v>
      </c>
      <c r="F931" s="354"/>
    </row>
    <row r="932" spans="1:6" s="321" customFormat="1" ht="30" customHeight="1">
      <c r="A932" s="341" t="s">
        <v>812</v>
      </c>
      <c r="B932" s="344">
        <v>0</v>
      </c>
      <c r="C932" s="338">
        <f t="shared" si="121"/>
        <v>0</v>
      </c>
      <c r="D932" s="345"/>
      <c r="E932" s="353" t="str">
        <f t="shared" si="119"/>
        <v>-</v>
      </c>
      <c r="F932" s="354"/>
    </row>
    <row r="933" spans="1:6" s="321" customFormat="1" ht="30" customHeight="1">
      <c r="A933" s="341" t="s">
        <v>813</v>
      </c>
      <c r="B933" s="344">
        <v>0</v>
      </c>
      <c r="C933" s="338">
        <f t="shared" si="121"/>
        <v>0</v>
      </c>
      <c r="D933" s="345"/>
      <c r="E933" s="353" t="str">
        <f t="shared" si="119"/>
        <v>-</v>
      </c>
      <c r="F933" s="354"/>
    </row>
    <row r="934" spans="1:6" s="321" customFormat="1" ht="30" customHeight="1">
      <c r="A934" s="341" t="s">
        <v>814</v>
      </c>
      <c r="B934" s="344">
        <v>0</v>
      </c>
      <c r="C934" s="338">
        <f t="shared" si="121"/>
        <v>0</v>
      </c>
      <c r="D934" s="345"/>
      <c r="E934" s="353" t="str">
        <f t="shared" si="119"/>
        <v>-</v>
      </c>
      <c r="F934" s="354"/>
    </row>
    <row r="935" spans="1:6" s="321" customFormat="1" ht="30" customHeight="1">
      <c r="A935" s="341" t="s">
        <v>815</v>
      </c>
      <c r="B935" s="344">
        <v>0</v>
      </c>
      <c r="C935" s="338">
        <f t="shared" si="121"/>
        <v>0</v>
      </c>
      <c r="D935" s="345"/>
      <c r="E935" s="353" t="str">
        <f t="shared" si="119"/>
        <v>-</v>
      </c>
      <c r="F935" s="354"/>
    </row>
    <row r="936" spans="1:6" s="321" customFormat="1" ht="30" customHeight="1">
      <c r="A936" s="341" t="s">
        <v>816</v>
      </c>
      <c r="B936" s="344">
        <v>0</v>
      </c>
      <c r="C936" s="338">
        <f t="shared" si="121"/>
        <v>0</v>
      </c>
      <c r="D936" s="345"/>
      <c r="E936" s="353" t="str">
        <f t="shared" si="119"/>
        <v>-</v>
      </c>
      <c r="F936" s="354"/>
    </row>
    <row r="937" spans="1:6" s="321" customFormat="1" ht="30" customHeight="1">
      <c r="A937" s="341" t="s">
        <v>817</v>
      </c>
      <c r="B937" s="344">
        <v>0</v>
      </c>
      <c r="C937" s="338">
        <f t="shared" si="121"/>
        <v>0</v>
      </c>
      <c r="D937" s="345"/>
      <c r="E937" s="353" t="str">
        <f t="shared" si="119"/>
        <v>-</v>
      </c>
      <c r="F937" s="354"/>
    </row>
    <row r="938" spans="1:6" s="321" customFormat="1" ht="30" customHeight="1">
      <c r="A938" s="341" t="s">
        <v>818</v>
      </c>
      <c r="B938" s="344">
        <v>0</v>
      </c>
      <c r="C938" s="338">
        <f t="shared" si="121"/>
        <v>0</v>
      </c>
      <c r="D938" s="345"/>
      <c r="E938" s="353" t="str">
        <f t="shared" si="119"/>
        <v>-</v>
      </c>
      <c r="F938" s="354"/>
    </row>
    <row r="939" spans="1:6" s="321" customFormat="1" ht="30" customHeight="1">
      <c r="A939" s="341" t="s">
        <v>819</v>
      </c>
      <c r="B939" s="344">
        <v>0</v>
      </c>
      <c r="C939" s="338">
        <f t="shared" si="121"/>
        <v>0</v>
      </c>
      <c r="D939" s="345"/>
      <c r="E939" s="353" t="str">
        <f t="shared" si="119"/>
        <v>-</v>
      </c>
      <c r="F939" s="354"/>
    </row>
    <row r="940" spans="1:6" s="321" customFormat="1" ht="30" customHeight="1">
      <c r="A940" s="341" t="s">
        <v>820</v>
      </c>
      <c r="B940" s="344">
        <v>0</v>
      </c>
      <c r="C940" s="338">
        <f t="shared" si="121"/>
        <v>0</v>
      </c>
      <c r="D940" s="345"/>
      <c r="E940" s="353" t="str">
        <f t="shared" si="119"/>
        <v>-</v>
      </c>
      <c r="F940" s="354"/>
    </row>
    <row r="941" spans="1:6" s="321" customFormat="1" ht="30" customHeight="1">
      <c r="A941" s="341" t="s">
        <v>821</v>
      </c>
      <c r="B941" s="344">
        <v>0</v>
      </c>
      <c r="C941" s="338">
        <f t="shared" si="121"/>
        <v>0</v>
      </c>
      <c r="D941" s="345"/>
      <c r="E941" s="353" t="str">
        <f t="shared" si="119"/>
        <v>-</v>
      </c>
      <c r="F941" s="354"/>
    </row>
    <row r="942" spans="1:256" s="321" customFormat="1" ht="30" customHeight="1">
      <c r="A942" s="341" t="s">
        <v>822</v>
      </c>
      <c r="B942" s="344">
        <v>350</v>
      </c>
      <c r="C942" s="338">
        <f t="shared" si="121"/>
        <v>350</v>
      </c>
      <c r="D942" s="345">
        <v>455</v>
      </c>
      <c r="E942" s="353">
        <f t="shared" si="119"/>
        <v>1.3</v>
      </c>
      <c r="F942" s="354"/>
      <c r="G942" s="239"/>
      <c r="H942" s="239"/>
      <c r="I942" s="239"/>
      <c r="J942" s="239"/>
      <c r="K942" s="239"/>
      <c r="L942" s="239"/>
      <c r="M942" s="239"/>
      <c r="N942" s="239"/>
      <c r="O942" s="239"/>
      <c r="P942" s="239"/>
      <c r="Q942" s="239"/>
      <c r="R942" s="239"/>
      <c r="S942" s="239"/>
      <c r="T942" s="239"/>
      <c r="U942" s="239"/>
      <c r="V942" s="239"/>
      <c r="W942" s="239"/>
      <c r="X942" s="239"/>
      <c r="Y942" s="239"/>
      <c r="Z942" s="239"/>
      <c r="AA942" s="239"/>
      <c r="AB942" s="239"/>
      <c r="AC942" s="239"/>
      <c r="AD942" s="239"/>
      <c r="AE942" s="239"/>
      <c r="AF942" s="239"/>
      <c r="AG942" s="239"/>
      <c r="AH942" s="239"/>
      <c r="AI942" s="239"/>
      <c r="AJ942" s="239"/>
      <c r="AK942" s="239"/>
      <c r="AL942" s="239"/>
      <c r="AM942" s="239"/>
      <c r="AN942" s="239"/>
      <c r="AO942" s="239"/>
      <c r="AP942" s="239"/>
      <c r="AQ942" s="239"/>
      <c r="AR942" s="239"/>
      <c r="AS942" s="239"/>
      <c r="AT942" s="239"/>
      <c r="AU942" s="239"/>
      <c r="AV942" s="239"/>
      <c r="AW942" s="239"/>
      <c r="AX942" s="239"/>
      <c r="AY942" s="239"/>
      <c r="AZ942" s="239"/>
      <c r="BA942" s="239"/>
      <c r="BB942" s="239"/>
      <c r="BC942" s="239"/>
      <c r="BD942" s="239"/>
      <c r="BE942" s="239"/>
      <c r="BF942" s="239"/>
      <c r="BG942" s="239"/>
      <c r="BH942" s="239"/>
      <c r="BI942" s="239"/>
      <c r="BJ942" s="239"/>
      <c r="BK942" s="239"/>
      <c r="BL942" s="239"/>
      <c r="BM942" s="239"/>
      <c r="BN942" s="239"/>
      <c r="BO942" s="239"/>
      <c r="BP942" s="239"/>
      <c r="BQ942" s="239"/>
      <c r="BR942" s="239"/>
      <c r="BS942" s="239"/>
      <c r="BT942" s="239"/>
      <c r="BU942" s="239"/>
      <c r="BV942" s="239"/>
      <c r="BW942" s="239"/>
      <c r="BX942" s="239"/>
      <c r="BY942" s="239"/>
      <c r="BZ942" s="239"/>
      <c r="CA942" s="239"/>
      <c r="CB942" s="239"/>
      <c r="CC942" s="239"/>
      <c r="CD942" s="239"/>
      <c r="CE942" s="239"/>
      <c r="CF942" s="239"/>
      <c r="CG942" s="239"/>
      <c r="CH942" s="239"/>
      <c r="CI942" s="239"/>
      <c r="CJ942" s="239"/>
      <c r="CK942" s="239"/>
      <c r="CL942" s="239"/>
      <c r="CM942" s="239"/>
      <c r="CN942" s="239"/>
      <c r="CO942" s="239"/>
      <c r="CP942" s="239"/>
      <c r="CQ942" s="239"/>
      <c r="CR942" s="239"/>
      <c r="CS942" s="239"/>
      <c r="CT942" s="239"/>
      <c r="CU942" s="239"/>
      <c r="CV942" s="239"/>
      <c r="CW942" s="239"/>
      <c r="CX942" s="239"/>
      <c r="CY942" s="239"/>
      <c r="CZ942" s="239"/>
      <c r="DA942" s="239"/>
      <c r="DB942" s="239"/>
      <c r="DC942" s="239"/>
      <c r="DD942" s="239"/>
      <c r="DE942" s="239"/>
      <c r="DF942" s="239"/>
      <c r="DG942" s="239"/>
      <c r="DH942" s="239"/>
      <c r="DI942" s="239"/>
      <c r="DJ942" s="239"/>
      <c r="DK942" s="239"/>
      <c r="DL942" s="239"/>
      <c r="DM942" s="239"/>
      <c r="DN942" s="239"/>
      <c r="DO942" s="239"/>
      <c r="DP942" s="239"/>
      <c r="DQ942" s="239"/>
      <c r="DR942" s="239"/>
      <c r="DS942" s="239"/>
      <c r="DT942" s="239"/>
      <c r="DU942" s="239"/>
      <c r="DV942" s="239"/>
      <c r="DW942" s="239"/>
      <c r="DX942" s="239"/>
      <c r="DY942" s="239"/>
      <c r="DZ942" s="239"/>
      <c r="EA942" s="239"/>
      <c r="EB942" s="239"/>
      <c r="EC942" s="239"/>
      <c r="ED942" s="239"/>
      <c r="EE942" s="239"/>
      <c r="EF942" s="239"/>
      <c r="EG942" s="239"/>
      <c r="EH942" s="239"/>
      <c r="EI942" s="239"/>
      <c r="EJ942" s="239"/>
      <c r="EK942" s="239"/>
      <c r="EL942" s="239"/>
      <c r="EM942" s="239"/>
      <c r="EN942" s="239"/>
      <c r="EO942" s="239"/>
      <c r="EP942" s="239"/>
      <c r="EQ942" s="239"/>
      <c r="ER942" s="239"/>
      <c r="ES942" s="239"/>
      <c r="ET942" s="239"/>
      <c r="EU942" s="239"/>
      <c r="EV942" s="239"/>
      <c r="EW942" s="239"/>
      <c r="EX942" s="239"/>
      <c r="EY942" s="239"/>
      <c r="EZ942" s="239"/>
      <c r="FA942" s="239"/>
      <c r="FB942" s="239"/>
      <c r="FC942" s="239"/>
      <c r="FD942" s="239"/>
      <c r="FE942" s="239"/>
      <c r="FF942" s="239"/>
      <c r="FG942" s="239"/>
      <c r="FH942" s="239"/>
      <c r="FI942" s="239"/>
      <c r="FJ942" s="239"/>
      <c r="FK942" s="239"/>
      <c r="FL942" s="239"/>
      <c r="FM942" s="239"/>
      <c r="FN942" s="239"/>
      <c r="FO942" s="239"/>
      <c r="FP942" s="239"/>
      <c r="FQ942" s="239"/>
      <c r="FR942" s="239"/>
      <c r="FS942" s="239"/>
      <c r="FT942" s="239"/>
      <c r="FU942" s="239"/>
      <c r="FV942" s="239"/>
      <c r="FW942" s="239"/>
      <c r="FX942" s="239"/>
      <c r="FY942" s="239"/>
      <c r="FZ942" s="239"/>
      <c r="GA942" s="239"/>
      <c r="GB942" s="239"/>
      <c r="GC942" s="239"/>
      <c r="GD942" s="239"/>
      <c r="GE942" s="239"/>
      <c r="GF942" s="239"/>
      <c r="GG942" s="239"/>
      <c r="GH942" s="239"/>
      <c r="GI942" s="239"/>
      <c r="GJ942" s="239"/>
      <c r="GK942" s="239"/>
      <c r="GL942" s="239"/>
      <c r="GM942" s="239"/>
      <c r="GN942" s="239"/>
      <c r="GO942" s="239"/>
      <c r="GP942" s="239"/>
      <c r="GQ942" s="239"/>
      <c r="GR942" s="239"/>
      <c r="GS942" s="239"/>
      <c r="GT942" s="239"/>
      <c r="GU942" s="239"/>
      <c r="GV942" s="239"/>
      <c r="GW942" s="239"/>
      <c r="GX942" s="239"/>
      <c r="GY942" s="239"/>
      <c r="GZ942" s="239"/>
      <c r="HA942" s="239"/>
      <c r="HB942" s="239"/>
      <c r="HC942" s="239"/>
      <c r="HD942" s="239"/>
      <c r="HE942" s="239"/>
      <c r="HF942" s="239"/>
      <c r="HG942" s="239"/>
      <c r="HH942" s="239"/>
      <c r="HI942" s="239"/>
      <c r="HJ942" s="239"/>
      <c r="HK942" s="239"/>
      <c r="HL942" s="239"/>
      <c r="HM942" s="239"/>
      <c r="HN942" s="239"/>
      <c r="HO942" s="239"/>
      <c r="HP942" s="239"/>
      <c r="HQ942" s="239"/>
      <c r="HR942" s="239"/>
      <c r="HS942" s="239"/>
      <c r="HT942" s="239"/>
      <c r="HU942" s="239"/>
      <c r="HV942" s="239"/>
      <c r="HW942" s="239"/>
      <c r="HX942" s="239"/>
      <c r="HY942" s="239"/>
      <c r="HZ942" s="239"/>
      <c r="IA942" s="239"/>
      <c r="IB942" s="239"/>
      <c r="IC942" s="239"/>
      <c r="ID942" s="239"/>
      <c r="IE942" s="239"/>
      <c r="IF942" s="239"/>
      <c r="IG942" s="239"/>
      <c r="IH942" s="325"/>
      <c r="II942" s="325"/>
      <c r="IJ942" s="325"/>
      <c r="IK942" s="325"/>
      <c r="IL942" s="325"/>
      <c r="IM942" s="325"/>
      <c r="IN942" s="325"/>
      <c r="IO942" s="325"/>
      <c r="IP942" s="325"/>
      <c r="IQ942" s="325"/>
      <c r="IR942" s="325"/>
      <c r="IS942" s="325"/>
      <c r="IT942" s="325"/>
      <c r="IU942" s="325"/>
      <c r="IV942" s="325"/>
    </row>
    <row r="943" spans="1:6" s="321" customFormat="1" ht="30" customHeight="1">
      <c r="A943" s="341" t="s">
        <v>823</v>
      </c>
      <c r="B943" s="344">
        <v>0</v>
      </c>
      <c r="C943" s="338">
        <f t="shared" si="121"/>
        <v>0</v>
      </c>
      <c r="D943" s="345"/>
      <c r="E943" s="353" t="str">
        <f t="shared" si="119"/>
        <v>-</v>
      </c>
      <c r="F943" s="354"/>
    </row>
    <row r="944" spans="1:6" s="321" customFormat="1" ht="30" customHeight="1">
      <c r="A944" s="341" t="s">
        <v>824</v>
      </c>
      <c r="B944" s="344">
        <v>0</v>
      </c>
      <c r="C944" s="338">
        <f t="shared" si="121"/>
        <v>0</v>
      </c>
      <c r="D944" s="345"/>
      <c r="E944" s="353" t="str">
        <f t="shared" si="119"/>
        <v>-</v>
      </c>
      <c r="F944" s="354"/>
    </row>
    <row r="945" spans="1:256" s="321" customFormat="1" ht="30" customHeight="1">
      <c r="A945" s="341" t="s">
        <v>825</v>
      </c>
      <c r="B945" s="344">
        <v>11000</v>
      </c>
      <c r="C945" s="338">
        <f t="shared" si="121"/>
        <v>11000</v>
      </c>
      <c r="D945" s="345">
        <v>400</v>
      </c>
      <c r="E945" s="353">
        <f t="shared" si="119"/>
        <v>0.03636363636363636</v>
      </c>
      <c r="F945" s="354"/>
      <c r="G945" s="239"/>
      <c r="H945" s="239"/>
      <c r="I945" s="239"/>
      <c r="J945" s="239"/>
      <c r="K945" s="239"/>
      <c r="L945" s="239"/>
      <c r="M945" s="239"/>
      <c r="N945" s="239"/>
      <c r="O945" s="239"/>
      <c r="P945" s="239"/>
      <c r="Q945" s="239"/>
      <c r="R945" s="239"/>
      <c r="S945" s="239"/>
      <c r="T945" s="239"/>
      <c r="U945" s="239"/>
      <c r="V945" s="239"/>
      <c r="W945" s="239"/>
      <c r="X945" s="239"/>
      <c r="Y945" s="239"/>
      <c r="Z945" s="239"/>
      <c r="AA945" s="239"/>
      <c r="AB945" s="239"/>
      <c r="AC945" s="239"/>
      <c r="AD945" s="239"/>
      <c r="AE945" s="239"/>
      <c r="AF945" s="239"/>
      <c r="AG945" s="239"/>
      <c r="AH945" s="239"/>
      <c r="AI945" s="239"/>
      <c r="AJ945" s="239"/>
      <c r="AK945" s="239"/>
      <c r="AL945" s="239"/>
      <c r="AM945" s="239"/>
      <c r="AN945" s="239"/>
      <c r="AO945" s="239"/>
      <c r="AP945" s="239"/>
      <c r="AQ945" s="239"/>
      <c r="AR945" s="239"/>
      <c r="AS945" s="239"/>
      <c r="AT945" s="239"/>
      <c r="AU945" s="239"/>
      <c r="AV945" s="239"/>
      <c r="AW945" s="239"/>
      <c r="AX945" s="239"/>
      <c r="AY945" s="239"/>
      <c r="AZ945" s="239"/>
      <c r="BA945" s="239"/>
      <c r="BB945" s="239"/>
      <c r="BC945" s="239"/>
      <c r="BD945" s="239"/>
      <c r="BE945" s="239"/>
      <c r="BF945" s="239"/>
      <c r="BG945" s="239"/>
      <c r="BH945" s="239"/>
      <c r="BI945" s="239"/>
      <c r="BJ945" s="239"/>
      <c r="BK945" s="239"/>
      <c r="BL945" s="239"/>
      <c r="BM945" s="239"/>
      <c r="BN945" s="239"/>
      <c r="BO945" s="239"/>
      <c r="BP945" s="239"/>
      <c r="BQ945" s="239"/>
      <c r="BR945" s="239"/>
      <c r="BS945" s="239"/>
      <c r="BT945" s="239"/>
      <c r="BU945" s="239"/>
      <c r="BV945" s="239"/>
      <c r="BW945" s="239"/>
      <c r="BX945" s="239"/>
      <c r="BY945" s="239"/>
      <c r="BZ945" s="239"/>
      <c r="CA945" s="239"/>
      <c r="CB945" s="239"/>
      <c r="CC945" s="239"/>
      <c r="CD945" s="239"/>
      <c r="CE945" s="239"/>
      <c r="CF945" s="239"/>
      <c r="CG945" s="239"/>
      <c r="CH945" s="239"/>
      <c r="CI945" s="239"/>
      <c r="CJ945" s="239"/>
      <c r="CK945" s="239"/>
      <c r="CL945" s="239"/>
      <c r="CM945" s="239"/>
      <c r="CN945" s="239"/>
      <c r="CO945" s="239"/>
      <c r="CP945" s="239"/>
      <c r="CQ945" s="239"/>
      <c r="CR945" s="239"/>
      <c r="CS945" s="239"/>
      <c r="CT945" s="239"/>
      <c r="CU945" s="239"/>
      <c r="CV945" s="239"/>
      <c r="CW945" s="239"/>
      <c r="CX945" s="239"/>
      <c r="CY945" s="239"/>
      <c r="CZ945" s="239"/>
      <c r="DA945" s="239"/>
      <c r="DB945" s="239"/>
      <c r="DC945" s="239"/>
      <c r="DD945" s="239"/>
      <c r="DE945" s="239"/>
      <c r="DF945" s="239"/>
      <c r="DG945" s="239"/>
      <c r="DH945" s="239"/>
      <c r="DI945" s="239"/>
      <c r="DJ945" s="239"/>
      <c r="DK945" s="239"/>
      <c r="DL945" s="239"/>
      <c r="DM945" s="239"/>
      <c r="DN945" s="239"/>
      <c r="DO945" s="239"/>
      <c r="DP945" s="239"/>
      <c r="DQ945" s="239"/>
      <c r="DR945" s="239"/>
      <c r="DS945" s="239"/>
      <c r="DT945" s="239"/>
      <c r="DU945" s="239"/>
      <c r="DV945" s="239"/>
      <c r="DW945" s="239"/>
      <c r="DX945" s="239"/>
      <c r="DY945" s="239"/>
      <c r="DZ945" s="239"/>
      <c r="EA945" s="239"/>
      <c r="EB945" s="239"/>
      <c r="EC945" s="239"/>
      <c r="ED945" s="239"/>
      <c r="EE945" s="239"/>
      <c r="EF945" s="239"/>
      <c r="EG945" s="239"/>
      <c r="EH945" s="239"/>
      <c r="EI945" s="239"/>
      <c r="EJ945" s="239"/>
      <c r="EK945" s="239"/>
      <c r="EL945" s="239"/>
      <c r="EM945" s="239"/>
      <c r="EN945" s="239"/>
      <c r="EO945" s="239"/>
      <c r="EP945" s="239"/>
      <c r="EQ945" s="239"/>
      <c r="ER945" s="239"/>
      <c r="ES945" s="239"/>
      <c r="ET945" s="239"/>
      <c r="EU945" s="239"/>
      <c r="EV945" s="239"/>
      <c r="EW945" s="239"/>
      <c r="EX945" s="239"/>
      <c r="EY945" s="239"/>
      <c r="EZ945" s="239"/>
      <c r="FA945" s="239"/>
      <c r="FB945" s="239"/>
      <c r="FC945" s="239"/>
      <c r="FD945" s="239"/>
      <c r="FE945" s="239"/>
      <c r="FF945" s="239"/>
      <c r="FG945" s="239"/>
      <c r="FH945" s="239"/>
      <c r="FI945" s="239"/>
      <c r="FJ945" s="239"/>
      <c r="FK945" s="239"/>
      <c r="FL945" s="239"/>
      <c r="FM945" s="239"/>
      <c r="FN945" s="239"/>
      <c r="FO945" s="239"/>
      <c r="FP945" s="239"/>
      <c r="FQ945" s="239"/>
      <c r="FR945" s="239"/>
      <c r="FS945" s="239"/>
      <c r="FT945" s="239"/>
      <c r="FU945" s="239"/>
      <c r="FV945" s="239"/>
      <c r="FW945" s="239"/>
      <c r="FX945" s="239"/>
      <c r="FY945" s="239"/>
      <c r="FZ945" s="239"/>
      <c r="GA945" s="239"/>
      <c r="GB945" s="239"/>
      <c r="GC945" s="239"/>
      <c r="GD945" s="239"/>
      <c r="GE945" s="239"/>
      <c r="GF945" s="239"/>
      <c r="GG945" s="239"/>
      <c r="GH945" s="239"/>
      <c r="GI945" s="239"/>
      <c r="GJ945" s="239"/>
      <c r="GK945" s="239"/>
      <c r="GL945" s="239"/>
      <c r="GM945" s="239"/>
      <c r="GN945" s="239"/>
      <c r="GO945" s="239"/>
      <c r="GP945" s="239"/>
      <c r="GQ945" s="239"/>
      <c r="GR945" s="239"/>
      <c r="GS945" s="239"/>
      <c r="GT945" s="239"/>
      <c r="GU945" s="239"/>
      <c r="GV945" s="239"/>
      <c r="GW945" s="239"/>
      <c r="GX945" s="239"/>
      <c r="GY945" s="239"/>
      <c r="GZ945" s="239"/>
      <c r="HA945" s="239"/>
      <c r="HB945" s="239"/>
      <c r="HC945" s="239"/>
      <c r="HD945" s="239"/>
      <c r="HE945" s="239"/>
      <c r="HF945" s="239"/>
      <c r="HG945" s="239"/>
      <c r="HH945" s="239"/>
      <c r="HI945" s="239"/>
      <c r="HJ945" s="239"/>
      <c r="HK945" s="239"/>
      <c r="HL945" s="239"/>
      <c r="HM945" s="239"/>
      <c r="HN945" s="239"/>
      <c r="HO945" s="239"/>
      <c r="HP945" s="239"/>
      <c r="HQ945" s="239"/>
      <c r="HR945" s="239"/>
      <c r="HS945" s="239"/>
      <c r="HT945" s="239"/>
      <c r="HU945" s="239"/>
      <c r="HV945" s="239"/>
      <c r="HW945" s="239"/>
      <c r="HX945" s="239"/>
      <c r="HY945" s="239"/>
      <c r="HZ945" s="239"/>
      <c r="IA945" s="239"/>
      <c r="IB945" s="239"/>
      <c r="IC945" s="239"/>
      <c r="ID945" s="239"/>
      <c r="IE945" s="239"/>
      <c r="IF945" s="239"/>
      <c r="IG945" s="239"/>
      <c r="IH945" s="325"/>
      <c r="II945" s="325"/>
      <c r="IJ945" s="325"/>
      <c r="IK945" s="325"/>
      <c r="IL945" s="325"/>
      <c r="IM945" s="325"/>
      <c r="IN945" s="325"/>
      <c r="IO945" s="325"/>
      <c r="IP945" s="325"/>
      <c r="IQ945" s="325"/>
      <c r="IR945" s="325"/>
      <c r="IS945" s="325"/>
      <c r="IT945" s="325"/>
      <c r="IU945" s="325"/>
      <c r="IV945" s="325"/>
    </row>
    <row r="946" spans="1:6" s="321" customFormat="1" ht="30" customHeight="1">
      <c r="A946" s="341" t="s">
        <v>826</v>
      </c>
      <c r="B946" s="344">
        <v>0</v>
      </c>
      <c r="C946" s="338">
        <f t="shared" si="121"/>
        <v>0</v>
      </c>
      <c r="D946" s="345"/>
      <c r="E946" s="353" t="str">
        <f t="shared" si="119"/>
        <v>-</v>
      </c>
      <c r="F946" s="354"/>
    </row>
    <row r="947" spans="1:6" s="321" customFormat="1" ht="30" customHeight="1">
      <c r="A947" s="334" t="s">
        <v>827</v>
      </c>
      <c r="B947" s="342">
        <f>SUM(B948:B956)</f>
        <v>0</v>
      </c>
      <c r="C947" s="342">
        <f>SUM(C948:C956)</f>
        <v>0</v>
      </c>
      <c r="D947" s="343">
        <f>SUM(D948:D956)</f>
        <v>0</v>
      </c>
      <c r="E947" s="353" t="str">
        <f t="shared" si="119"/>
        <v>-</v>
      </c>
      <c r="F947" s="354"/>
    </row>
    <row r="948" spans="1:6" s="321" customFormat="1" ht="30" customHeight="1">
      <c r="A948" s="341" t="s">
        <v>78</v>
      </c>
      <c r="B948" s="344">
        <v>0</v>
      </c>
      <c r="C948" s="338">
        <f aca="true" t="shared" si="122" ref="C948:C956">B948</f>
        <v>0</v>
      </c>
      <c r="D948" s="345"/>
      <c r="E948" s="353" t="str">
        <f t="shared" si="119"/>
        <v>-</v>
      </c>
      <c r="F948" s="354"/>
    </row>
    <row r="949" spans="1:6" s="321" customFormat="1" ht="30" customHeight="1">
      <c r="A949" s="341" t="s">
        <v>79</v>
      </c>
      <c r="B949" s="344">
        <v>0</v>
      </c>
      <c r="C949" s="338">
        <f t="shared" si="122"/>
        <v>0</v>
      </c>
      <c r="D949" s="345"/>
      <c r="E949" s="353" t="str">
        <f t="shared" si="119"/>
        <v>-</v>
      </c>
      <c r="F949" s="354"/>
    </row>
    <row r="950" spans="1:6" s="321" customFormat="1" ht="30" customHeight="1">
      <c r="A950" s="341" t="s">
        <v>80</v>
      </c>
      <c r="B950" s="344">
        <v>0</v>
      </c>
      <c r="C950" s="338">
        <f t="shared" si="122"/>
        <v>0</v>
      </c>
      <c r="D950" s="345"/>
      <c r="E950" s="353" t="str">
        <f t="shared" si="119"/>
        <v>-</v>
      </c>
      <c r="F950" s="354"/>
    </row>
    <row r="951" spans="1:6" s="321" customFormat="1" ht="30" customHeight="1">
      <c r="A951" s="341" t="s">
        <v>828</v>
      </c>
      <c r="B951" s="344">
        <v>0</v>
      </c>
      <c r="C951" s="338">
        <f t="shared" si="122"/>
        <v>0</v>
      </c>
      <c r="D951" s="345"/>
      <c r="E951" s="353" t="str">
        <f t="shared" si="119"/>
        <v>-</v>
      </c>
      <c r="F951" s="354"/>
    </row>
    <row r="952" spans="1:6" s="321" customFormat="1" ht="30" customHeight="1">
      <c r="A952" s="341" t="s">
        <v>829</v>
      </c>
      <c r="B952" s="344">
        <v>0</v>
      </c>
      <c r="C952" s="338">
        <f t="shared" si="122"/>
        <v>0</v>
      </c>
      <c r="D952" s="345"/>
      <c r="E952" s="353" t="str">
        <f t="shared" si="119"/>
        <v>-</v>
      </c>
      <c r="F952" s="354"/>
    </row>
    <row r="953" spans="1:6" s="321" customFormat="1" ht="30" customHeight="1">
      <c r="A953" s="341" t="s">
        <v>830</v>
      </c>
      <c r="B953" s="344">
        <v>0</v>
      </c>
      <c r="C953" s="338">
        <f t="shared" si="122"/>
        <v>0</v>
      </c>
      <c r="D953" s="345"/>
      <c r="E953" s="353" t="str">
        <f t="shared" si="119"/>
        <v>-</v>
      </c>
      <c r="F953" s="354"/>
    </row>
    <row r="954" spans="1:6" s="321" customFormat="1" ht="30" customHeight="1">
      <c r="A954" s="341" t="s">
        <v>831</v>
      </c>
      <c r="B954" s="344">
        <v>0</v>
      </c>
      <c r="C954" s="338">
        <f t="shared" si="122"/>
        <v>0</v>
      </c>
      <c r="D954" s="345"/>
      <c r="E954" s="353" t="str">
        <f t="shared" si="119"/>
        <v>-</v>
      </c>
      <c r="F954" s="354"/>
    </row>
    <row r="955" spans="1:6" s="321" customFormat="1" ht="30" customHeight="1">
      <c r="A955" s="341" t="s">
        <v>832</v>
      </c>
      <c r="B955" s="344">
        <v>0</v>
      </c>
      <c r="C955" s="338">
        <f t="shared" si="122"/>
        <v>0</v>
      </c>
      <c r="D955" s="345"/>
      <c r="E955" s="353" t="str">
        <f t="shared" si="119"/>
        <v>-</v>
      </c>
      <c r="F955" s="354"/>
    </row>
    <row r="956" spans="1:6" s="321" customFormat="1" ht="30" customHeight="1">
      <c r="A956" s="341" t="s">
        <v>833</v>
      </c>
      <c r="B956" s="344">
        <v>0</v>
      </c>
      <c r="C956" s="338">
        <f t="shared" si="122"/>
        <v>0</v>
      </c>
      <c r="D956" s="345"/>
      <c r="E956" s="353" t="str">
        <f t="shared" si="119"/>
        <v>-</v>
      </c>
      <c r="F956" s="354"/>
    </row>
    <row r="957" spans="1:6" s="321" customFormat="1" ht="30" customHeight="1">
      <c r="A957" s="334" t="s">
        <v>834</v>
      </c>
      <c r="B957" s="342">
        <f>SUM(B958:B966)</f>
        <v>0</v>
      </c>
      <c r="C957" s="342">
        <f>SUM(C958:C966)</f>
        <v>0</v>
      </c>
      <c r="D957" s="343">
        <f>SUM(D958:D966)</f>
        <v>0</v>
      </c>
      <c r="E957" s="353" t="str">
        <f t="shared" si="119"/>
        <v>-</v>
      </c>
      <c r="F957" s="354"/>
    </row>
    <row r="958" spans="1:6" s="321" customFormat="1" ht="30" customHeight="1">
      <c r="A958" s="341" t="s">
        <v>78</v>
      </c>
      <c r="B958" s="344">
        <v>0</v>
      </c>
      <c r="C958" s="338">
        <f aca="true" t="shared" si="123" ref="C958:C966">B958</f>
        <v>0</v>
      </c>
      <c r="D958" s="345"/>
      <c r="E958" s="353" t="str">
        <f t="shared" si="119"/>
        <v>-</v>
      </c>
      <c r="F958" s="354"/>
    </row>
    <row r="959" spans="1:6" s="321" customFormat="1" ht="30" customHeight="1">
      <c r="A959" s="341" t="s">
        <v>79</v>
      </c>
      <c r="B959" s="344">
        <v>0</v>
      </c>
      <c r="C959" s="338">
        <f t="shared" si="123"/>
        <v>0</v>
      </c>
      <c r="D959" s="345"/>
      <c r="E959" s="353" t="str">
        <f t="shared" si="119"/>
        <v>-</v>
      </c>
      <c r="F959" s="354"/>
    </row>
    <row r="960" spans="1:6" s="321" customFormat="1" ht="30" customHeight="1">
      <c r="A960" s="341" t="s">
        <v>80</v>
      </c>
      <c r="B960" s="344">
        <v>0</v>
      </c>
      <c r="C960" s="338">
        <f t="shared" si="123"/>
        <v>0</v>
      </c>
      <c r="D960" s="345"/>
      <c r="E960" s="353" t="str">
        <f t="shared" si="119"/>
        <v>-</v>
      </c>
      <c r="F960" s="354"/>
    </row>
    <row r="961" spans="1:6" s="321" customFormat="1" ht="30" customHeight="1">
      <c r="A961" s="341" t="s">
        <v>835</v>
      </c>
      <c r="B961" s="344">
        <v>0</v>
      </c>
      <c r="C961" s="338">
        <f t="shared" si="123"/>
        <v>0</v>
      </c>
      <c r="D961" s="345"/>
      <c r="E961" s="353" t="str">
        <f t="shared" si="119"/>
        <v>-</v>
      </c>
      <c r="F961" s="354"/>
    </row>
    <row r="962" spans="1:6" s="321" customFormat="1" ht="30" customHeight="1">
      <c r="A962" s="341" t="s">
        <v>836</v>
      </c>
      <c r="B962" s="344">
        <v>0</v>
      </c>
      <c r="C962" s="338">
        <f t="shared" si="123"/>
        <v>0</v>
      </c>
      <c r="D962" s="345"/>
      <c r="E962" s="353" t="str">
        <f t="shared" si="119"/>
        <v>-</v>
      </c>
      <c r="F962" s="354"/>
    </row>
    <row r="963" spans="1:6" s="321" customFormat="1" ht="30" customHeight="1">
      <c r="A963" s="341" t="s">
        <v>837</v>
      </c>
      <c r="B963" s="344">
        <v>0</v>
      </c>
      <c r="C963" s="338">
        <f t="shared" si="123"/>
        <v>0</v>
      </c>
      <c r="D963" s="345"/>
      <c r="E963" s="353" t="str">
        <f t="shared" si="119"/>
        <v>-</v>
      </c>
      <c r="F963" s="354"/>
    </row>
    <row r="964" spans="1:6" s="321" customFormat="1" ht="30" customHeight="1">
      <c r="A964" s="341" t="s">
        <v>838</v>
      </c>
      <c r="B964" s="344">
        <v>0</v>
      </c>
      <c r="C964" s="338">
        <f t="shared" si="123"/>
        <v>0</v>
      </c>
      <c r="D964" s="345"/>
      <c r="E964" s="353" t="str">
        <f t="shared" si="119"/>
        <v>-</v>
      </c>
      <c r="F964" s="354"/>
    </row>
    <row r="965" spans="1:6" s="321" customFormat="1" ht="30" customHeight="1">
      <c r="A965" s="341" t="s">
        <v>839</v>
      </c>
      <c r="B965" s="344">
        <v>0</v>
      </c>
      <c r="C965" s="338">
        <f t="shared" si="123"/>
        <v>0</v>
      </c>
      <c r="D965" s="345"/>
      <c r="E965" s="353" t="str">
        <f t="shared" si="119"/>
        <v>-</v>
      </c>
      <c r="F965" s="354"/>
    </row>
    <row r="966" spans="1:6" s="321" customFormat="1" ht="30" customHeight="1">
      <c r="A966" s="341" t="s">
        <v>840</v>
      </c>
      <c r="B966" s="344">
        <v>0</v>
      </c>
      <c r="C966" s="338">
        <f t="shared" si="123"/>
        <v>0</v>
      </c>
      <c r="D966" s="345"/>
      <c r="E966" s="353" t="str">
        <f t="shared" si="119"/>
        <v>-</v>
      </c>
      <c r="F966" s="354"/>
    </row>
    <row r="967" spans="1:6" s="321" customFormat="1" ht="30" customHeight="1">
      <c r="A967" s="334" t="s">
        <v>841</v>
      </c>
      <c r="B967" s="342">
        <f>SUM(B968:B973)</f>
        <v>0</v>
      </c>
      <c r="C967" s="342">
        <f>SUM(C968:C973)</f>
        <v>0</v>
      </c>
      <c r="D967" s="343">
        <f>SUM(D968:D973)</f>
        <v>0</v>
      </c>
      <c r="E967" s="353" t="str">
        <f aca="true" t="shared" si="124" ref="E967:E1023">_xlfn.IFERROR(D967/B967,"-")</f>
        <v>-</v>
      </c>
      <c r="F967" s="354"/>
    </row>
    <row r="968" spans="1:6" s="321" customFormat="1" ht="30" customHeight="1">
      <c r="A968" s="341" t="s">
        <v>78</v>
      </c>
      <c r="B968" s="344">
        <v>0</v>
      </c>
      <c r="C968" s="338">
        <f aca="true" t="shared" si="125" ref="C968:C973">B968</f>
        <v>0</v>
      </c>
      <c r="D968" s="345"/>
      <c r="E968" s="353" t="str">
        <f t="shared" si="124"/>
        <v>-</v>
      </c>
      <c r="F968" s="354"/>
    </row>
    <row r="969" spans="1:6" s="321" customFormat="1" ht="30" customHeight="1">
      <c r="A969" s="341" t="s">
        <v>79</v>
      </c>
      <c r="B969" s="344">
        <v>0</v>
      </c>
      <c r="C969" s="338">
        <f t="shared" si="125"/>
        <v>0</v>
      </c>
      <c r="D969" s="345"/>
      <c r="E969" s="353" t="str">
        <f t="shared" si="124"/>
        <v>-</v>
      </c>
      <c r="F969" s="354"/>
    </row>
    <row r="970" spans="1:6" s="321" customFormat="1" ht="30" customHeight="1">
      <c r="A970" s="341" t="s">
        <v>80</v>
      </c>
      <c r="B970" s="344">
        <v>0</v>
      </c>
      <c r="C970" s="338">
        <f t="shared" si="125"/>
        <v>0</v>
      </c>
      <c r="D970" s="345"/>
      <c r="E970" s="353" t="str">
        <f t="shared" si="124"/>
        <v>-</v>
      </c>
      <c r="F970" s="354"/>
    </row>
    <row r="971" spans="1:6" s="321" customFormat="1" ht="30" customHeight="1">
      <c r="A971" s="341" t="s">
        <v>832</v>
      </c>
      <c r="B971" s="344">
        <v>0</v>
      </c>
      <c r="C971" s="338">
        <f t="shared" si="125"/>
        <v>0</v>
      </c>
      <c r="D971" s="345"/>
      <c r="E971" s="353" t="str">
        <f t="shared" si="124"/>
        <v>-</v>
      </c>
      <c r="F971" s="354"/>
    </row>
    <row r="972" spans="1:6" s="321" customFormat="1" ht="30" customHeight="1">
      <c r="A972" s="341" t="s">
        <v>842</v>
      </c>
      <c r="B972" s="344">
        <v>0</v>
      </c>
      <c r="C972" s="338">
        <f t="shared" si="125"/>
        <v>0</v>
      </c>
      <c r="D972" s="345"/>
      <c r="E972" s="353" t="str">
        <f t="shared" si="124"/>
        <v>-</v>
      </c>
      <c r="F972" s="354"/>
    </row>
    <row r="973" spans="1:6" s="321" customFormat="1" ht="30" customHeight="1">
      <c r="A973" s="341" t="s">
        <v>843</v>
      </c>
      <c r="B973" s="344">
        <v>0</v>
      </c>
      <c r="C973" s="338">
        <f t="shared" si="125"/>
        <v>0</v>
      </c>
      <c r="D973" s="345"/>
      <c r="E973" s="353" t="str">
        <f t="shared" si="124"/>
        <v>-</v>
      </c>
      <c r="F973" s="354"/>
    </row>
    <row r="974" spans="1:6" s="321" customFormat="1" ht="30" customHeight="1">
      <c r="A974" s="334" t="s">
        <v>844</v>
      </c>
      <c r="B974" s="342">
        <f>SUM(B975:B978)</f>
        <v>0</v>
      </c>
      <c r="C974" s="342">
        <f>SUM(C975:C978)</f>
        <v>0</v>
      </c>
      <c r="D974" s="343">
        <f>SUM(D975:D978)</f>
        <v>0</v>
      </c>
      <c r="E974" s="353" t="str">
        <f t="shared" si="124"/>
        <v>-</v>
      </c>
      <c r="F974" s="354"/>
    </row>
    <row r="975" spans="1:6" s="321" customFormat="1" ht="30" customHeight="1">
      <c r="A975" s="341" t="s">
        <v>845</v>
      </c>
      <c r="B975" s="344">
        <v>0</v>
      </c>
      <c r="C975" s="338">
        <f aca="true" t="shared" si="126" ref="C975:C978">B975</f>
        <v>0</v>
      </c>
      <c r="D975" s="345"/>
      <c r="E975" s="353" t="str">
        <f t="shared" si="124"/>
        <v>-</v>
      </c>
      <c r="F975" s="354"/>
    </row>
    <row r="976" spans="1:6" s="321" customFormat="1" ht="30" customHeight="1">
      <c r="A976" s="341" t="s">
        <v>846</v>
      </c>
      <c r="B976" s="344">
        <v>0</v>
      </c>
      <c r="C976" s="338">
        <f t="shared" si="126"/>
        <v>0</v>
      </c>
      <c r="D976" s="345"/>
      <c r="E976" s="353" t="str">
        <f t="shared" si="124"/>
        <v>-</v>
      </c>
      <c r="F976" s="354"/>
    </row>
    <row r="977" spans="1:6" s="321" customFormat="1" ht="30" customHeight="1">
      <c r="A977" s="341" t="s">
        <v>847</v>
      </c>
      <c r="B977" s="344">
        <v>0</v>
      </c>
      <c r="C977" s="338">
        <f t="shared" si="126"/>
        <v>0</v>
      </c>
      <c r="D977" s="345"/>
      <c r="E977" s="353" t="str">
        <f t="shared" si="124"/>
        <v>-</v>
      </c>
      <c r="F977" s="354"/>
    </row>
    <row r="978" spans="1:6" s="321" customFormat="1" ht="30" customHeight="1">
      <c r="A978" s="341" t="s">
        <v>848</v>
      </c>
      <c r="B978" s="344">
        <v>0</v>
      </c>
      <c r="C978" s="338">
        <f t="shared" si="126"/>
        <v>0</v>
      </c>
      <c r="D978" s="345"/>
      <c r="E978" s="353" t="str">
        <f t="shared" si="124"/>
        <v>-</v>
      </c>
      <c r="F978" s="354"/>
    </row>
    <row r="979" spans="1:256" s="321" customFormat="1" ht="30" customHeight="1">
      <c r="A979" s="334" t="s">
        <v>849</v>
      </c>
      <c r="B979" s="342">
        <f>B980+B981</f>
        <v>1109.24</v>
      </c>
      <c r="C979" s="342">
        <f>C980+C981</f>
        <v>1109.24</v>
      </c>
      <c r="D979" s="343">
        <f>D980+D981</f>
        <v>990</v>
      </c>
      <c r="E979" s="353">
        <f t="shared" si="124"/>
        <v>0.8925029750099167</v>
      </c>
      <c r="F979" s="354"/>
      <c r="G979" s="239"/>
      <c r="H979" s="239"/>
      <c r="I979" s="239"/>
      <c r="J979" s="239"/>
      <c r="K979" s="239"/>
      <c r="L979" s="239"/>
      <c r="M979" s="239"/>
      <c r="N979" s="239"/>
      <c r="O979" s="239"/>
      <c r="P979" s="239"/>
      <c r="Q979" s="239"/>
      <c r="R979" s="239"/>
      <c r="S979" s="239"/>
      <c r="T979" s="239"/>
      <c r="U979" s="239"/>
      <c r="V979" s="239"/>
      <c r="W979" s="239"/>
      <c r="X979" s="239"/>
      <c r="Y979" s="239"/>
      <c r="Z979" s="239"/>
      <c r="AA979" s="239"/>
      <c r="AB979" s="239"/>
      <c r="AC979" s="239"/>
      <c r="AD979" s="239"/>
      <c r="AE979" s="239"/>
      <c r="AF979" s="239"/>
      <c r="AG979" s="239"/>
      <c r="AH979" s="239"/>
      <c r="AI979" s="239"/>
      <c r="AJ979" s="239"/>
      <c r="AK979" s="239"/>
      <c r="AL979" s="239"/>
      <c r="AM979" s="239"/>
      <c r="AN979" s="239"/>
      <c r="AO979" s="239"/>
      <c r="AP979" s="239"/>
      <c r="AQ979" s="239"/>
      <c r="AR979" s="239"/>
      <c r="AS979" s="239"/>
      <c r="AT979" s="239"/>
      <c r="AU979" s="239"/>
      <c r="AV979" s="239"/>
      <c r="AW979" s="239"/>
      <c r="AX979" s="239"/>
      <c r="AY979" s="239"/>
      <c r="AZ979" s="239"/>
      <c r="BA979" s="239"/>
      <c r="BB979" s="239"/>
      <c r="BC979" s="239"/>
      <c r="BD979" s="239"/>
      <c r="BE979" s="239"/>
      <c r="BF979" s="239"/>
      <c r="BG979" s="239"/>
      <c r="BH979" s="239"/>
      <c r="BI979" s="239"/>
      <c r="BJ979" s="239"/>
      <c r="BK979" s="239"/>
      <c r="BL979" s="239"/>
      <c r="BM979" s="239"/>
      <c r="BN979" s="239"/>
      <c r="BO979" s="239"/>
      <c r="BP979" s="239"/>
      <c r="BQ979" s="239"/>
      <c r="BR979" s="239"/>
      <c r="BS979" s="239"/>
      <c r="BT979" s="239"/>
      <c r="BU979" s="239"/>
      <c r="BV979" s="239"/>
      <c r="BW979" s="239"/>
      <c r="BX979" s="239"/>
      <c r="BY979" s="239"/>
      <c r="BZ979" s="239"/>
      <c r="CA979" s="239"/>
      <c r="CB979" s="239"/>
      <c r="CC979" s="239"/>
      <c r="CD979" s="239"/>
      <c r="CE979" s="239"/>
      <c r="CF979" s="239"/>
      <c r="CG979" s="239"/>
      <c r="CH979" s="239"/>
      <c r="CI979" s="239"/>
      <c r="CJ979" s="239"/>
      <c r="CK979" s="239"/>
      <c r="CL979" s="239"/>
      <c r="CM979" s="239"/>
      <c r="CN979" s="239"/>
      <c r="CO979" s="239"/>
      <c r="CP979" s="239"/>
      <c r="CQ979" s="239"/>
      <c r="CR979" s="239"/>
      <c r="CS979" s="239"/>
      <c r="CT979" s="239"/>
      <c r="CU979" s="239"/>
      <c r="CV979" s="239"/>
      <c r="CW979" s="239"/>
      <c r="CX979" s="239"/>
      <c r="CY979" s="239"/>
      <c r="CZ979" s="239"/>
      <c r="DA979" s="239"/>
      <c r="DB979" s="239"/>
      <c r="DC979" s="239"/>
      <c r="DD979" s="239"/>
      <c r="DE979" s="239"/>
      <c r="DF979" s="239"/>
      <c r="DG979" s="239"/>
      <c r="DH979" s="239"/>
      <c r="DI979" s="239"/>
      <c r="DJ979" s="239"/>
      <c r="DK979" s="239"/>
      <c r="DL979" s="239"/>
      <c r="DM979" s="239"/>
      <c r="DN979" s="239"/>
      <c r="DO979" s="239"/>
      <c r="DP979" s="239"/>
      <c r="DQ979" s="239"/>
      <c r="DR979" s="239"/>
      <c r="DS979" s="239"/>
      <c r="DT979" s="239"/>
      <c r="DU979" s="239"/>
      <c r="DV979" s="239"/>
      <c r="DW979" s="239"/>
      <c r="DX979" s="239"/>
      <c r="DY979" s="239"/>
      <c r="DZ979" s="239"/>
      <c r="EA979" s="239"/>
      <c r="EB979" s="239"/>
      <c r="EC979" s="239"/>
      <c r="ED979" s="239"/>
      <c r="EE979" s="239"/>
      <c r="EF979" s="239"/>
      <c r="EG979" s="239"/>
      <c r="EH979" s="239"/>
      <c r="EI979" s="239"/>
      <c r="EJ979" s="239"/>
      <c r="EK979" s="239"/>
      <c r="EL979" s="239"/>
      <c r="EM979" s="239"/>
      <c r="EN979" s="239"/>
      <c r="EO979" s="239"/>
      <c r="EP979" s="239"/>
      <c r="EQ979" s="239"/>
      <c r="ER979" s="239"/>
      <c r="ES979" s="239"/>
      <c r="ET979" s="239"/>
      <c r="EU979" s="239"/>
      <c r="EV979" s="239"/>
      <c r="EW979" s="239"/>
      <c r="EX979" s="239"/>
      <c r="EY979" s="239"/>
      <c r="EZ979" s="239"/>
      <c r="FA979" s="239"/>
      <c r="FB979" s="239"/>
      <c r="FC979" s="239"/>
      <c r="FD979" s="239"/>
      <c r="FE979" s="239"/>
      <c r="FF979" s="239"/>
      <c r="FG979" s="239"/>
      <c r="FH979" s="239"/>
      <c r="FI979" s="239"/>
      <c r="FJ979" s="239"/>
      <c r="FK979" s="239"/>
      <c r="FL979" s="239"/>
      <c r="FM979" s="239"/>
      <c r="FN979" s="239"/>
      <c r="FO979" s="239"/>
      <c r="FP979" s="239"/>
      <c r="FQ979" s="239"/>
      <c r="FR979" s="239"/>
      <c r="FS979" s="239"/>
      <c r="FT979" s="239"/>
      <c r="FU979" s="239"/>
      <c r="FV979" s="239"/>
      <c r="FW979" s="239"/>
      <c r="FX979" s="239"/>
      <c r="FY979" s="239"/>
      <c r="FZ979" s="239"/>
      <c r="GA979" s="239"/>
      <c r="GB979" s="239"/>
      <c r="GC979" s="239"/>
      <c r="GD979" s="239"/>
      <c r="GE979" s="239"/>
      <c r="GF979" s="239"/>
      <c r="GG979" s="239"/>
      <c r="GH979" s="239"/>
      <c r="GI979" s="239"/>
      <c r="GJ979" s="239"/>
      <c r="GK979" s="239"/>
      <c r="GL979" s="239"/>
      <c r="GM979" s="239"/>
      <c r="GN979" s="239"/>
      <c r="GO979" s="239"/>
      <c r="GP979" s="239"/>
      <c r="GQ979" s="239"/>
      <c r="GR979" s="239"/>
      <c r="GS979" s="239"/>
      <c r="GT979" s="239"/>
      <c r="GU979" s="239"/>
      <c r="GV979" s="239"/>
      <c r="GW979" s="239"/>
      <c r="GX979" s="239"/>
      <c r="GY979" s="239"/>
      <c r="GZ979" s="239"/>
      <c r="HA979" s="239"/>
      <c r="HB979" s="239"/>
      <c r="HC979" s="239"/>
      <c r="HD979" s="239"/>
      <c r="HE979" s="239"/>
      <c r="HF979" s="239"/>
      <c r="HG979" s="239"/>
      <c r="HH979" s="239"/>
      <c r="HI979" s="239"/>
      <c r="HJ979" s="239"/>
      <c r="HK979" s="239"/>
      <c r="HL979" s="239"/>
      <c r="HM979" s="239"/>
      <c r="HN979" s="239"/>
      <c r="HO979" s="239"/>
      <c r="HP979" s="239"/>
      <c r="HQ979" s="239"/>
      <c r="HR979" s="239"/>
      <c r="HS979" s="239"/>
      <c r="HT979" s="239"/>
      <c r="HU979" s="239"/>
      <c r="HV979" s="239"/>
      <c r="HW979" s="239"/>
      <c r="HX979" s="239"/>
      <c r="HY979" s="239"/>
      <c r="HZ979" s="239"/>
      <c r="IA979" s="239"/>
      <c r="IB979" s="239"/>
      <c r="IC979" s="239"/>
      <c r="ID979" s="239"/>
      <c r="IE979" s="239"/>
      <c r="IF979" s="239"/>
      <c r="IG979" s="239"/>
      <c r="IH979" s="325"/>
      <c r="II979" s="325"/>
      <c r="IJ979" s="325"/>
      <c r="IK979" s="325"/>
      <c r="IL979" s="325"/>
      <c r="IM979" s="325"/>
      <c r="IN979" s="325"/>
      <c r="IO979" s="325"/>
      <c r="IP979" s="325"/>
      <c r="IQ979" s="325"/>
      <c r="IR979" s="325"/>
      <c r="IS979" s="325"/>
      <c r="IT979" s="325"/>
      <c r="IU979" s="325"/>
      <c r="IV979" s="325"/>
    </row>
    <row r="980" spans="1:6" s="321" customFormat="1" ht="30" customHeight="1">
      <c r="A980" s="341" t="s">
        <v>850</v>
      </c>
      <c r="B980" s="344">
        <v>0</v>
      </c>
      <c r="C980" s="338">
        <f aca="true" t="shared" si="127" ref="C980:C992">B980</f>
        <v>0</v>
      </c>
      <c r="D980" s="345"/>
      <c r="E980" s="353" t="str">
        <f t="shared" si="124"/>
        <v>-</v>
      </c>
      <c r="F980" s="354"/>
    </row>
    <row r="981" spans="1:256" s="321" customFormat="1" ht="30" customHeight="1">
      <c r="A981" s="341" t="s">
        <v>851</v>
      </c>
      <c r="B981" s="344">
        <v>1109.24</v>
      </c>
      <c r="C981" s="338">
        <f t="shared" si="127"/>
        <v>1109.24</v>
      </c>
      <c r="D981" s="345">
        <v>990</v>
      </c>
      <c r="E981" s="353">
        <f t="shared" si="124"/>
        <v>0.8925029750099167</v>
      </c>
      <c r="F981" s="354"/>
      <c r="G981" s="239"/>
      <c r="H981" s="239"/>
      <c r="I981" s="239"/>
      <c r="J981" s="239"/>
      <c r="K981" s="239"/>
      <c r="L981" s="239"/>
      <c r="M981" s="239"/>
      <c r="N981" s="239"/>
      <c r="O981" s="239"/>
      <c r="P981" s="239"/>
      <c r="Q981" s="239"/>
      <c r="R981" s="239"/>
      <c r="S981" s="239"/>
      <c r="T981" s="239"/>
      <c r="U981" s="239"/>
      <c r="V981" s="239"/>
      <c r="W981" s="239"/>
      <c r="X981" s="239"/>
      <c r="Y981" s="239"/>
      <c r="Z981" s="239"/>
      <c r="AA981" s="239"/>
      <c r="AB981" s="239"/>
      <c r="AC981" s="239"/>
      <c r="AD981" s="239"/>
      <c r="AE981" s="239"/>
      <c r="AF981" s="239"/>
      <c r="AG981" s="239"/>
      <c r="AH981" s="239"/>
      <c r="AI981" s="239"/>
      <c r="AJ981" s="239"/>
      <c r="AK981" s="239"/>
      <c r="AL981" s="239"/>
      <c r="AM981" s="239"/>
      <c r="AN981" s="239"/>
      <c r="AO981" s="239"/>
      <c r="AP981" s="239"/>
      <c r="AQ981" s="239"/>
      <c r="AR981" s="239"/>
      <c r="AS981" s="239"/>
      <c r="AT981" s="239"/>
      <c r="AU981" s="239"/>
      <c r="AV981" s="239"/>
      <c r="AW981" s="239"/>
      <c r="AX981" s="239"/>
      <c r="AY981" s="239"/>
      <c r="AZ981" s="239"/>
      <c r="BA981" s="239"/>
      <c r="BB981" s="239"/>
      <c r="BC981" s="239"/>
      <c r="BD981" s="239"/>
      <c r="BE981" s="239"/>
      <c r="BF981" s="239"/>
      <c r="BG981" s="239"/>
      <c r="BH981" s="239"/>
      <c r="BI981" s="239"/>
      <c r="BJ981" s="239"/>
      <c r="BK981" s="239"/>
      <c r="BL981" s="239"/>
      <c r="BM981" s="239"/>
      <c r="BN981" s="239"/>
      <c r="BO981" s="239"/>
      <c r="BP981" s="239"/>
      <c r="BQ981" s="239"/>
      <c r="BR981" s="239"/>
      <c r="BS981" s="239"/>
      <c r="BT981" s="239"/>
      <c r="BU981" s="239"/>
      <c r="BV981" s="239"/>
      <c r="BW981" s="239"/>
      <c r="BX981" s="239"/>
      <c r="BY981" s="239"/>
      <c r="BZ981" s="239"/>
      <c r="CA981" s="239"/>
      <c r="CB981" s="239"/>
      <c r="CC981" s="239"/>
      <c r="CD981" s="239"/>
      <c r="CE981" s="239"/>
      <c r="CF981" s="239"/>
      <c r="CG981" s="239"/>
      <c r="CH981" s="239"/>
      <c r="CI981" s="239"/>
      <c r="CJ981" s="239"/>
      <c r="CK981" s="239"/>
      <c r="CL981" s="239"/>
      <c r="CM981" s="239"/>
      <c r="CN981" s="239"/>
      <c r="CO981" s="239"/>
      <c r="CP981" s="239"/>
      <c r="CQ981" s="239"/>
      <c r="CR981" s="239"/>
      <c r="CS981" s="239"/>
      <c r="CT981" s="239"/>
      <c r="CU981" s="239"/>
      <c r="CV981" s="239"/>
      <c r="CW981" s="239"/>
      <c r="CX981" s="239"/>
      <c r="CY981" s="239"/>
      <c r="CZ981" s="239"/>
      <c r="DA981" s="239"/>
      <c r="DB981" s="239"/>
      <c r="DC981" s="239"/>
      <c r="DD981" s="239"/>
      <c r="DE981" s="239"/>
      <c r="DF981" s="239"/>
      <c r="DG981" s="239"/>
      <c r="DH981" s="239"/>
      <c r="DI981" s="239"/>
      <c r="DJ981" s="239"/>
      <c r="DK981" s="239"/>
      <c r="DL981" s="239"/>
      <c r="DM981" s="239"/>
      <c r="DN981" s="239"/>
      <c r="DO981" s="239"/>
      <c r="DP981" s="239"/>
      <c r="DQ981" s="239"/>
      <c r="DR981" s="239"/>
      <c r="DS981" s="239"/>
      <c r="DT981" s="239"/>
      <c r="DU981" s="239"/>
      <c r="DV981" s="239"/>
      <c r="DW981" s="239"/>
      <c r="DX981" s="239"/>
      <c r="DY981" s="239"/>
      <c r="DZ981" s="239"/>
      <c r="EA981" s="239"/>
      <c r="EB981" s="239"/>
      <c r="EC981" s="239"/>
      <c r="ED981" s="239"/>
      <c r="EE981" s="239"/>
      <c r="EF981" s="239"/>
      <c r="EG981" s="239"/>
      <c r="EH981" s="239"/>
      <c r="EI981" s="239"/>
      <c r="EJ981" s="239"/>
      <c r="EK981" s="239"/>
      <c r="EL981" s="239"/>
      <c r="EM981" s="239"/>
      <c r="EN981" s="239"/>
      <c r="EO981" s="239"/>
      <c r="EP981" s="239"/>
      <c r="EQ981" s="239"/>
      <c r="ER981" s="239"/>
      <c r="ES981" s="239"/>
      <c r="ET981" s="239"/>
      <c r="EU981" s="239"/>
      <c r="EV981" s="239"/>
      <c r="EW981" s="239"/>
      <c r="EX981" s="239"/>
      <c r="EY981" s="239"/>
      <c r="EZ981" s="239"/>
      <c r="FA981" s="239"/>
      <c r="FB981" s="239"/>
      <c r="FC981" s="239"/>
      <c r="FD981" s="239"/>
      <c r="FE981" s="239"/>
      <c r="FF981" s="239"/>
      <c r="FG981" s="239"/>
      <c r="FH981" s="239"/>
      <c r="FI981" s="239"/>
      <c r="FJ981" s="239"/>
      <c r="FK981" s="239"/>
      <c r="FL981" s="239"/>
      <c r="FM981" s="239"/>
      <c r="FN981" s="239"/>
      <c r="FO981" s="239"/>
      <c r="FP981" s="239"/>
      <c r="FQ981" s="239"/>
      <c r="FR981" s="239"/>
      <c r="FS981" s="239"/>
      <c r="FT981" s="239"/>
      <c r="FU981" s="239"/>
      <c r="FV981" s="239"/>
      <c r="FW981" s="239"/>
      <c r="FX981" s="239"/>
      <c r="FY981" s="239"/>
      <c r="FZ981" s="239"/>
      <c r="GA981" s="239"/>
      <c r="GB981" s="239"/>
      <c r="GC981" s="239"/>
      <c r="GD981" s="239"/>
      <c r="GE981" s="239"/>
      <c r="GF981" s="239"/>
      <c r="GG981" s="239"/>
      <c r="GH981" s="239"/>
      <c r="GI981" s="239"/>
      <c r="GJ981" s="239"/>
      <c r="GK981" s="239"/>
      <c r="GL981" s="239"/>
      <c r="GM981" s="239"/>
      <c r="GN981" s="239"/>
      <c r="GO981" s="239"/>
      <c r="GP981" s="239"/>
      <c r="GQ981" s="239"/>
      <c r="GR981" s="239"/>
      <c r="GS981" s="239"/>
      <c r="GT981" s="239"/>
      <c r="GU981" s="239"/>
      <c r="GV981" s="239"/>
      <c r="GW981" s="239"/>
      <c r="GX981" s="239"/>
      <c r="GY981" s="239"/>
      <c r="GZ981" s="239"/>
      <c r="HA981" s="239"/>
      <c r="HB981" s="239"/>
      <c r="HC981" s="239"/>
      <c r="HD981" s="239"/>
      <c r="HE981" s="239"/>
      <c r="HF981" s="239"/>
      <c r="HG981" s="239"/>
      <c r="HH981" s="239"/>
      <c r="HI981" s="239"/>
      <c r="HJ981" s="239"/>
      <c r="HK981" s="239"/>
      <c r="HL981" s="239"/>
      <c r="HM981" s="239"/>
      <c r="HN981" s="239"/>
      <c r="HO981" s="239"/>
      <c r="HP981" s="239"/>
      <c r="HQ981" s="239"/>
      <c r="HR981" s="239"/>
      <c r="HS981" s="239"/>
      <c r="HT981" s="239"/>
      <c r="HU981" s="239"/>
      <c r="HV981" s="239"/>
      <c r="HW981" s="239"/>
      <c r="HX981" s="239"/>
      <c r="HY981" s="239"/>
      <c r="HZ981" s="239"/>
      <c r="IA981" s="239"/>
      <c r="IB981" s="239"/>
      <c r="IC981" s="239"/>
      <c r="ID981" s="239"/>
      <c r="IE981" s="239"/>
      <c r="IF981" s="239"/>
      <c r="IG981" s="239"/>
      <c r="IH981" s="325"/>
      <c r="II981" s="325"/>
      <c r="IJ981" s="325"/>
      <c r="IK981" s="325"/>
      <c r="IL981" s="325"/>
      <c r="IM981" s="325"/>
      <c r="IN981" s="325"/>
      <c r="IO981" s="325"/>
      <c r="IP981" s="325"/>
      <c r="IQ981" s="325"/>
      <c r="IR981" s="325"/>
      <c r="IS981" s="325"/>
      <c r="IT981" s="325"/>
      <c r="IU981" s="325"/>
      <c r="IV981" s="325"/>
    </row>
    <row r="982" spans="1:256" s="320" customFormat="1" ht="30" customHeight="1">
      <c r="A982" s="334" t="s">
        <v>852</v>
      </c>
      <c r="B982" s="55">
        <f>B983+B993+B1009+B1014+B1027+B1034+B1041</f>
        <v>3406.19</v>
      </c>
      <c r="C982" s="55">
        <f>C983+C993+C1009+C1014+C1027+C1034+C1041</f>
        <v>3406.19</v>
      </c>
      <c r="D982" s="335">
        <f>D983+D993+D1009+D1014+D1027+D1034+D1041</f>
        <v>2966</v>
      </c>
      <c r="E982" s="349">
        <f t="shared" si="124"/>
        <v>0.8707676318702128</v>
      </c>
      <c r="F982" s="361"/>
      <c r="G982" s="351"/>
      <c r="H982" s="351"/>
      <c r="I982" s="351"/>
      <c r="J982" s="351"/>
      <c r="K982" s="351"/>
      <c r="L982" s="351"/>
      <c r="M982" s="351"/>
      <c r="N982" s="351"/>
      <c r="O982" s="351"/>
      <c r="P982" s="351"/>
      <c r="Q982" s="351"/>
      <c r="R982" s="351"/>
      <c r="S982" s="351"/>
      <c r="T982" s="351"/>
      <c r="U982" s="351"/>
      <c r="V982" s="351"/>
      <c r="W982" s="351"/>
      <c r="X982" s="351"/>
      <c r="Y982" s="351"/>
      <c r="Z982" s="351"/>
      <c r="AA982" s="351"/>
      <c r="AB982" s="351"/>
      <c r="AC982" s="351"/>
      <c r="AD982" s="351"/>
      <c r="AE982" s="351"/>
      <c r="AF982" s="351"/>
      <c r="AG982" s="351"/>
      <c r="AH982" s="351"/>
      <c r="AI982" s="351"/>
      <c r="AJ982" s="351"/>
      <c r="AK982" s="351"/>
      <c r="AL982" s="351"/>
      <c r="AM982" s="351"/>
      <c r="AN982" s="351"/>
      <c r="AO982" s="351"/>
      <c r="AP982" s="351"/>
      <c r="AQ982" s="351"/>
      <c r="AR982" s="351"/>
      <c r="AS982" s="351"/>
      <c r="AT982" s="351"/>
      <c r="AU982" s="351"/>
      <c r="AV982" s="351"/>
      <c r="AW982" s="351"/>
      <c r="AX982" s="351"/>
      <c r="AY982" s="351"/>
      <c r="AZ982" s="351"/>
      <c r="BA982" s="351"/>
      <c r="BB982" s="351"/>
      <c r="BC982" s="351"/>
      <c r="BD982" s="351"/>
      <c r="BE982" s="351"/>
      <c r="BF982" s="351"/>
      <c r="BG982" s="351"/>
      <c r="BH982" s="351"/>
      <c r="BI982" s="351"/>
      <c r="BJ982" s="351"/>
      <c r="BK982" s="351"/>
      <c r="BL982" s="351"/>
      <c r="BM982" s="351"/>
      <c r="BN982" s="351"/>
      <c r="BO982" s="351"/>
      <c r="BP982" s="351"/>
      <c r="BQ982" s="351"/>
      <c r="BR982" s="351"/>
      <c r="BS982" s="351"/>
      <c r="BT982" s="351"/>
      <c r="BU982" s="351"/>
      <c r="BV982" s="351"/>
      <c r="BW982" s="351"/>
      <c r="BX982" s="351"/>
      <c r="BY982" s="351"/>
      <c r="BZ982" s="351"/>
      <c r="CA982" s="351"/>
      <c r="CB982" s="351"/>
      <c r="CC982" s="351"/>
      <c r="CD982" s="351"/>
      <c r="CE982" s="351"/>
      <c r="CF982" s="351"/>
      <c r="CG982" s="351"/>
      <c r="CH982" s="351"/>
      <c r="CI982" s="351"/>
      <c r="CJ982" s="351"/>
      <c r="CK982" s="351"/>
      <c r="CL982" s="351"/>
      <c r="CM982" s="351"/>
      <c r="CN982" s="351"/>
      <c r="CO982" s="351"/>
      <c r="CP982" s="351"/>
      <c r="CQ982" s="351"/>
      <c r="CR982" s="351"/>
      <c r="CS982" s="351"/>
      <c r="CT982" s="351"/>
      <c r="CU982" s="351"/>
      <c r="CV982" s="351"/>
      <c r="CW982" s="351"/>
      <c r="CX982" s="351"/>
      <c r="CY982" s="351"/>
      <c r="CZ982" s="351"/>
      <c r="DA982" s="351"/>
      <c r="DB982" s="351"/>
      <c r="DC982" s="351"/>
      <c r="DD982" s="351"/>
      <c r="DE982" s="351"/>
      <c r="DF982" s="351"/>
      <c r="DG982" s="351"/>
      <c r="DH982" s="351"/>
      <c r="DI982" s="351"/>
      <c r="DJ982" s="351"/>
      <c r="DK982" s="351"/>
      <c r="DL982" s="351"/>
      <c r="DM982" s="351"/>
      <c r="DN982" s="351"/>
      <c r="DO982" s="351"/>
      <c r="DP982" s="351"/>
      <c r="DQ982" s="351"/>
      <c r="DR982" s="351"/>
      <c r="DS982" s="351"/>
      <c r="DT982" s="351"/>
      <c r="DU982" s="351"/>
      <c r="DV982" s="351"/>
      <c r="DW982" s="351"/>
      <c r="DX982" s="351"/>
      <c r="DY982" s="351"/>
      <c r="DZ982" s="351"/>
      <c r="EA982" s="351"/>
      <c r="EB982" s="351"/>
      <c r="EC982" s="351"/>
      <c r="ED982" s="351"/>
      <c r="EE982" s="351"/>
      <c r="EF982" s="351"/>
      <c r="EG982" s="351"/>
      <c r="EH982" s="351"/>
      <c r="EI982" s="351"/>
      <c r="EJ982" s="351"/>
      <c r="EK982" s="351"/>
      <c r="EL982" s="351"/>
      <c r="EM982" s="351"/>
      <c r="EN982" s="351"/>
      <c r="EO982" s="351"/>
      <c r="EP982" s="351"/>
      <c r="EQ982" s="351"/>
      <c r="ER982" s="351"/>
      <c r="ES982" s="351"/>
      <c r="ET982" s="351"/>
      <c r="EU982" s="351"/>
      <c r="EV982" s="351"/>
      <c r="EW982" s="351"/>
      <c r="EX982" s="351"/>
      <c r="EY982" s="351"/>
      <c r="EZ982" s="351"/>
      <c r="FA982" s="351"/>
      <c r="FB982" s="351"/>
      <c r="FC982" s="351"/>
      <c r="FD982" s="351"/>
      <c r="FE982" s="351"/>
      <c r="FF982" s="351"/>
      <c r="FG982" s="351"/>
      <c r="FH982" s="351"/>
      <c r="FI982" s="351"/>
      <c r="FJ982" s="351"/>
      <c r="FK982" s="351"/>
      <c r="FL982" s="351"/>
      <c r="FM982" s="351"/>
      <c r="FN982" s="351"/>
      <c r="FO982" s="351"/>
      <c r="FP982" s="351"/>
      <c r="FQ982" s="351"/>
      <c r="FR982" s="351"/>
      <c r="FS982" s="351"/>
      <c r="FT982" s="351"/>
      <c r="FU982" s="351"/>
      <c r="FV982" s="351"/>
      <c r="FW982" s="351"/>
      <c r="FX982" s="351"/>
      <c r="FY982" s="351"/>
      <c r="FZ982" s="351"/>
      <c r="GA982" s="351"/>
      <c r="GB982" s="351"/>
      <c r="GC982" s="351"/>
      <c r="GD982" s="351"/>
      <c r="GE982" s="351"/>
      <c r="GF982" s="351"/>
      <c r="GG982" s="351"/>
      <c r="GH982" s="351"/>
      <c r="GI982" s="351"/>
      <c r="GJ982" s="351"/>
      <c r="GK982" s="351"/>
      <c r="GL982" s="351"/>
      <c r="GM982" s="351"/>
      <c r="GN982" s="351"/>
      <c r="GO982" s="351"/>
      <c r="GP982" s="351"/>
      <c r="GQ982" s="351"/>
      <c r="GR982" s="351"/>
      <c r="GS982" s="351"/>
      <c r="GT982" s="351"/>
      <c r="GU982" s="351"/>
      <c r="GV982" s="351"/>
      <c r="GW982" s="351"/>
      <c r="GX982" s="351"/>
      <c r="GY982" s="351"/>
      <c r="GZ982" s="351"/>
      <c r="HA982" s="351"/>
      <c r="HB982" s="351"/>
      <c r="HC982" s="351"/>
      <c r="HD982" s="351"/>
      <c r="HE982" s="351"/>
      <c r="HF982" s="351"/>
      <c r="HG982" s="351"/>
      <c r="HH982" s="351"/>
      <c r="HI982" s="351"/>
      <c r="HJ982" s="351"/>
      <c r="HK982" s="351"/>
      <c r="HL982" s="351"/>
      <c r="HM982" s="351"/>
      <c r="HN982" s="351"/>
      <c r="HO982" s="351"/>
      <c r="HP982" s="351"/>
      <c r="HQ982" s="351"/>
      <c r="HR982" s="351"/>
      <c r="HS982" s="351"/>
      <c r="HT982" s="351"/>
      <c r="HU982" s="351"/>
      <c r="HV982" s="351"/>
      <c r="HW982" s="351"/>
      <c r="HX982" s="351"/>
      <c r="HY982" s="351"/>
      <c r="HZ982" s="351"/>
      <c r="IA982" s="351"/>
      <c r="IB982" s="351"/>
      <c r="IC982" s="351"/>
      <c r="ID982" s="351"/>
      <c r="IE982" s="351"/>
      <c r="IF982" s="351"/>
      <c r="IG982" s="351"/>
      <c r="IH982" s="357"/>
      <c r="II982" s="357"/>
      <c r="IJ982" s="357"/>
      <c r="IK982" s="357"/>
      <c r="IL982" s="357"/>
      <c r="IM982" s="357"/>
      <c r="IN982" s="357"/>
      <c r="IO982" s="357"/>
      <c r="IP982" s="357"/>
      <c r="IQ982" s="357"/>
      <c r="IR982" s="357"/>
      <c r="IS982" s="357"/>
      <c r="IT982" s="357"/>
      <c r="IU982" s="357"/>
      <c r="IV982" s="357"/>
    </row>
    <row r="983" spans="1:6" s="321" customFormat="1" ht="30" customHeight="1">
      <c r="A983" s="334" t="s">
        <v>853</v>
      </c>
      <c r="B983" s="342">
        <f>SUM(B984:B992)</f>
        <v>0</v>
      </c>
      <c r="C983" s="342">
        <f>SUM(C984:C992)</f>
        <v>0</v>
      </c>
      <c r="D983" s="343">
        <f>SUM(D984:D992)</f>
        <v>0</v>
      </c>
      <c r="E983" s="353" t="str">
        <f t="shared" si="124"/>
        <v>-</v>
      </c>
      <c r="F983" s="354"/>
    </row>
    <row r="984" spans="1:6" s="321" customFormat="1" ht="30" customHeight="1">
      <c r="A984" s="341" t="s">
        <v>78</v>
      </c>
      <c r="B984" s="344">
        <v>0</v>
      </c>
      <c r="C984" s="338">
        <f t="shared" si="127"/>
        <v>0</v>
      </c>
      <c r="D984" s="345"/>
      <c r="E984" s="353" t="str">
        <f t="shared" si="124"/>
        <v>-</v>
      </c>
      <c r="F984" s="354"/>
    </row>
    <row r="985" spans="1:6" s="321" customFormat="1" ht="30" customHeight="1">
      <c r="A985" s="341" t="s">
        <v>79</v>
      </c>
      <c r="B985" s="344">
        <v>0</v>
      </c>
      <c r="C985" s="338">
        <f t="shared" si="127"/>
        <v>0</v>
      </c>
      <c r="D985" s="345"/>
      <c r="E985" s="353" t="str">
        <f t="shared" si="124"/>
        <v>-</v>
      </c>
      <c r="F985" s="354"/>
    </row>
    <row r="986" spans="1:6" s="321" customFormat="1" ht="30" customHeight="1">
      <c r="A986" s="341" t="s">
        <v>80</v>
      </c>
      <c r="B986" s="344">
        <v>0</v>
      </c>
      <c r="C986" s="338">
        <f t="shared" si="127"/>
        <v>0</v>
      </c>
      <c r="D986" s="345"/>
      <c r="E986" s="353" t="str">
        <f t="shared" si="124"/>
        <v>-</v>
      </c>
      <c r="F986" s="354"/>
    </row>
    <row r="987" spans="1:6" s="321" customFormat="1" ht="30" customHeight="1">
      <c r="A987" s="341" t="s">
        <v>854</v>
      </c>
      <c r="B987" s="344">
        <v>0</v>
      </c>
      <c r="C987" s="338">
        <f t="shared" si="127"/>
        <v>0</v>
      </c>
      <c r="D987" s="345"/>
      <c r="E987" s="353" t="str">
        <f t="shared" si="124"/>
        <v>-</v>
      </c>
      <c r="F987" s="354"/>
    </row>
    <row r="988" spans="1:6" s="321" customFormat="1" ht="30" customHeight="1">
      <c r="A988" s="341" t="s">
        <v>855</v>
      </c>
      <c r="B988" s="344">
        <v>0</v>
      </c>
      <c r="C988" s="338">
        <f t="shared" si="127"/>
        <v>0</v>
      </c>
      <c r="D988" s="345"/>
      <c r="E988" s="353" t="str">
        <f t="shared" si="124"/>
        <v>-</v>
      </c>
      <c r="F988" s="354"/>
    </row>
    <row r="989" spans="1:6" s="321" customFormat="1" ht="30" customHeight="1">
      <c r="A989" s="341" t="s">
        <v>856</v>
      </c>
      <c r="B989" s="344">
        <v>0</v>
      </c>
      <c r="C989" s="338">
        <f t="shared" si="127"/>
        <v>0</v>
      </c>
      <c r="D989" s="345"/>
      <c r="E989" s="353" t="str">
        <f t="shared" si="124"/>
        <v>-</v>
      </c>
      <c r="F989" s="354"/>
    </row>
    <row r="990" spans="1:6" s="321" customFormat="1" ht="30" customHeight="1">
      <c r="A990" s="341" t="s">
        <v>857</v>
      </c>
      <c r="B990" s="344">
        <v>0</v>
      </c>
      <c r="C990" s="338">
        <f t="shared" si="127"/>
        <v>0</v>
      </c>
      <c r="D990" s="345"/>
      <c r="E990" s="353" t="str">
        <f t="shared" si="124"/>
        <v>-</v>
      </c>
      <c r="F990" s="354"/>
    </row>
    <row r="991" spans="1:6" s="321" customFormat="1" ht="30" customHeight="1">
      <c r="A991" s="341" t="s">
        <v>858</v>
      </c>
      <c r="B991" s="344">
        <v>0</v>
      </c>
      <c r="C991" s="338">
        <f t="shared" si="127"/>
        <v>0</v>
      </c>
      <c r="D991" s="345"/>
      <c r="E991" s="353" t="str">
        <f t="shared" si="124"/>
        <v>-</v>
      </c>
      <c r="F991" s="354"/>
    </row>
    <row r="992" spans="1:6" s="321" customFormat="1" ht="30" customHeight="1">
      <c r="A992" s="341" t="s">
        <v>859</v>
      </c>
      <c r="B992" s="344">
        <v>0</v>
      </c>
      <c r="C992" s="338">
        <f t="shared" si="127"/>
        <v>0</v>
      </c>
      <c r="D992" s="345"/>
      <c r="E992" s="353" t="str">
        <f t="shared" si="124"/>
        <v>-</v>
      </c>
      <c r="F992" s="354"/>
    </row>
    <row r="993" spans="1:6" s="321" customFormat="1" ht="30" customHeight="1">
      <c r="A993" s="334" t="s">
        <v>860</v>
      </c>
      <c r="B993" s="342">
        <f>SUM(B994:B1008)</f>
        <v>0</v>
      </c>
      <c r="C993" s="342">
        <f>SUM(C994:C1008)</f>
        <v>0</v>
      </c>
      <c r="D993" s="343">
        <f>SUM(D994:D1008)</f>
        <v>0</v>
      </c>
      <c r="E993" s="353" t="str">
        <f t="shared" si="124"/>
        <v>-</v>
      </c>
      <c r="F993" s="354"/>
    </row>
    <row r="994" spans="1:6" s="321" customFormat="1" ht="30" customHeight="1">
      <c r="A994" s="341" t="s">
        <v>78</v>
      </c>
      <c r="B994" s="344">
        <v>0</v>
      </c>
      <c r="C994" s="338">
        <f aca="true" t="shared" si="128" ref="C994:C1008">B994</f>
        <v>0</v>
      </c>
      <c r="D994" s="345"/>
      <c r="E994" s="353" t="str">
        <f t="shared" si="124"/>
        <v>-</v>
      </c>
      <c r="F994" s="354"/>
    </row>
    <row r="995" spans="1:6" s="321" customFormat="1" ht="30" customHeight="1">
      <c r="A995" s="341" t="s">
        <v>79</v>
      </c>
      <c r="B995" s="344">
        <v>0</v>
      </c>
      <c r="C995" s="338">
        <f t="shared" si="128"/>
        <v>0</v>
      </c>
      <c r="D995" s="345"/>
      <c r="E995" s="353" t="str">
        <f t="shared" si="124"/>
        <v>-</v>
      </c>
      <c r="F995" s="354"/>
    </row>
    <row r="996" spans="1:6" s="321" customFormat="1" ht="30" customHeight="1">
      <c r="A996" s="341" t="s">
        <v>80</v>
      </c>
      <c r="B996" s="344">
        <v>0</v>
      </c>
      <c r="C996" s="338">
        <f t="shared" si="128"/>
        <v>0</v>
      </c>
      <c r="D996" s="345"/>
      <c r="E996" s="353" t="str">
        <f t="shared" si="124"/>
        <v>-</v>
      </c>
      <c r="F996" s="354"/>
    </row>
    <row r="997" spans="1:6" s="321" customFormat="1" ht="30" customHeight="1">
      <c r="A997" s="341" t="s">
        <v>861</v>
      </c>
      <c r="B997" s="344">
        <v>0</v>
      </c>
      <c r="C997" s="338">
        <f t="shared" si="128"/>
        <v>0</v>
      </c>
      <c r="D997" s="345"/>
      <c r="E997" s="353" t="str">
        <f t="shared" si="124"/>
        <v>-</v>
      </c>
      <c r="F997" s="354"/>
    </row>
    <row r="998" spans="1:6" s="321" customFormat="1" ht="30" customHeight="1">
      <c r="A998" s="341" t="s">
        <v>862</v>
      </c>
      <c r="B998" s="344">
        <v>0</v>
      </c>
      <c r="C998" s="338">
        <f t="shared" si="128"/>
        <v>0</v>
      </c>
      <c r="D998" s="345"/>
      <c r="E998" s="353" t="str">
        <f t="shared" si="124"/>
        <v>-</v>
      </c>
      <c r="F998" s="354"/>
    </row>
    <row r="999" spans="1:6" s="321" customFormat="1" ht="30" customHeight="1">
      <c r="A999" s="341" t="s">
        <v>863</v>
      </c>
      <c r="B999" s="344">
        <v>0</v>
      </c>
      <c r="C999" s="338">
        <f t="shared" si="128"/>
        <v>0</v>
      </c>
      <c r="D999" s="345"/>
      <c r="E999" s="353" t="str">
        <f t="shared" si="124"/>
        <v>-</v>
      </c>
      <c r="F999" s="354"/>
    </row>
    <row r="1000" spans="1:6" s="321" customFormat="1" ht="30" customHeight="1">
      <c r="A1000" s="341" t="s">
        <v>864</v>
      </c>
      <c r="B1000" s="344">
        <v>0</v>
      </c>
      <c r="C1000" s="338">
        <f t="shared" si="128"/>
        <v>0</v>
      </c>
      <c r="D1000" s="345"/>
      <c r="E1000" s="353" t="str">
        <f t="shared" si="124"/>
        <v>-</v>
      </c>
      <c r="F1000" s="354"/>
    </row>
    <row r="1001" spans="1:6" s="321" customFormat="1" ht="30" customHeight="1">
      <c r="A1001" s="341" t="s">
        <v>865</v>
      </c>
      <c r="B1001" s="344">
        <v>0</v>
      </c>
      <c r="C1001" s="338">
        <f t="shared" si="128"/>
        <v>0</v>
      </c>
      <c r="D1001" s="345"/>
      <c r="E1001" s="353" t="str">
        <f t="shared" si="124"/>
        <v>-</v>
      </c>
      <c r="F1001" s="354"/>
    </row>
    <row r="1002" spans="1:6" s="321" customFormat="1" ht="30" customHeight="1">
      <c r="A1002" s="341" t="s">
        <v>866</v>
      </c>
      <c r="B1002" s="344">
        <v>0</v>
      </c>
      <c r="C1002" s="338">
        <f t="shared" si="128"/>
        <v>0</v>
      </c>
      <c r="D1002" s="345"/>
      <c r="E1002" s="353" t="str">
        <f t="shared" si="124"/>
        <v>-</v>
      </c>
      <c r="F1002" s="354"/>
    </row>
    <row r="1003" spans="1:6" s="321" customFormat="1" ht="30" customHeight="1">
      <c r="A1003" s="341" t="s">
        <v>867</v>
      </c>
      <c r="B1003" s="344">
        <v>0</v>
      </c>
      <c r="C1003" s="338">
        <f t="shared" si="128"/>
        <v>0</v>
      </c>
      <c r="D1003" s="345"/>
      <c r="E1003" s="353" t="str">
        <f t="shared" si="124"/>
        <v>-</v>
      </c>
      <c r="F1003" s="354"/>
    </row>
    <row r="1004" spans="1:6" s="321" customFormat="1" ht="30" customHeight="1">
      <c r="A1004" s="341" t="s">
        <v>868</v>
      </c>
      <c r="B1004" s="344">
        <v>0</v>
      </c>
      <c r="C1004" s="338">
        <f t="shared" si="128"/>
        <v>0</v>
      </c>
      <c r="D1004" s="345"/>
      <c r="E1004" s="353" t="str">
        <f t="shared" si="124"/>
        <v>-</v>
      </c>
      <c r="F1004" s="354"/>
    </row>
    <row r="1005" spans="1:6" s="321" customFormat="1" ht="30" customHeight="1">
      <c r="A1005" s="341" t="s">
        <v>869</v>
      </c>
      <c r="B1005" s="344">
        <v>0</v>
      </c>
      <c r="C1005" s="338">
        <f t="shared" si="128"/>
        <v>0</v>
      </c>
      <c r="D1005" s="345"/>
      <c r="E1005" s="353" t="str">
        <f t="shared" si="124"/>
        <v>-</v>
      </c>
      <c r="F1005" s="354"/>
    </row>
    <row r="1006" spans="1:6" s="321" customFormat="1" ht="30" customHeight="1">
      <c r="A1006" s="341" t="s">
        <v>870</v>
      </c>
      <c r="B1006" s="344">
        <v>0</v>
      </c>
      <c r="C1006" s="338">
        <f t="shared" si="128"/>
        <v>0</v>
      </c>
      <c r="D1006" s="345"/>
      <c r="E1006" s="353" t="str">
        <f t="shared" si="124"/>
        <v>-</v>
      </c>
      <c r="F1006" s="354"/>
    </row>
    <row r="1007" spans="1:6" s="321" customFormat="1" ht="30" customHeight="1">
      <c r="A1007" s="341" t="s">
        <v>871</v>
      </c>
      <c r="B1007" s="344">
        <v>0</v>
      </c>
      <c r="C1007" s="338">
        <f t="shared" si="128"/>
        <v>0</v>
      </c>
      <c r="D1007" s="345"/>
      <c r="E1007" s="353" t="str">
        <f t="shared" si="124"/>
        <v>-</v>
      </c>
      <c r="F1007" s="354"/>
    </row>
    <row r="1008" spans="1:6" s="321" customFormat="1" ht="30" customHeight="1">
      <c r="A1008" s="341" t="s">
        <v>872</v>
      </c>
      <c r="B1008" s="344">
        <v>0</v>
      </c>
      <c r="C1008" s="338">
        <f t="shared" si="128"/>
        <v>0</v>
      </c>
      <c r="D1008" s="345"/>
      <c r="E1008" s="353" t="str">
        <f t="shared" si="124"/>
        <v>-</v>
      </c>
      <c r="F1008" s="354"/>
    </row>
    <row r="1009" spans="1:6" s="321" customFormat="1" ht="30" customHeight="1">
      <c r="A1009" s="334" t="s">
        <v>873</v>
      </c>
      <c r="B1009" s="342">
        <f>SUM(B1010:B1013)</f>
        <v>0</v>
      </c>
      <c r="C1009" s="342">
        <f>SUM(C1010:C1013)</f>
        <v>0</v>
      </c>
      <c r="D1009" s="343">
        <f>SUM(D1010:D1013)</f>
        <v>0</v>
      </c>
      <c r="E1009" s="353" t="str">
        <f t="shared" si="124"/>
        <v>-</v>
      </c>
      <c r="F1009" s="354"/>
    </row>
    <row r="1010" spans="1:6" s="321" customFormat="1" ht="30" customHeight="1">
      <c r="A1010" s="341" t="s">
        <v>78</v>
      </c>
      <c r="B1010" s="344">
        <v>0</v>
      </c>
      <c r="C1010" s="338">
        <f aca="true" t="shared" si="129" ref="C1010:C1013">B1010</f>
        <v>0</v>
      </c>
      <c r="D1010" s="345"/>
      <c r="E1010" s="353" t="str">
        <f t="shared" si="124"/>
        <v>-</v>
      </c>
      <c r="F1010" s="354"/>
    </row>
    <row r="1011" spans="1:6" s="321" customFormat="1" ht="30" customHeight="1">
      <c r="A1011" s="341" t="s">
        <v>79</v>
      </c>
      <c r="B1011" s="344">
        <v>0</v>
      </c>
      <c r="C1011" s="338">
        <f t="shared" si="129"/>
        <v>0</v>
      </c>
      <c r="D1011" s="345"/>
      <c r="E1011" s="353" t="str">
        <f t="shared" si="124"/>
        <v>-</v>
      </c>
      <c r="F1011" s="354"/>
    </row>
    <row r="1012" spans="1:6" s="321" customFormat="1" ht="30" customHeight="1">
      <c r="A1012" s="341" t="s">
        <v>80</v>
      </c>
      <c r="B1012" s="344">
        <v>0</v>
      </c>
      <c r="C1012" s="338">
        <f t="shared" si="129"/>
        <v>0</v>
      </c>
      <c r="D1012" s="345"/>
      <c r="E1012" s="353" t="str">
        <f t="shared" si="124"/>
        <v>-</v>
      </c>
      <c r="F1012" s="354"/>
    </row>
    <row r="1013" spans="1:6" s="321" customFormat="1" ht="30" customHeight="1">
      <c r="A1013" s="341" t="s">
        <v>874</v>
      </c>
      <c r="B1013" s="344">
        <v>0</v>
      </c>
      <c r="C1013" s="338">
        <f t="shared" si="129"/>
        <v>0</v>
      </c>
      <c r="D1013" s="345"/>
      <c r="E1013" s="353" t="str">
        <f t="shared" si="124"/>
        <v>-</v>
      </c>
      <c r="F1013" s="354"/>
    </row>
    <row r="1014" spans="1:256" s="321" customFormat="1" ht="45.75" customHeight="1">
      <c r="A1014" s="334" t="s">
        <v>875</v>
      </c>
      <c r="B1014" s="342">
        <f>SUM(B1015:B1026)</f>
        <v>89</v>
      </c>
      <c r="C1014" s="342">
        <f>SUM(C1015:C1026)</f>
        <v>89</v>
      </c>
      <c r="D1014" s="343">
        <f>SUM(D1015:D1026)</f>
        <v>286</v>
      </c>
      <c r="E1014" s="349">
        <f t="shared" si="124"/>
        <v>3.2134831460674156</v>
      </c>
      <c r="F1014" s="356" t="s">
        <v>876</v>
      </c>
      <c r="G1014" s="239"/>
      <c r="H1014" s="239"/>
      <c r="I1014" s="239"/>
      <c r="J1014" s="239"/>
      <c r="K1014" s="239"/>
      <c r="L1014" s="239"/>
      <c r="M1014" s="239"/>
      <c r="N1014" s="239"/>
      <c r="O1014" s="239"/>
      <c r="P1014" s="239"/>
      <c r="Q1014" s="239"/>
      <c r="R1014" s="239"/>
      <c r="S1014" s="239"/>
      <c r="T1014" s="239"/>
      <c r="U1014" s="239"/>
      <c r="V1014" s="239"/>
      <c r="W1014" s="239"/>
      <c r="X1014" s="239"/>
      <c r="Y1014" s="239"/>
      <c r="Z1014" s="239"/>
      <c r="AA1014" s="239"/>
      <c r="AB1014" s="239"/>
      <c r="AC1014" s="239"/>
      <c r="AD1014" s="239"/>
      <c r="AE1014" s="239"/>
      <c r="AF1014" s="239"/>
      <c r="AG1014" s="239"/>
      <c r="AH1014" s="239"/>
      <c r="AI1014" s="239"/>
      <c r="AJ1014" s="239"/>
      <c r="AK1014" s="239"/>
      <c r="AL1014" s="239"/>
      <c r="AM1014" s="239"/>
      <c r="AN1014" s="239"/>
      <c r="AO1014" s="239"/>
      <c r="AP1014" s="239"/>
      <c r="AQ1014" s="239"/>
      <c r="AR1014" s="239"/>
      <c r="AS1014" s="239"/>
      <c r="AT1014" s="239"/>
      <c r="AU1014" s="239"/>
      <c r="AV1014" s="239"/>
      <c r="AW1014" s="239"/>
      <c r="AX1014" s="239"/>
      <c r="AY1014" s="239"/>
      <c r="AZ1014" s="239"/>
      <c r="BA1014" s="239"/>
      <c r="BB1014" s="239"/>
      <c r="BC1014" s="239"/>
      <c r="BD1014" s="239"/>
      <c r="BE1014" s="239"/>
      <c r="BF1014" s="239"/>
      <c r="BG1014" s="239"/>
      <c r="BH1014" s="239"/>
      <c r="BI1014" s="239"/>
      <c r="BJ1014" s="239"/>
      <c r="BK1014" s="239"/>
      <c r="BL1014" s="239"/>
      <c r="BM1014" s="239"/>
      <c r="BN1014" s="239"/>
      <c r="BO1014" s="239"/>
      <c r="BP1014" s="239"/>
      <c r="BQ1014" s="239"/>
      <c r="BR1014" s="239"/>
      <c r="BS1014" s="239"/>
      <c r="BT1014" s="239"/>
      <c r="BU1014" s="239"/>
      <c r="BV1014" s="239"/>
      <c r="BW1014" s="239"/>
      <c r="BX1014" s="239"/>
      <c r="BY1014" s="239"/>
      <c r="BZ1014" s="239"/>
      <c r="CA1014" s="239"/>
      <c r="CB1014" s="239"/>
      <c r="CC1014" s="239"/>
      <c r="CD1014" s="239"/>
      <c r="CE1014" s="239"/>
      <c r="CF1014" s="239"/>
      <c r="CG1014" s="239"/>
      <c r="CH1014" s="239"/>
      <c r="CI1014" s="239"/>
      <c r="CJ1014" s="239"/>
      <c r="CK1014" s="239"/>
      <c r="CL1014" s="239"/>
      <c r="CM1014" s="239"/>
      <c r="CN1014" s="239"/>
      <c r="CO1014" s="239"/>
      <c r="CP1014" s="239"/>
      <c r="CQ1014" s="239"/>
      <c r="CR1014" s="239"/>
      <c r="CS1014" s="239"/>
      <c r="CT1014" s="239"/>
      <c r="CU1014" s="239"/>
      <c r="CV1014" s="239"/>
      <c r="CW1014" s="239"/>
      <c r="CX1014" s="239"/>
      <c r="CY1014" s="239"/>
      <c r="CZ1014" s="239"/>
      <c r="DA1014" s="239"/>
      <c r="DB1014" s="239"/>
      <c r="DC1014" s="239"/>
      <c r="DD1014" s="239"/>
      <c r="DE1014" s="239"/>
      <c r="DF1014" s="239"/>
      <c r="DG1014" s="239"/>
      <c r="DH1014" s="239"/>
      <c r="DI1014" s="239"/>
      <c r="DJ1014" s="239"/>
      <c r="DK1014" s="239"/>
      <c r="DL1014" s="239"/>
      <c r="DM1014" s="239"/>
      <c r="DN1014" s="239"/>
      <c r="DO1014" s="239"/>
      <c r="DP1014" s="239"/>
      <c r="DQ1014" s="239"/>
      <c r="DR1014" s="239"/>
      <c r="DS1014" s="239"/>
      <c r="DT1014" s="239"/>
      <c r="DU1014" s="239"/>
      <c r="DV1014" s="239"/>
      <c r="DW1014" s="239"/>
      <c r="DX1014" s="239"/>
      <c r="DY1014" s="239"/>
      <c r="DZ1014" s="239"/>
      <c r="EA1014" s="239"/>
      <c r="EB1014" s="239"/>
      <c r="EC1014" s="239"/>
      <c r="ED1014" s="239"/>
      <c r="EE1014" s="239"/>
      <c r="EF1014" s="239"/>
      <c r="EG1014" s="239"/>
      <c r="EH1014" s="239"/>
      <c r="EI1014" s="239"/>
      <c r="EJ1014" s="239"/>
      <c r="EK1014" s="239"/>
      <c r="EL1014" s="239"/>
      <c r="EM1014" s="239"/>
      <c r="EN1014" s="239"/>
      <c r="EO1014" s="239"/>
      <c r="EP1014" s="239"/>
      <c r="EQ1014" s="239"/>
      <c r="ER1014" s="239"/>
      <c r="ES1014" s="239"/>
      <c r="ET1014" s="239"/>
      <c r="EU1014" s="239"/>
      <c r="EV1014" s="239"/>
      <c r="EW1014" s="239"/>
      <c r="EX1014" s="239"/>
      <c r="EY1014" s="239"/>
      <c r="EZ1014" s="239"/>
      <c r="FA1014" s="239"/>
      <c r="FB1014" s="239"/>
      <c r="FC1014" s="239"/>
      <c r="FD1014" s="239"/>
      <c r="FE1014" s="239"/>
      <c r="FF1014" s="239"/>
      <c r="FG1014" s="239"/>
      <c r="FH1014" s="239"/>
      <c r="FI1014" s="239"/>
      <c r="FJ1014" s="239"/>
      <c r="FK1014" s="239"/>
      <c r="FL1014" s="239"/>
      <c r="FM1014" s="239"/>
      <c r="FN1014" s="239"/>
      <c r="FO1014" s="239"/>
      <c r="FP1014" s="239"/>
      <c r="FQ1014" s="239"/>
      <c r="FR1014" s="239"/>
      <c r="FS1014" s="239"/>
      <c r="FT1014" s="239"/>
      <c r="FU1014" s="239"/>
      <c r="FV1014" s="239"/>
      <c r="FW1014" s="239"/>
      <c r="FX1014" s="239"/>
      <c r="FY1014" s="239"/>
      <c r="FZ1014" s="239"/>
      <c r="GA1014" s="239"/>
      <c r="GB1014" s="239"/>
      <c r="GC1014" s="239"/>
      <c r="GD1014" s="239"/>
      <c r="GE1014" s="239"/>
      <c r="GF1014" s="239"/>
      <c r="GG1014" s="239"/>
      <c r="GH1014" s="239"/>
      <c r="GI1014" s="239"/>
      <c r="GJ1014" s="239"/>
      <c r="GK1014" s="239"/>
      <c r="GL1014" s="239"/>
      <c r="GM1014" s="239"/>
      <c r="GN1014" s="239"/>
      <c r="GO1014" s="239"/>
      <c r="GP1014" s="239"/>
      <c r="GQ1014" s="239"/>
      <c r="GR1014" s="239"/>
      <c r="GS1014" s="239"/>
      <c r="GT1014" s="239"/>
      <c r="GU1014" s="239"/>
      <c r="GV1014" s="239"/>
      <c r="GW1014" s="239"/>
      <c r="GX1014" s="239"/>
      <c r="GY1014" s="239"/>
      <c r="GZ1014" s="239"/>
      <c r="HA1014" s="239"/>
      <c r="HB1014" s="239"/>
      <c r="HC1014" s="239"/>
      <c r="HD1014" s="239"/>
      <c r="HE1014" s="239"/>
      <c r="HF1014" s="239"/>
      <c r="HG1014" s="239"/>
      <c r="HH1014" s="239"/>
      <c r="HI1014" s="239"/>
      <c r="HJ1014" s="239"/>
      <c r="HK1014" s="239"/>
      <c r="HL1014" s="239"/>
      <c r="HM1014" s="239"/>
      <c r="HN1014" s="239"/>
      <c r="HO1014" s="239"/>
      <c r="HP1014" s="239"/>
      <c r="HQ1014" s="239"/>
      <c r="HR1014" s="239"/>
      <c r="HS1014" s="239"/>
      <c r="HT1014" s="239"/>
      <c r="HU1014" s="239"/>
      <c r="HV1014" s="239"/>
      <c r="HW1014" s="239"/>
      <c r="HX1014" s="239"/>
      <c r="HY1014" s="239"/>
      <c r="HZ1014" s="239"/>
      <c r="IA1014" s="239"/>
      <c r="IB1014" s="239"/>
      <c r="IC1014" s="239"/>
      <c r="ID1014" s="239"/>
      <c r="IE1014" s="239"/>
      <c r="IF1014" s="239"/>
      <c r="IG1014" s="239"/>
      <c r="IH1014" s="325"/>
      <c r="II1014" s="325"/>
      <c r="IJ1014" s="325"/>
      <c r="IK1014" s="325"/>
      <c r="IL1014" s="325"/>
      <c r="IM1014" s="325"/>
      <c r="IN1014" s="325"/>
      <c r="IO1014" s="325"/>
      <c r="IP1014" s="325"/>
      <c r="IQ1014" s="325"/>
      <c r="IR1014" s="325"/>
      <c r="IS1014" s="325"/>
      <c r="IT1014" s="325"/>
      <c r="IU1014" s="325"/>
      <c r="IV1014" s="325"/>
    </row>
    <row r="1015" spans="1:6" s="321" customFormat="1" ht="30" customHeight="1">
      <c r="A1015" s="341" t="s">
        <v>78</v>
      </c>
      <c r="B1015" s="344">
        <v>0</v>
      </c>
      <c r="C1015" s="338">
        <f>B1015</f>
        <v>0</v>
      </c>
      <c r="D1015" s="345"/>
      <c r="E1015" s="353" t="str">
        <f t="shared" si="124"/>
        <v>-</v>
      </c>
      <c r="F1015" s="354"/>
    </row>
    <row r="1016" spans="1:6" s="321" customFormat="1" ht="30" customHeight="1">
      <c r="A1016" s="341" t="s">
        <v>79</v>
      </c>
      <c r="B1016" s="344">
        <v>0</v>
      </c>
      <c r="C1016" s="338">
        <f>B1016</f>
        <v>0</v>
      </c>
      <c r="D1016" s="345"/>
      <c r="E1016" s="353" t="str">
        <f t="shared" si="124"/>
        <v>-</v>
      </c>
      <c r="F1016" s="354"/>
    </row>
    <row r="1017" spans="1:6" s="321" customFormat="1" ht="30" customHeight="1">
      <c r="A1017" s="341" t="s">
        <v>80</v>
      </c>
      <c r="B1017" s="344">
        <v>0</v>
      </c>
      <c r="C1017" s="338">
        <f>B1017</f>
        <v>0</v>
      </c>
      <c r="D1017" s="345"/>
      <c r="E1017" s="353" t="str">
        <f t="shared" si="124"/>
        <v>-</v>
      </c>
      <c r="F1017" s="354"/>
    </row>
    <row r="1018" spans="1:6" s="321" customFormat="1" ht="30" customHeight="1">
      <c r="A1018" s="341" t="s">
        <v>877</v>
      </c>
      <c r="B1018" s="344">
        <v>0</v>
      </c>
      <c r="C1018" s="338">
        <f>B1018</f>
        <v>0</v>
      </c>
      <c r="D1018" s="345"/>
      <c r="E1018" s="353" t="str">
        <f t="shared" si="124"/>
        <v>-</v>
      </c>
      <c r="F1018" s="354"/>
    </row>
    <row r="1019" spans="1:6" s="321" customFormat="1" ht="30" customHeight="1">
      <c r="A1019" s="341" t="s">
        <v>878</v>
      </c>
      <c r="B1019" s="344">
        <v>0</v>
      </c>
      <c r="C1019" s="338">
        <f aca="true" t="shared" si="130" ref="C1019:C1026">B1019</f>
        <v>0</v>
      </c>
      <c r="D1019" s="345"/>
      <c r="E1019" s="353" t="str">
        <f t="shared" si="124"/>
        <v>-</v>
      </c>
      <c r="F1019" s="354"/>
    </row>
    <row r="1020" spans="1:6" s="321" customFormat="1" ht="30" customHeight="1">
      <c r="A1020" s="341" t="s">
        <v>879</v>
      </c>
      <c r="B1020" s="344">
        <v>0</v>
      </c>
      <c r="C1020" s="338">
        <f t="shared" si="130"/>
        <v>0</v>
      </c>
      <c r="D1020" s="345"/>
      <c r="E1020" s="353" t="str">
        <f t="shared" si="124"/>
        <v>-</v>
      </c>
      <c r="F1020" s="354"/>
    </row>
    <row r="1021" spans="1:6" s="321" customFormat="1" ht="30" customHeight="1">
      <c r="A1021" s="366" t="s">
        <v>880</v>
      </c>
      <c r="B1021" s="344">
        <v>0</v>
      </c>
      <c r="C1021" s="338">
        <f t="shared" si="130"/>
        <v>0</v>
      </c>
      <c r="D1021" s="345">
        <v>286</v>
      </c>
      <c r="E1021" s="353" t="str">
        <f t="shared" si="124"/>
        <v>-</v>
      </c>
      <c r="F1021" s="354"/>
    </row>
    <row r="1022" spans="1:6" s="321" customFormat="1" ht="30" customHeight="1">
      <c r="A1022" s="341" t="s">
        <v>881</v>
      </c>
      <c r="B1022" s="344">
        <v>0</v>
      </c>
      <c r="C1022" s="338">
        <f t="shared" si="130"/>
        <v>0</v>
      </c>
      <c r="D1022" s="345"/>
      <c r="E1022" s="353" t="str">
        <f t="shared" si="124"/>
        <v>-</v>
      </c>
      <c r="F1022" s="354"/>
    </row>
    <row r="1023" spans="1:6" s="321" customFormat="1" ht="30" customHeight="1">
      <c r="A1023" s="341" t="s">
        <v>882</v>
      </c>
      <c r="B1023" s="344">
        <v>0</v>
      </c>
      <c r="C1023" s="338">
        <f t="shared" si="130"/>
        <v>0</v>
      </c>
      <c r="D1023" s="345"/>
      <c r="E1023" s="353" t="str">
        <f aca="true" t="shared" si="131" ref="E1023:E1086">_xlfn.IFERROR(D1023/B1023,"-")</f>
        <v>-</v>
      </c>
      <c r="F1023" s="354"/>
    </row>
    <row r="1024" spans="1:6" s="321" customFormat="1" ht="30" customHeight="1">
      <c r="A1024" s="341" t="s">
        <v>832</v>
      </c>
      <c r="B1024" s="344">
        <v>0</v>
      </c>
      <c r="C1024" s="338">
        <f t="shared" si="130"/>
        <v>0</v>
      </c>
      <c r="D1024" s="345"/>
      <c r="E1024" s="353" t="str">
        <f t="shared" si="131"/>
        <v>-</v>
      </c>
      <c r="F1024" s="354"/>
    </row>
    <row r="1025" spans="1:6" s="321" customFormat="1" ht="30" customHeight="1">
      <c r="A1025" s="341" t="s">
        <v>87</v>
      </c>
      <c r="B1025" s="344">
        <v>0</v>
      </c>
      <c r="C1025" s="338">
        <f t="shared" si="130"/>
        <v>0</v>
      </c>
      <c r="D1025" s="345"/>
      <c r="E1025" s="353" t="str">
        <f t="shared" si="131"/>
        <v>-</v>
      </c>
      <c r="F1025" s="354"/>
    </row>
    <row r="1026" spans="1:256" s="321" customFormat="1" ht="30" customHeight="1">
      <c r="A1026" s="341" t="s">
        <v>883</v>
      </c>
      <c r="B1026" s="344">
        <v>89</v>
      </c>
      <c r="C1026" s="338">
        <f t="shared" si="130"/>
        <v>89</v>
      </c>
      <c r="D1026" s="345"/>
      <c r="E1026" s="353">
        <f t="shared" si="131"/>
        <v>0</v>
      </c>
      <c r="F1026" s="354"/>
      <c r="G1026" s="239"/>
      <c r="H1026" s="239"/>
      <c r="I1026" s="239"/>
      <c r="J1026" s="239"/>
      <c r="K1026" s="239"/>
      <c r="L1026" s="239"/>
      <c r="M1026" s="239"/>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239"/>
      <c r="AL1026" s="239"/>
      <c r="AM1026" s="239"/>
      <c r="AN1026" s="239"/>
      <c r="AO1026" s="239"/>
      <c r="AP1026" s="239"/>
      <c r="AQ1026" s="239"/>
      <c r="AR1026" s="239"/>
      <c r="AS1026" s="239"/>
      <c r="AT1026" s="239"/>
      <c r="AU1026" s="239"/>
      <c r="AV1026" s="239"/>
      <c r="AW1026" s="239"/>
      <c r="AX1026" s="239"/>
      <c r="AY1026" s="239"/>
      <c r="AZ1026" s="239"/>
      <c r="BA1026" s="239"/>
      <c r="BB1026" s="239"/>
      <c r="BC1026" s="239"/>
      <c r="BD1026" s="239"/>
      <c r="BE1026" s="239"/>
      <c r="BF1026" s="239"/>
      <c r="BG1026" s="239"/>
      <c r="BH1026" s="239"/>
      <c r="BI1026" s="239"/>
      <c r="BJ1026" s="239"/>
      <c r="BK1026" s="239"/>
      <c r="BL1026" s="239"/>
      <c r="BM1026" s="239"/>
      <c r="BN1026" s="239"/>
      <c r="BO1026" s="239"/>
      <c r="BP1026" s="239"/>
      <c r="BQ1026" s="239"/>
      <c r="BR1026" s="239"/>
      <c r="BS1026" s="239"/>
      <c r="BT1026" s="239"/>
      <c r="BU1026" s="239"/>
      <c r="BV1026" s="239"/>
      <c r="BW1026" s="239"/>
      <c r="BX1026" s="239"/>
      <c r="BY1026" s="239"/>
      <c r="BZ1026" s="239"/>
      <c r="CA1026" s="239"/>
      <c r="CB1026" s="239"/>
      <c r="CC1026" s="239"/>
      <c r="CD1026" s="239"/>
      <c r="CE1026" s="239"/>
      <c r="CF1026" s="239"/>
      <c r="CG1026" s="239"/>
      <c r="CH1026" s="239"/>
      <c r="CI1026" s="239"/>
      <c r="CJ1026" s="239"/>
      <c r="CK1026" s="239"/>
      <c r="CL1026" s="239"/>
      <c r="CM1026" s="239"/>
      <c r="CN1026" s="239"/>
      <c r="CO1026" s="239"/>
      <c r="CP1026" s="239"/>
      <c r="CQ1026" s="239"/>
      <c r="CR1026" s="239"/>
      <c r="CS1026" s="239"/>
      <c r="CT1026" s="239"/>
      <c r="CU1026" s="239"/>
      <c r="CV1026" s="239"/>
      <c r="CW1026" s="239"/>
      <c r="CX1026" s="239"/>
      <c r="CY1026" s="239"/>
      <c r="CZ1026" s="239"/>
      <c r="DA1026" s="239"/>
      <c r="DB1026" s="239"/>
      <c r="DC1026" s="239"/>
      <c r="DD1026" s="239"/>
      <c r="DE1026" s="239"/>
      <c r="DF1026" s="239"/>
      <c r="DG1026" s="239"/>
      <c r="DH1026" s="239"/>
      <c r="DI1026" s="239"/>
      <c r="DJ1026" s="239"/>
      <c r="DK1026" s="239"/>
      <c r="DL1026" s="239"/>
      <c r="DM1026" s="239"/>
      <c r="DN1026" s="239"/>
      <c r="DO1026" s="239"/>
      <c r="DP1026" s="239"/>
      <c r="DQ1026" s="239"/>
      <c r="DR1026" s="239"/>
      <c r="DS1026" s="239"/>
      <c r="DT1026" s="239"/>
      <c r="DU1026" s="239"/>
      <c r="DV1026" s="239"/>
      <c r="DW1026" s="239"/>
      <c r="DX1026" s="239"/>
      <c r="DY1026" s="239"/>
      <c r="DZ1026" s="239"/>
      <c r="EA1026" s="239"/>
      <c r="EB1026" s="239"/>
      <c r="EC1026" s="239"/>
      <c r="ED1026" s="239"/>
      <c r="EE1026" s="239"/>
      <c r="EF1026" s="239"/>
      <c r="EG1026" s="239"/>
      <c r="EH1026" s="239"/>
      <c r="EI1026" s="239"/>
      <c r="EJ1026" s="239"/>
      <c r="EK1026" s="239"/>
      <c r="EL1026" s="239"/>
      <c r="EM1026" s="239"/>
      <c r="EN1026" s="239"/>
      <c r="EO1026" s="239"/>
      <c r="EP1026" s="239"/>
      <c r="EQ1026" s="239"/>
      <c r="ER1026" s="239"/>
      <c r="ES1026" s="239"/>
      <c r="ET1026" s="239"/>
      <c r="EU1026" s="239"/>
      <c r="EV1026" s="239"/>
      <c r="EW1026" s="239"/>
      <c r="EX1026" s="239"/>
      <c r="EY1026" s="239"/>
      <c r="EZ1026" s="239"/>
      <c r="FA1026" s="239"/>
      <c r="FB1026" s="239"/>
      <c r="FC1026" s="239"/>
      <c r="FD1026" s="239"/>
      <c r="FE1026" s="239"/>
      <c r="FF1026" s="239"/>
      <c r="FG1026" s="239"/>
      <c r="FH1026" s="239"/>
      <c r="FI1026" s="239"/>
      <c r="FJ1026" s="239"/>
      <c r="FK1026" s="239"/>
      <c r="FL1026" s="239"/>
      <c r="FM1026" s="239"/>
      <c r="FN1026" s="239"/>
      <c r="FO1026" s="239"/>
      <c r="FP1026" s="239"/>
      <c r="FQ1026" s="239"/>
      <c r="FR1026" s="239"/>
      <c r="FS1026" s="239"/>
      <c r="FT1026" s="239"/>
      <c r="FU1026" s="239"/>
      <c r="FV1026" s="239"/>
      <c r="FW1026" s="239"/>
      <c r="FX1026" s="239"/>
      <c r="FY1026" s="239"/>
      <c r="FZ1026" s="239"/>
      <c r="GA1026" s="239"/>
      <c r="GB1026" s="239"/>
      <c r="GC1026" s="239"/>
      <c r="GD1026" s="239"/>
      <c r="GE1026" s="239"/>
      <c r="GF1026" s="239"/>
      <c r="GG1026" s="239"/>
      <c r="GH1026" s="239"/>
      <c r="GI1026" s="239"/>
      <c r="GJ1026" s="239"/>
      <c r="GK1026" s="239"/>
      <c r="GL1026" s="239"/>
      <c r="GM1026" s="239"/>
      <c r="GN1026" s="239"/>
      <c r="GO1026" s="239"/>
      <c r="GP1026" s="239"/>
      <c r="GQ1026" s="239"/>
      <c r="GR1026" s="239"/>
      <c r="GS1026" s="239"/>
      <c r="GT1026" s="239"/>
      <c r="GU1026" s="239"/>
      <c r="GV1026" s="239"/>
      <c r="GW1026" s="239"/>
      <c r="GX1026" s="239"/>
      <c r="GY1026" s="239"/>
      <c r="GZ1026" s="239"/>
      <c r="HA1026" s="239"/>
      <c r="HB1026" s="239"/>
      <c r="HC1026" s="239"/>
      <c r="HD1026" s="239"/>
      <c r="HE1026" s="239"/>
      <c r="HF1026" s="239"/>
      <c r="HG1026" s="239"/>
      <c r="HH1026" s="239"/>
      <c r="HI1026" s="239"/>
      <c r="HJ1026" s="239"/>
      <c r="HK1026" s="239"/>
      <c r="HL1026" s="239"/>
      <c r="HM1026" s="239"/>
      <c r="HN1026" s="239"/>
      <c r="HO1026" s="239"/>
      <c r="HP1026" s="239"/>
      <c r="HQ1026" s="239"/>
      <c r="HR1026" s="239"/>
      <c r="HS1026" s="239"/>
      <c r="HT1026" s="239"/>
      <c r="HU1026" s="239"/>
      <c r="HV1026" s="239"/>
      <c r="HW1026" s="239"/>
      <c r="HX1026" s="239"/>
      <c r="HY1026" s="239"/>
      <c r="HZ1026" s="239"/>
      <c r="IA1026" s="239"/>
      <c r="IB1026" s="239"/>
      <c r="IC1026" s="239"/>
      <c r="ID1026" s="239"/>
      <c r="IE1026" s="239"/>
      <c r="IF1026" s="239"/>
      <c r="IG1026" s="239"/>
      <c r="IH1026" s="325"/>
      <c r="II1026" s="325"/>
      <c r="IJ1026" s="325"/>
      <c r="IK1026" s="325"/>
      <c r="IL1026" s="325"/>
      <c r="IM1026" s="325"/>
      <c r="IN1026" s="325"/>
      <c r="IO1026" s="325"/>
      <c r="IP1026" s="325"/>
      <c r="IQ1026" s="325"/>
      <c r="IR1026" s="325"/>
      <c r="IS1026" s="325"/>
      <c r="IT1026" s="325"/>
      <c r="IU1026" s="325"/>
      <c r="IV1026" s="325"/>
    </row>
    <row r="1027" spans="1:256" s="321" customFormat="1" ht="49.5" customHeight="1">
      <c r="A1027" s="334" t="s">
        <v>884</v>
      </c>
      <c r="B1027" s="342">
        <f>SUM(B1028:B1033)</f>
        <v>2804.05</v>
      </c>
      <c r="C1027" s="342">
        <f>SUM(C1028:C1033)</f>
        <v>2804.05</v>
      </c>
      <c r="D1027" s="343">
        <f>SUM(D1028:D1033)</f>
        <v>2152</v>
      </c>
      <c r="E1027" s="349">
        <f t="shared" si="131"/>
        <v>0.7674613505465309</v>
      </c>
      <c r="F1027" s="356" t="s">
        <v>885</v>
      </c>
      <c r="G1027" s="239"/>
      <c r="H1027" s="239"/>
      <c r="I1027" s="239"/>
      <c r="J1027" s="239"/>
      <c r="K1027" s="239"/>
      <c r="L1027" s="239"/>
      <c r="M1027" s="239"/>
      <c r="N1027" s="239"/>
      <c r="O1027" s="239"/>
      <c r="P1027" s="239"/>
      <c r="Q1027" s="239"/>
      <c r="R1027" s="239"/>
      <c r="S1027" s="239"/>
      <c r="T1027" s="239"/>
      <c r="U1027" s="239"/>
      <c r="V1027" s="239"/>
      <c r="W1027" s="239"/>
      <c r="X1027" s="239"/>
      <c r="Y1027" s="239"/>
      <c r="Z1027" s="239"/>
      <c r="AA1027" s="239"/>
      <c r="AB1027" s="239"/>
      <c r="AC1027" s="239"/>
      <c r="AD1027" s="239"/>
      <c r="AE1027" s="239"/>
      <c r="AF1027" s="239"/>
      <c r="AG1027" s="239"/>
      <c r="AH1027" s="239"/>
      <c r="AI1027" s="239"/>
      <c r="AJ1027" s="239"/>
      <c r="AK1027" s="239"/>
      <c r="AL1027" s="239"/>
      <c r="AM1027" s="239"/>
      <c r="AN1027" s="239"/>
      <c r="AO1027" s="239"/>
      <c r="AP1027" s="239"/>
      <c r="AQ1027" s="239"/>
      <c r="AR1027" s="239"/>
      <c r="AS1027" s="239"/>
      <c r="AT1027" s="239"/>
      <c r="AU1027" s="239"/>
      <c r="AV1027" s="239"/>
      <c r="AW1027" s="239"/>
      <c r="AX1027" s="239"/>
      <c r="AY1027" s="239"/>
      <c r="AZ1027" s="239"/>
      <c r="BA1027" s="239"/>
      <c r="BB1027" s="239"/>
      <c r="BC1027" s="239"/>
      <c r="BD1027" s="239"/>
      <c r="BE1027" s="239"/>
      <c r="BF1027" s="239"/>
      <c r="BG1027" s="239"/>
      <c r="BH1027" s="239"/>
      <c r="BI1027" s="239"/>
      <c r="BJ1027" s="239"/>
      <c r="BK1027" s="239"/>
      <c r="BL1027" s="239"/>
      <c r="BM1027" s="239"/>
      <c r="BN1027" s="239"/>
      <c r="BO1027" s="239"/>
      <c r="BP1027" s="239"/>
      <c r="BQ1027" s="239"/>
      <c r="BR1027" s="239"/>
      <c r="BS1027" s="239"/>
      <c r="BT1027" s="239"/>
      <c r="BU1027" s="239"/>
      <c r="BV1027" s="239"/>
      <c r="BW1027" s="239"/>
      <c r="BX1027" s="239"/>
      <c r="BY1027" s="239"/>
      <c r="BZ1027" s="239"/>
      <c r="CA1027" s="239"/>
      <c r="CB1027" s="239"/>
      <c r="CC1027" s="239"/>
      <c r="CD1027" s="239"/>
      <c r="CE1027" s="239"/>
      <c r="CF1027" s="239"/>
      <c r="CG1027" s="239"/>
      <c r="CH1027" s="239"/>
      <c r="CI1027" s="239"/>
      <c r="CJ1027" s="239"/>
      <c r="CK1027" s="239"/>
      <c r="CL1027" s="239"/>
      <c r="CM1027" s="239"/>
      <c r="CN1027" s="239"/>
      <c r="CO1027" s="239"/>
      <c r="CP1027" s="239"/>
      <c r="CQ1027" s="239"/>
      <c r="CR1027" s="239"/>
      <c r="CS1027" s="239"/>
      <c r="CT1027" s="239"/>
      <c r="CU1027" s="239"/>
      <c r="CV1027" s="239"/>
      <c r="CW1027" s="239"/>
      <c r="CX1027" s="239"/>
      <c r="CY1027" s="239"/>
      <c r="CZ1027" s="239"/>
      <c r="DA1027" s="239"/>
      <c r="DB1027" s="239"/>
      <c r="DC1027" s="239"/>
      <c r="DD1027" s="239"/>
      <c r="DE1027" s="239"/>
      <c r="DF1027" s="239"/>
      <c r="DG1027" s="239"/>
      <c r="DH1027" s="239"/>
      <c r="DI1027" s="239"/>
      <c r="DJ1027" s="239"/>
      <c r="DK1027" s="239"/>
      <c r="DL1027" s="239"/>
      <c r="DM1027" s="239"/>
      <c r="DN1027" s="239"/>
      <c r="DO1027" s="239"/>
      <c r="DP1027" s="239"/>
      <c r="DQ1027" s="239"/>
      <c r="DR1027" s="239"/>
      <c r="DS1027" s="239"/>
      <c r="DT1027" s="239"/>
      <c r="DU1027" s="239"/>
      <c r="DV1027" s="239"/>
      <c r="DW1027" s="239"/>
      <c r="DX1027" s="239"/>
      <c r="DY1027" s="239"/>
      <c r="DZ1027" s="239"/>
      <c r="EA1027" s="239"/>
      <c r="EB1027" s="239"/>
      <c r="EC1027" s="239"/>
      <c r="ED1027" s="239"/>
      <c r="EE1027" s="239"/>
      <c r="EF1027" s="239"/>
      <c r="EG1027" s="239"/>
      <c r="EH1027" s="239"/>
      <c r="EI1027" s="239"/>
      <c r="EJ1027" s="239"/>
      <c r="EK1027" s="239"/>
      <c r="EL1027" s="239"/>
      <c r="EM1027" s="239"/>
      <c r="EN1027" s="239"/>
      <c r="EO1027" s="239"/>
      <c r="EP1027" s="239"/>
      <c r="EQ1027" s="239"/>
      <c r="ER1027" s="239"/>
      <c r="ES1027" s="239"/>
      <c r="ET1027" s="239"/>
      <c r="EU1027" s="239"/>
      <c r="EV1027" s="239"/>
      <c r="EW1027" s="239"/>
      <c r="EX1027" s="239"/>
      <c r="EY1027" s="239"/>
      <c r="EZ1027" s="239"/>
      <c r="FA1027" s="239"/>
      <c r="FB1027" s="239"/>
      <c r="FC1027" s="239"/>
      <c r="FD1027" s="239"/>
      <c r="FE1027" s="239"/>
      <c r="FF1027" s="239"/>
      <c r="FG1027" s="239"/>
      <c r="FH1027" s="239"/>
      <c r="FI1027" s="239"/>
      <c r="FJ1027" s="239"/>
      <c r="FK1027" s="239"/>
      <c r="FL1027" s="239"/>
      <c r="FM1027" s="239"/>
      <c r="FN1027" s="239"/>
      <c r="FO1027" s="239"/>
      <c r="FP1027" s="239"/>
      <c r="FQ1027" s="239"/>
      <c r="FR1027" s="239"/>
      <c r="FS1027" s="239"/>
      <c r="FT1027" s="239"/>
      <c r="FU1027" s="239"/>
      <c r="FV1027" s="239"/>
      <c r="FW1027" s="239"/>
      <c r="FX1027" s="239"/>
      <c r="FY1027" s="239"/>
      <c r="FZ1027" s="239"/>
      <c r="GA1027" s="239"/>
      <c r="GB1027" s="239"/>
      <c r="GC1027" s="239"/>
      <c r="GD1027" s="239"/>
      <c r="GE1027" s="239"/>
      <c r="GF1027" s="239"/>
      <c r="GG1027" s="239"/>
      <c r="GH1027" s="239"/>
      <c r="GI1027" s="239"/>
      <c r="GJ1027" s="239"/>
      <c r="GK1027" s="239"/>
      <c r="GL1027" s="239"/>
      <c r="GM1027" s="239"/>
      <c r="GN1027" s="239"/>
      <c r="GO1027" s="239"/>
      <c r="GP1027" s="239"/>
      <c r="GQ1027" s="239"/>
      <c r="GR1027" s="239"/>
      <c r="GS1027" s="239"/>
      <c r="GT1027" s="239"/>
      <c r="GU1027" s="239"/>
      <c r="GV1027" s="239"/>
      <c r="GW1027" s="239"/>
      <c r="GX1027" s="239"/>
      <c r="GY1027" s="239"/>
      <c r="GZ1027" s="239"/>
      <c r="HA1027" s="239"/>
      <c r="HB1027" s="239"/>
      <c r="HC1027" s="239"/>
      <c r="HD1027" s="239"/>
      <c r="HE1027" s="239"/>
      <c r="HF1027" s="239"/>
      <c r="HG1027" s="239"/>
      <c r="HH1027" s="239"/>
      <c r="HI1027" s="239"/>
      <c r="HJ1027" s="239"/>
      <c r="HK1027" s="239"/>
      <c r="HL1027" s="239"/>
      <c r="HM1027" s="239"/>
      <c r="HN1027" s="239"/>
      <c r="HO1027" s="239"/>
      <c r="HP1027" s="239"/>
      <c r="HQ1027" s="239"/>
      <c r="HR1027" s="239"/>
      <c r="HS1027" s="239"/>
      <c r="HT1027" s="239"/>
      <c r="HU1027" s="239"/>
      <c r="HV1027" s="239"/>
      <c r="HW1027" s="239"/>
      <c r="HX1027" s="239"/>
      <c r="HY1027" s="239"/>
      <c r="HZ1027" s="239"/>
      <c r="IA1027" s="239"/>
      <c r="IB1027" s="239"/>
      <c r="IC1027" s="239"/>
      <c r="ID1027" s="239"/>
      <c r="IE1027" s="239"/>
      <c r="IF1027" s="239"/>
      <c r="IG1027" s="239"/>
      <c r="IH1027" s="325"/>
      <c r="II1027" s="325"/>
      <c r="IJ1027" s="325"/>
      <c r="IK1027" s="325"/>
      <c r="IL1027" s="325"/>
      <c r="IM1027" s="325"/>
      <c r="IN1027" s="325"/>
      <c r="IO1027" s="325"/>
      <c r="IP1027" s="325"/>
      <c r="IQ1027" s="325"/>
      <c r="IR1027" s="325"/>
      <c r="IS1027" s="325"/>
      <c r="IT1027" s="325"/>
      <c r="IU1027" s="325"/>
      <c r="IV1027" s="325"/>
    </row>
    <row r="1028" spans="1:6" s="321" customFormat="1" ht="30" customHeight="1">
      <c r="A1028" s="341" t="s">
        <v>78</v>
      </c>
      <c r="B1028" s="344">
        <v>0</v>
      </c>
      <c r="C1028" s="338">
        <f aca="true" t="shared" si="132" ref="C1028:C1033">B1028</f>
        <v>0</v>
      </c>
      <c r="D1028" s="345"/>
      <c r="E1028" s="353" t="str">
        <f t="shared" si="131"/>
        <v>-</v>
      </c>
      <c r="F1028" s="354"/>
    </row>
    <row r="1029" spans="1:6" s="321" customFormat="1" ht="30" customHeight="1">
      <c r="A1029" s="341" t="s">
        <v>79</v>
      </c>
      <c r="B1029" s="344">
        <v>0</v>
      </c>
      <c r="C1029" s="338">
        <f t="shared" si="132"/>
        <v>0</v>
      </c>
      <c r="D1029" s="345"/>
      <c r="E1029" s="353" t="str">
        <f t="shared" si="131"/>
        <v>-</v>
      </c>
      <c r="F1029" s="354"/>
    </row>
    <row r="1030" spans="1:6" s="321" customFormat="1" ht="30" customHeight="1">
      <c r="A1030" s="341" t="s">
        <v>80</v>
      </c>
      <c r="B1030" s="344">
        <v>0</v>
      </c>
      <c r="C1030" s="338">
        <f t="shared" si="132"/>
        <v>0</v>
      </c>
      <c r="D1030" s="345"/>
      <c r="E1030" s="353" t="str">
        <f t="shared" si="131"/>
        <v>-</v>
      </c>
      <c r="F1030" s="354"/>
    </row>
    <row r="1031" spans="1:6" s="321" customFormat="1" ht="30" customHeight="1">
      <c r="A1031" s="341" t="s">
        <v>886</v>
      </c>
      <c r="B1031" s="344">
        <v>0</v>
      </c>
      <c r="C1031" s="338">
        <f t="shared" si="132"/>
        <v>0</v>
      </c>
      <c r="D1031" s="345"/>
      <c r="E1031" s="353" t="str">
        <f t="shared" si="131"/>
        <v>-</v>
      </c>
      <c r="F1031" s="354"/>
    </row>
    <row r="1032" spans="1:6" s="321" customFormat="1" ht="30" customHeight="1">
      <c r="A1032" s="341" t="s">
        <v>887</v>
      </c>
      <c r="B1032" s="344">
        <v>0</v>
      </c>
      <c r="C1032" s="338">
        <f t="shared" si="132"/>
        <v>0</v>
      </c>
      <c r="D1032" s="345"/>
      <c r="E1032" s="353" t="str">
        <f t="shared" si="131"/>
        <v>-</v>
      </c>
      <c r="F1032" s="354"/>
    </row>
    <row r="1033" spans="1:256" s="321" customFormat="1" ht="30" customHeight="1">
      <c r="A1033" s="341" t="s">
        <v>888</v>
      </c>
      <c r="B1033" s="344">
        <v>2804.05</v>
      </c>
      <c r="C1033" s="338">
        <f t="shared" si="132"/>
        <v>2804.05</v>
      </c>
      <c r="D1033" s="345">
        <v>2152</v>
      </c>
      <c r="E1033" s="353">
        <f t="shared" si="131"/>
        <v>0.7674613505465309</v>
      </c>
      <c r="F1033" s="355"/>
      <c r="G1033" s="239"/>
      <c r="H1033" s="239"/>
      <c r="I1033" s="239"/>
      <c r="J1033" s="239"/>
      <c r="K1033" s="239"/>
      <c r="L1033" s="239"/>
      <c r="M1033" s="239"/>
      <c r="N1033" s="239"/>
      <c r="O1033" s="239"/>
      <c r="P1033" s="239"/>
      <c r="Q1033" s="239"/>
      <c r="R1033" s="239"/>
      <c r="S1033" s="239"/>
      <c r="T1033" s="239"/>
      <c r="U1033" s="239"/>
      <c r="V1033" s="239"/>
      <c r="W1033" s="239"/>
      <c r="X1033" s="239"/>
      <c r="Y1033" s="239"/>
      <c r="Z1033" s="239"/>
      <c r="AA1033" s="239"/>
      <c r="AB1033" s="239"/>
      <c r="AC1033" s="239"/>
      <c r="AD1033" s="239"/>
      <c r="AE1033" s="239"/>
      <c r="AF1033" s="239"/>
      <c r="AG1033" s="239"/>
      <c r="AH1033" s="239"/>
      <c r="AI1033" s="239"/>
      <c r="AJ1033" s="239"/>
      <c r="AK1033" s="239"/>
      <c r="AL1033" s="239"/>
      <c r="AM1033" s="239"/>
      <c r="AN1033" s="239"/>
      <c r="AO1033" s="239"/>
      <c r="AP1033" s="239"/>
      <c r="AQ1033" s="239"/>
      <c r="AR1033" s="239"/>
      <c r="AS1033" s="239"/>
      <c r="AT1033" s="239"/>
      <c r="AU1033" s="239"/>
      <c r="AV1033" s="239"/>
      <c r="AW1033" s="239"/>
      <c r="AX1033" s="239"/>
      <c r="AY1033" s="239"/>
      <c r="AZ1033" s="239"/>
      <c r="BA1033" s="239"/>
      <c r="BB1033" s="239"/>
      <c r="BC1033" s="239"/>
      <c r="BD1033" s="239"/>
      <c r="BE1033" s="239"/>
      <c r="BF1033" s="239"/>
      <c r="BG1033" s="239"/>
      <c r="BH1033" s="239"/>
      <c r="BI1033" s="239"/>
      <c r="BJ1033" s="239"/>
      <c r="BK1033" s="239"/>
      <c r="BL1033" s="239"/>
      <c r="BM1033" s="239"/>
      <c r="BN1033" s="239"/>
      <c r="BO1033" s="239"/>
      <c r="BP1033" s="239"/>
      <c r="BQ1033" s="239"/>
      <c r="BR1033" s="239"/>
      <c r="BS1033" s="239"/>
      <c r="BT1033" s="239"/>
      <c r="BU1033" s="239"/>
      <c r="BV1033" s="239"/>
      <c r="BW1033" s="239"/>
      <c r="BX1033" s="239"/>
      <c r="BY1033" s="239"/>
      <c r="BZ1033" s="239"/>
      <c r="CA1033" s="239"/>
      <c r="CB1033" s="239"/>
      <c r="CC1033" s="239"/>
      <c r="CD1033" s="239"/>
      <c r="CE1033" s="239"/>
      <c r="CF1033" s="239"/>
      <c r="CG1033" s="239"/>
      <c r="CH1033" s="239"/>
      <c r="CI1033" s="239"/>
      <c r="CJ1033" s="239"/>
      <c r="CK1033" s="239"/>
      <c r="CL1033" s="239"/>
      <c r="CM1033" s="239"/>
      <c r="CN1033" s="239"/>
      <c r="CO1033" s="239"/>
      <c r="CP1033" s="239"/>
      <c r="CQ1033" s="239"/>
      <c r="CR1033" s="239"/>
      <c r="CS1033" s="239"/>
      <c r="CT1033" s="239"/>
      <c r="CU1033" s="239"/>
      <c r="CV1033" s="239"/>
      <c r="CW1033" s="239"/>
      <c r="CX1033" s="239"/>
      <c r="CY1033" s="239"/>
      <c r="CZ1033" s="239"/>
      <c r="DA1033" s="239"/>
      <c r="DB1033" s="239"/>
      <c r="DC1033" s="239"/>
      <c r="DD1033" s="239"/>
      <c r="DE1033" s="239"/>
      <c r="DF1033" s="239"/>
      <c r="DG1033" s="239"/>
      <c r="DH1033" s="239"/>
      <c r="DI1033" s="239"/>
      <c r="DJ1033" s="239"/>
      <c r="DK1033" s="239"/>
      <c r="DL1033" s="239"/>
      <c r="DM1033" s="239"/>
      <c r="DN1033" s="239"/>
      <c r="DO1033" s="239"/>
      <c r="DP1033" s="239"/>
      <c r="DQ1033" s="239"/>
      <c r="DR1033" s="239"/>
      <c r="DS1033" s="239"/>
      <c r="DT1033" s="239"/>
      <c r="DU1033" s="239"/>
      <c r="DV1033" s="239"/>
      <c r="DW1033" s="239"/>
      <c r="DX1033" s="239"/>
      <c r="DY1033" s="239"/>
      <c r="DZ1033" s="239"/>
      <c r="EA1033" s="239"/>
      <c r="EB1033" s="239"/>
      <c r="EC1033" s="239"/>
      <c r="ED1033" s="239"/>
      <c r="EE1033" s="239"/>
      <c r="EF1033" s="239"/>
      <c r="EG1033" s="239"/>
      <c r="EH1033" s="239"/>
      <c r="EI1033" s="239"/>
      <c r="EJ1033" s="239"/>
      <c r="EK1033" s="239"/>
      <c r="EL1033" s="239"/>
      <c r="EM1033" s="239"/>
      <c r="EN1033" s="239"/>
      <c r="EO1033" s="239"/>
      <c r="EP1033" s="239"/>
      <c r="EQ1033" s="239"/>
      <c r="ER1033" s="239"/>
      <c r="ES1033" s="239"/>
      <c r="ET1033" s="239"/>
      <c r="EU1033" s="239"/>
      <c r="EV1033" s="239"/>
      <c r="EW1033" s="239"/>
      <c r="EX1033" s="239"/>
      <c r="EY1033" s="239"/>
      <c r="EZ1033" s="239"/>
      <c r="FA1033" s="239"/>
      <c r="FB1033" s="239"/>
      <c r="FC1033" s="239"/>
      <c r="FD1033" s="239"/>
      <c r="FE1033" s="239"/>
      <c r="FF1033" s="239"/>
      <c r="FG1033" s="239"/>
      <c r="FH1033" s="239"/>
      <c r="FI1033" s="239"/>
      <c r="FJ1033" s="239"/>
      <c r="FK1033" s="239"/>
      <c r="FL1033" s="239"/>
      <c r="FM1033" s="239"/>
      <c r="FN1033" s="239"/>
      <c r="FO1033" s="239"/>
      <c r="FP1033" s="239"/>
      <c r="FQ1033" s="239"/>
      <c r="FR1033" s="239"/>
      <c r="FS1033" s="239"/>
      <c r="FT1033" s="239"/>
      <c r="FU1033" s="239"/>
      <c r="FV1033" s="239"/>
      <c r="FW1033" s="239"/>
      <c r="FX1033" s="239"/>
      <c r="FY1033" s="239"/>
      <c r="FZ1033" s="239"/>
      <c r="GA1033" s="239"/>
      <c r="GB1033" s="239"/>
      <c r="GC1033" s="239"/>
      <c r="GD1033" s="239"/>
      <c r="GE1033" s="239"/>
      <c r="GF1033" s="239"/>
      <c r="GG1033" s="239"/>
      <c r="GH1033" s="239"/>
      <c r="GI1033" s="239"/>
      <c r="GJ1033" s="239"/>
      <c r="GK1033" s="239"/>
      <c r="GL1033" s="239"/>
      <c r="GM1033" s="239"/>
      <c r="GN1033" s="239"/>
      <c r="GO1033" s="239"/>
      <c r="GP1033" s="239"/>
      <c r="GQ1033" s="239"/>
      <c r="GR1033" s="239"/>
      <c r="GS1033" s="239"/>
      <c r="GT1033" s="239"/>
      <c r="GU1033" s="239"/>
      <c r="GV1033" s="239"/>
      <c r="GW1033" s="239"/>
      <c r="GX1033" s="239"/>
      <c r="GY1033" s="239"/>
      <c r="GZ1033" s="239"/>
      <c r="HA1033" s="239"/>
      <c r="HB1033" s="239"/>
      <c r="HC1033" s="239"/>
      <c r="HD1033" s="239"/>
      <c r="HE1033" s="239"/>
      <c r="HF1033" s="239"/>
      <c r="HG1033" s="239"/>
      <c r="HH1033" s="239"/>
      <c r="HI1033" s="239"/>
      <c r="HJ1033" s="239"/>
      <c r="HK1033" s="239"/>
      <c r="HL1033" s="239"/>
      <c r="HM1033" s="239"/>
      <c r="HN1033" s="239"/>
      <c r="HO1033" s="239"/>
      <c r="HP1033" s="239"/>
      <c r="HQ1033" s="239"/>
      <c r="HR1033" s="239"/>
      <c r="HS1033" s="239"/>
      <c r="HT1033" s="239"/>
      <c r="HU1033" s="239"/>
      <c r="HV1033" s="239"/>
      <c r="HW1033" s="239"/>
      <c r="HX1033" s="239"/>
      <c r="HY1033" s="239"/>
      <c r="HZ1033" s="239"/>
      <c r="IA1033" s="239"/>
      <c r="IB1033" s="239"/>
      <c r="IC1033" s="239"/>
      <c r="ID1033" s="239"/>
      <c r="IE1033" s="239"/>
      <c r="IF1033" s="239"/>
      <c r="IG1033" s="239"/>
      <c r="IH1033" s="325"/>
      <c r="II1033" s="325"/>
      <c r="IJ1033" s="325"/>
      <c r="IK1033" s="325"/>
      <c r="IL1033" s="325"/>
      <c r="IM1033" s="325"/>
      <c r="IN1033" s="325"/>
      <c r="IO1033" s="325"/>
      <c r="IP1033" s="325"/>
      <c r="IQ1033" s="325"/>
      <c r="IR1033" s="325"/>
      <c r="IS1033" s="325"/>
      <c r="IT1033" s="325"/>
      <c r="IU1033" s="325"/>
      <c r="IV1033" s="325"/>
    </row>
    <row r="1034" spans="1:256" s="321" customFormat="1" ht="30" customHeight="1">
      <c r="A1034" s="334" t="s">
        <v>889</v>
      </c>
      <c r="B1034" s="342">
        <f>SUM(B1035:B1040)</f>
        <v>513.14</v>
      </c>
      <c r="C1034" s="342">
        <f>SUM(C1035:C1040)</f>
        <v>513.14</v>
      </c>
      <c r="D1034" s="343">
        <f>SUM(D1035:D1040)</f>
        <v>528</v>
      </c>
      <c r="E1034" s="353">
        <f t="shared" si="131"/>
        <v>1.0289589585688117</v>
      </c>
      <c r="F1034" s="354"/>
      <c r="G1034" s="239"/>
      <c r="H1034" s="239"/>
      <c r="I1034" s="239"/>
      <c r="J1034" s="239"/>
      <c r="K1034" s="239"/>
      <c r="L1034" s="239"/>
      <c r="M1034" s="239"/>
      <c r="N1034" s="239"/>
      <c r="O1034" s="239"/>
      <c r="P1034" s="239"/>
      <c r="Q1034" s="239"/>
      <c r="R1034" s="239"/>
      <c r="S1034" s="239"/>
      <c r="T1034" s="239"/>
      <c r="U1034" s="239"/>
      <c r="V1034" s="239"/>
      <c r="W1034" s="239"/>
      <c r="X1034" s="239"/>
      <c r="Y1034" s="239"/>
      <c r="Z1034" s="239"/>
      <c r="AA1034" s="239"/>
      <c r="AB1034" s="239"/>
      <c r="AC1034" s="239"/>
      <c r="AD1034" s="239"/>
      <c r="AE1034" s="239"/>
      <c r="AF1034" s="239"/>
      <c r="AG1034" s="239"/>
      <c r="AH1034" s="239"/>
      <c r="AI1034" s="239"/>
      <c r="AJ1034" s="239"/>
      <c r="AK1034" s="239"/>
      <c r="AL1034" s="239"/>
      <c r="AM1034" s="239"/>
      <c r="AN1034" s="239"/>
      <c r="AO1034" s="239"/>
      <c r="AP1034" s="239"/>
      <c r="AQ1034" s="239"/>
      <c r="AR1034" s="239"/>
      <c r="AS1034" s="239"/>
      <c r="AT1034" s="239"/>
      <c r="AU1034" s="239"/>
      <c r="AV1034" s="239"/>
      <c r="AW1034" s="239"/>
      <c r="AX1034" s="239"/>
      <c r="AY1034" s="239"/>
      <c r="AZ1034" s="239"/>
      <c r="BA1034" s="239"/>
      <c r="BB1034" s="239"/>
      <c r="BC1034" s="239"/>
      <c r="BD1034" s="239"/>
      <c r="BE1034" s="239"/>
      <c r="BF1034" s="239"/>
      <c r="BG1034" s="239"/>
      <c r="BH1034" s="239"/>
      <c r="BI1034" s="239"/>
      <c r="BJ1034" s="239"/>
      <c r="BK1034" s="239"/>
      <c r="BL1034" s="239"/>
      <c r="BM1034" s="239"/>
      <c r="BN1034" s="239"/>
      <c r="BO1034" s="239"/>
      <c r="BP1034" s="239"/>
      <c r="BQ1034" s="239"/>
      <c r="BR1034" s="239"/>
      <c r="BS1034" s="239"/>
      <c r="BT1034" s="239"/>
      <c r="BU1034" s="239"/>
      <c r="BV1034" s="239"/>
      <c r="BW1034" s="239"/>
      <c r="BX1034" s="239"/>
      <c r="BY1034" s="239"/>
      <c r="BZ1034" s="239"/>
      <c r="CA1034" s="239"/>
      <c r="CB1034" s="239"/>
      <c r="CC1034" s="239"/>
      <c r="CD1034" s="239"/>
      <c r="CE1034" s="239"/>
      <c r="CF1034" s="239"/>
      <c r="CG1034" s="239"/>
      <c r="CH1034" s="239"/>
      <c r="CI1034" s="239"/>
      <c r="CJ1034" s="239"/>
      <c r="CK1034" s="239"/>
      <c r="CL1034" s="239"/>
      <c r="CM1034" s="239"/>
      <c r="CN1034" s="239"/>
      <c r="CO1034" s="239"/>
      <c r="CP1034" s="239"/>
      <c r="CQ1034" s="239"/>
      <c r="CR1034" s="239"/>
      <c r="CS1034" s="239"/>
      <c r="CT1034" s="239"/>
      <c r="CU1034" s="239"/>
      <c r="CV1034" s="239"/>
      <c r="CW1034" s="239"/>
      <c r="CX1034" s="239"/>
      <c r="CY1034" s="239"/>
      <c r="CZ1034" s="239"/>
      <c r="DA1034" s="239"/>
      <c r="DB1034" s="239"/>
      <c r="DC1034" s="239"/>
      <c r="DD1034" s="239"/>
      <c r="DE1034" s="239"/>
      <c r="DF1034" s="239"/>
      <c r="DG1034" s="239"/>
      <c r="DH1034" s="239"/>
      <c r="DI1034" s="239"/>
      <c r="DJ1034" s="239"/>
      <c r="DK1034" s="239"/>
      <c r="DL1034" s="239"/>
      <c r="DM1034" s="239"/>
      <c r="DN1034" s="239"/>
      <c r="DO1034" s="239"/>
      <c r="DP1034" s="239"/>
      <c r="DQ1034" s="239"/>
      <c r="DR1034" s="239"/>
      <c r="DS1034" s="239"/>
      <c r="DT1034" s="239"/>
      <c r="DU1034" s="239"/>
      <c r="DV1034" s="239"/>
      <c r="DW1034" s="239"/>
      <c r="DX1034" s="239"/>
      <c r="DY1034" s="239"/>
      <c r="DZ1034" s="239"/>
      <c r="EA1034" s="239"/>
      <c r="EB1034" s="239"/>
      <c r="EC1034" s="239"/>
      <c r="ED1034" s="239"/>
      <c r="EE1034" s="239"/>
      <c r="EF1034" s="239"/>
      <c r="EG1034" s="239"/>
      <c r="EH1034" s="239"/>
      <c r="EI1034" s="239"/>
      <c r="EJ1034" s="239"/>
      <c r="EK1034" s="239"/>
      <c r="EL1034" s="239"/>
      <c r="EM1034" s="239"/>
      <c r="EN1034" s="239"/>
      <c r="EO1034" s="239"/>
      <c r="EP1034" s="239"/>
      <c r="EQ1034" s="239"/>
      <c r="ER1034" s="239"/>
      <c r="ES1034" s="239"/>
      <c r="ET1034" s="239"/>
      <c r="EU1034" s="239"/>
      <c r="EV1034" s="239"/>
      <c r="EW1034" s="239"/>
      <c r="EX1034" s="239"/>
      <c r="EY1034" s="239"/>
      <c r="EZ1034" s="239"/>
      <c r="FA1034" s="239"/>
      <c r="FB1034" s="239"/>
      <c r="FC1034" s="239"/>
      <c r="FD1034" s="239"/>
      <c r="FE1034" s="239"/>
      <c r="FF1034" s="239"/>
      <c r="FG1034" s="239"/>
      <c r="FH1034" s="239"/>
      <c r="FI1034" s="239"/>
      <c r="FJ1034" s="239"/>
      <c r="FK1034" s="239"/>
      <c r="FL1034" s="239"/>
      <c r="FM1034" s="239"/>
      <c r="FN1034" s="239"/>
      <c r="FO1034" s="239"/>
      <c r="FP1034" s="239"/>
      <c r="FQ1034" s="239"/>
      <c r="FR1034" s="239"/>
      <c r="FS1034" s="239"/>
      <c r="FT1034" s="239"/>
      <c r="FU1034" s="239"/>
      <c r="FV1034" s="239"/>
      <c r="FW1034" s="239"/>
      <c r="FX1034" s="239"/>
      <c r="FY1034" s="239"/>
      <c r="FZ1034" s="239"/>
      <c r="GA1034" s="239"/>
      <c r="GB1034" s="239"/>
      <c r="GC1034" s="239"/>
      <c r="GD1034" s="239"/>
      <c r="GE1034" s="239"/>
      <c r="GF1034" s="239"/>
      <c r="GG1034" s="239"/>
      <c r="GH1034" s="239"/>
      <c r="GI1034" s="239"/>
      <c r="GJ1034" s="239"/>
      <c r="GK1034" s="239"/>
      <c r="GL1034" s="239"/>
      <c r="GM1034" s="239"/>
      <c r="GN1034" s="239"/>
      <c r="GO1034" s="239"/>
      <c r="GP1034" s="239"/>
      <c r="GQ1034" s="239"/>
      <c r="GR1034" s="239"/>
      <c r="GS1034" s="239"/>
      <c r="GT1034" s="239"/>
      <c r="GU1034" s="239"/>
      <c r="GV1034" s="239"/>
      <c r="GW1034" s="239"/>
      <c r="GX1034" s="239"/>
      <c r="GY1034" s="239"/>
      <c r="GZ1034" s="239"/>
      <c r="HA1034" s="239"/>
      <c r="HB1034" s="239"/>
      <c r="HC1034" s="239"/>
      <c r="HD1034" s="239"/>
      <c r="HE1034" s="239"/>
      <c r="HF1034" s="239"/>
      <c r="HG1034" s="239"/>
      <c r="HH1034" s="239"/>
      <c r="HI1034" s="239"/>
      <c r="HJ1034" s="239"/>
      <c r="HK1034" s="239"/>
      <c r="HL1034" s="239"/>
      <c r="HM1034" s="239"/>
      <c r="HN1034" s="239"/>
      <c r="HO1034" s="239"/>
      <c r="HP1034" s="239"/>
      <c r="HQ1034" s="239"/>
      <c r="HR1034" s="239"/>
      <c r="HS1034" s="239"/>
      <c r="HT1034" s="239"/>
      <c r="HU1034" s="239"/>
      <c r="HV1034" s="239"/>
      <c r="HW1034" s="239"/>
      <c r="HX1034" s="239"/>
      <c r="HY1034" s="239"/>
      <c r="HZ1034" s="239"/>
      <c r="IA1034" s="239"/>
      <c r="IB1034" s="239"/>
      <c r="IC1034" s="239"/>
      <c r="ID1034" s="239"/>
      <c r="IE1034" s="239"/>
      <c r="IF1034" s="239"/>
      <c r="IG1034" s="239"/>
      <c r="IH1034" s="325"/>
      <c r="II1034" s="325"/>
      <c r="IJ1034" s="325"/>
      <c r="IK1034" s="325"/>
      <c r="IL1034" s="325"/>
      <c r="IM1034" s="325"/>
      <c r="IN1034" s="325"/>
      <c r="IO1034" s="325"/>
      <c r="IP1034" s="325"/>
      <c r="IQ1034" s="325"/>
      <c r="IR1034" s="325"/>
      <c r="IS1034" s="325"/>
      <c r="IT1034" s="325"/>
      <c r="IU1034" s="325"/>
      <c r="IV1034" s="325"/>
    </row>
    <row r="1035" spans="1:6" s="321" customFormat="1" ht="30" customHeight="1">
      <c r="A1035" s="341" t="s">
        <v>78</v>
      </c>
      <c r="B1035" s="344">
        <v>0</v>
      </c>
      <c r="C1035" s="338">
        <f aca="true" t="shared" si="133" ref="C1035:C1040">B1035</f>
        <v>0</v>
      </c>
      <c r="D1035" s="345"/>
      <c r="E1035" s="353" t="str">
        <f t="shared" si="131"/>
        <v>-</v>
      </c>
      <c r="F1035" s="354"/>
    </row>
    <row r="1036" spans="1:6" s="321" customFormat="1" ht="30" customHeight="1">
      <c r="A1036" s="341" t="s">
        <v>79</v>
      </c>
      <c r="B1036" s="344">
        <v>0</v>
      </c>
      <c r="C1036" s="338">
        <f t="shared" si="133"/>
        <v>0</v>
      </c>
      <c r="D1036" s="339"/>
      <c r="E1036" s="353" t="str">
        <f t="shared" si="131"/>
        <v>-</v>
      </c>
      <c r="F1036" s="354"/>
    </row>
    <row r="1037" spans="1:6" s="321" customFormat="1" ht="30" customHeight="1">
      <c r="A1037" s="341" t="s">
        <v>80</v>
      </c>
      <c r="B1037" s="344">
        <v>0</v>
      </c>
      <c r="C1037" s="338">
        <f t="shared" si="133"/>
        <v>0</v>
      </c>
      <c r="D1037" s="345"/>
      <c r="E1037" s="353" t="str">
        <f t="shared" si="131"/>
        <v>-</v>
      </c>
      <c r="F1037" s="354"/>
    </row>
    <row r="1038" spans="1:6" s="321" customFormat="1" ht="30" customHeight="1">
      <c r="A1038" s="341" t="s">
        <v>890</v>
      </c>
      <c r="B1038" s="344">
        <v>0</v>
      </c>
      <c r="C1038" s="338">
        <f t="shared" si="133"/>
        <v>0</v>
      </c>
      <c r="D1038" s="345"/>
      <c r="E1038" s="353" t="str">
        <f t="shared" si="131"/>
        <v>-</v>
      </c>
      <c r="F1038" s="354"/>
    </row>
    <row r="1039" spans="1:6" s="321" customFormat="1" ht="30" customHeight="1">
      <c r="A1039" s="341" t="s">
        <v>891</v>
      </c>
      <c r="B1039" s="344">
        <v>0</v>
      </c>
      <c r="C1039" s="338">
        <f t="shared" si="133"/>
        <v>0</v>
      </c>
      <c r="D1039" s="345"/>
      <c r="E1039" s="353" t="str">
        <f t="shared" si="131"/>
        <v>-</v>
      </c>
      <c r="F1039" s="354"/>
    </row>
    <row r="1040" spans="1:256" s="321" customFormat="1" ht="30" customHeight="1">
      <c r="A1040" s="341" t="s">
        <v>892</v>
      </c>
      <c r="B1040" s="344">
        <v>513.14</v>
      </c>
      <c r="C1040" s="338">
        <f t="shared" si="133"/>
        <v>513.14</v>
      </c>
      <c r="D1040" s="345">
        <v>528</v>
      </c>
      <c r="E1040" s="353">
        <f t="shared" si="131"/>
        <v>1.0289589585688117</v>
      </c>
      <c r="F1040" s="354"/>
      <c r="G1040" s="239"/>
      <c r="H1040" s="239"/>
      <c r="I1040" s="239"/>
      <c r="J1040" s="239"/>
      <c r="K1040" s="239"/>
      <c r="L1040" s="239"/>
      <c r="M1040" s="239"/>
      <c r="N1040" s="239"/>
      <c r="O1040" s="239"/>
      <c r="P1040" s="239"/>
      <c r="Q1040" s="239"/>
      <c r="R1040" s="239"/>
      <c r="S1040" s="239"/>
      <c r="T1040" s="239"/>
      <c r="U1040" s="239"/>
      <c r="V1040" s="239"/>
      <c r="W1040" s="239"/>
      <c r="X1040" s="239"/>
      <c r="Y1040" s="239"/>
      <c r="Z1040" s="239"/>
      <c r="AA1040" s="239"/>
      <c r="AB1040" s="239"/>
      <c r="AC1040" s="239"/>
      <c r="AD1040" s="239"/>
      <c r="AE1040" s="239"/>
      <c r="AF1040" s="239"/>
      <c r="AG1040" s="239"/>
      <c r="AH1040" s="239"/>
      <c r="AI1040" s="239"/>
      <c r="AJ1040" s="239"/>
      <c r="AK1040" s="239"/>
      <c r="AL1040" s="239"/>
      <c r="AM1040" s="239"/>
      <c r="AN1040" s="239"/>
      <c r="AO1040" s="239"/>
      <c r="AP1040" s="239"/>
      <c r="AQ1040" s="239"/>
      <c r="AR1040" s="239"/>
      <c r="AS1040" s="239"/>
      <c r="AT1040" s="239"/>
      <c r="AU1040" s="239"/>
      <c r="AV1040" s="239"/>
      <c r="AW1040" s="239"/>
      <c r="AX1040" s="239"/>
      <c r="AY1040" s="239"/>
      <c r="AZ1040" s="239"/>
      <c r="BA1040" s="239"/>
      <c r="BB1040" s="239"/>
      <c r="BC1040" s="239"/>
      <c r="BD1040" s="239"/>
      <c r="BE1040" s="239"/>
      <c r="BF1040" s="239"/>
      <c r="BG1040" s="239"/>
      <c r="BH1040" s="239"/>
      <c r="BI1040" s="239"/>
      <c r="BJ1040" s="239"/>
      <c r="BK1040" s="239"/>
      <c r="BL1040" s="239"/>
      <c r="BM1040" s="239"/>
      <c r="BN1040" s="239"/>
      <c r="BO1040" s="239"/>
      <c r="BP1040" s="239"/>
      <c r="BQ1040" s="239"/>
      <c r="BR1040" s="239"/>
      <c r="BS1040" s="239"/>
      <c r="BT1040" s="239"/>
      <c r="BU1040" s="239"/>
      <c r="BV1040" s="239"/>
      <c r="BW1040" s="239"/>
      <c r="BX1040" s="239"/>
      <c r="BY1040" s="239"/>
      <c r="BZ1040" s="239"/>
      <c r="CA1040" s="239"/>
      <c r="CB1040" s="239"/>
      <c r="CC1040" s="239"/>
      <c r="CD1040" s="239"/>
      <c r="CE1040" s="239"/>
      <c r="CF1040" s="239"/>
      <c r="CG1040" s="239"/>
      <c r="CH1040" s="239"/>
      <c r="CI1040" s="239"/>
      <c r="CJ1040" s="239"/>
      <c r="CK1040" s="239"/>
      <c r="CL1040" s="239"/>
      <c r="CM1040" s="239"/>
      <c r="CN1040" s="239"/>
      <c r="CO1040" s="239"/>
      <c r="CP1040" s="239"/>
      <c r="CQ1040" s="239"/>
      <c r="CR1040" s="239"/>
      <c r="CS1040" s="239"/>
      <c r="CT1040" s="239"/>
      <c r="CU1040" s="239"/>
      <c r="CV1040" s="239"/>
      <c r="CW1040" s="239"/>
      <c r="CX1040" s="239"/>
      <c r="CY1040" s="239"/>
      <c r="CZ1040" s="239"/>
      <c r="DA1040" s="239"/>
      <c r="DB1040" s="239"/>
      <c r="DC1040" s="239"/>
      <c r="DD1040" s="239"/>
      <c r="DE1040" s="239"/>
      <c r="DF1040" s="239"/>
      <c r="DG1040" s="239"/>
      <c r="DH1040" s="239"/>
      <c r="DI1040" s="239"/>
      <c r="DJ1040" s="239"/>
      <c r="DK1040" s="239"/>
      <c r="DL1040" s="239"/>
      <c r="DM1040" s="239"/>
      <c r="DN1040" s="239"/>
      <c r="DO1040" s="239"/>
      <c r="DP1040" s="239"/>
      <c r="DQ1040" s="239"/>
      <c r="DR1040" s="239"/>
      <c r="DS1040" s="239"/>
      <c r="DT1040" s="239"/>
      <c r="DU1040" s="239"/>
      <c r="DV1040" s="239"/>
      <c r="DW1040" s="239"/>
      <c r="DX1040" s="239"/>
      <c r="DY1040" s="239"/>
      <c r="DZ1040" s="239"/>
      <c r="EA1040" s="239"/>
      <c r="EB1040" s="239"/>
      <c r="EC1040" s="239"/>
      <c r="ED1040" s="239"/>
      <c r="EE1040" s="239"/>
      <c r="EF1040" s="239"/>
      <c r="EG1040" s="239"/>
      <c r="EH1040" s="239"/>
      <c r="EI1040" s="239"/>
      <c r="EJ1040" s="239"/>
      <c r="EK1040" s="239"/>
      <c r="EL1040" s="239"/>
      <c r="EM1040" s="239"/>
      <c r="EN1040" s="239"/>
      <c r="EO1040" s="239"/>
      <c r="EP1040" s="239"/>
      <c r="EQ1040" s="239"/>
      <c r="ER1040" s="239"/>
      <c r="ES1040" s="239"/>
      <c r="ET1040" s="239"/>
      <c r="EU1040" s="239"/>
      <c r="EV1040" s="239"/>
      <c r="EW1040" s="239"/>
      <c r="EX1040" s="239"/>
      <c r="EY1040" s="239"/>
      <c r="EZ1040" s="239"/>
      <c r="FA1040" s="239"/>
      <c r="FB1040" s="239"/>
      <c r="FC1040" s="239"/>
      <c r="FD1040" s="239"/>
      <c r="FE1040" s="239"/>
      <c r="FF1040" s="239"/>
      <c r="FG1040" s="239"/>
      <c r="FH1040" s="239"/>
      <c r="FI1040" s="239"/>
      <c r="FJ1040" s="239"/>
      <c r="FK1040" s="239"/>
      <c r="FL1040" s="239"/>
      <c r="FM1040" s="239"/>
      <c r="FN1040" s="239"/>
      <c r="FO1040" s="239"/>
      <c r="FP1040" s="239"/>
      <c r="FQ1040" s="239"/>
      <c r="FR1040" s="239"/>
      <c r="FS1040" s="239"/>
      <c r="FT1040" s="239"/>
      <c r="FU1040" s="239"/>
      <c r="FV1040" s="239"/>
      <c r="FW1040" s="239"/>
      <c r="FX1040" s="239"/>
      <c r="FY1040" s="239"/>
      <c r="FZ1040" s="239"/>
      <c r="GA1040" s="239"/>
      <c r="GB1040" s="239"/>
      <c r="GC1040" s="239"/>
      <c r="GD1040" s="239"/>
      <c r="GE1040" s="239"/>
      <c r="GF1040" s="239"/>
      <c r="GG1040" s="239"/>
      <c r="GH1040" s="239"/>
      <c r="GI1040" s="239"/>
      <c r="GJ1040" s="239"/>
      <c r="GK1040" s="239"/>
      <c r="GL1040" s="239"/>
      <c r="GM1040" s="239"/>
      <c r="GN1040" s="239"/>
      <c r="GO1040" s="239"/>
      <c r="GP1040" s="239"/>
      <c r="GQ1040" s="239"/>
      <c r="GR1040" s="239"/>
      <c r="GS1040" s="239"/>
      <c r="GT1040" s="239"/>
      <c r="GU1040" s="239"/>
      <c r="GV1040" s="239"/>
      <c r="GW1040" s="239"/>
      <c r="GX1040" s="239"/>
      <c r="GY1040" s="239"/>
      <c r="GZ1040" s="239"/>
      <c r="HA1040" s="239"/>
      <c r="HB1040" s="239"/>
      <c r="HC1040" s="239"/>
      <c r="HD1040" s="239"/>
      <c r="HE1040" s="239"/>
      <c r="HF1040" s="239"/>
      <c r="HG1040" s="239"/>
      <c r="HH1040" s="239"/>
      <c r="HI1040" s="239"/>
      <c r="HJ1040" s="239"/>
      <c r="HK1040" s="239"/>
      <c r="HL1040" s="239"/>
      <c r="HM1040" s="239"/>
      <c r="HN1040" s="239"/>
      <c r="HO1040" s="239"/>
      <c r="HP1040" s="239"/>
      <c r="HQ1040" s="239"/>
      <c r="HR1040" s="239"/>
      <c r="HS1040" s="239"/>
      <c r="HT1040" s="239"/>
      <c r="HU1040" s="239"/>
      <c r="HV1040" s="239"/>
      <c r="HW1040" s="239"/>
      <c r="HX1040" s="239"/>
      <c r="HY1040" s="239"/>
      <c r="HZ1040" s="239"/>
      <c r="IA1040" s="239"/>
      <c r="IB1040" s="239"/>
      <c r="IC1040" s="239"/>
      <c r="ID1040" s="239"/>
      <c r="IE1040" s="239"/>
      <c r="IF1040" s="239"/>
      <c r="IG1040" s="239"/>
      <c r="IH1040" s="325"/>
      <c r="II1040" s="325"/>
      <c r="IJ1040" s="325"/>
      <c r="IK1040" s="325"/>
      <c r="IL1040" s="325"/>
      <c r="IM1040" s="325"/>
      <c r="IN1040" s="325"/>
      <c r="IO1040" s="325"/>
      <c r="IP1040" s="325"/>
      <c r="IQ1040" s="325"/>
      <c r="IR1040" s="325"/>
      <c r="IS1040" s="325"/>
      <c r="IT1040" s="325"/>
      <c r="IU1040" s="325"/>
      <c r="IV1040" s="325"/>
    </row>
    <row r="1041" spans="1:6" s="320" customFormat="1" ht="30" customHeight="1">
      <c r="A1041" s="334" t="s">
        <v>893</v>
      </c>
      <c r="B1041" s="342">
        <f>SUM(B1042:B1046)</f>
        <v>0</v>
      </c>
      <c r="C1041" s="342">
        <f>SUM(C1042:C1046)</f>
        <v>0</v>
      </c>
      <c r="D1041" s="343">
        <f>SUM(D1042:D1046)</f>
        <v>0</v>
      </c>
      <c r="E1041" s="353" t="str">
        <f t="shared" si="131"/>
        <v>-</v>
      </c>
      <c r="F1041" s="350"/>
    </row>
    <row r="1042" spans="1:6" s="321" customFormat="1" ht="30" customHeight="1">
      <c r="A1042" s="341" t="s">
        <v>894</v>
      </c>
      <c r="B1042" s="344">
        <v>0</v>
      </c>
      <c r="C1042" s="338">
        <f aca="true" t="shared" si="134" ref="C1042:C1046">B1042</f>
        <v>0</v>
      </c>
      <c r="D1042" s="345"/>
      <c r="E1042" s="353" t="str">
        <f t="shared" si="131"/>
        <v>-</v>
      </c>
      <c r="F1042" s="354"/>
    </row>
    <row r="1043" spans="1:6" s="321" customFormat="1" ht="30" customHeight="1">
      <c r="A1043" s="341" t="s">
        <v>895</v>
      </c>
      <c r="B1043" s="344">
        <v>0</v>
      </c>
      <c r="C1043" s="338">
        <f t="shared" si="134"/>
        <v>0</v>
      </c>
      <c r="D1043" s="345"/>
      <c r="E1043" s="353" t="str">
        <f t="shared" si="131"/>
        <v>-</v>
      </c>
      <c r="F1043" s="354"/>
    </row>
    <row r="1044" spans="1:6" s="321" customFormat="1" ht="30" customHeight="1">
      <c r="A1044" s="341" t="s">
        <v>896</v>
      </c>
      <c r="B1044" s="344">
        <v>0</v>
      </c>
      <c r="C1044" s="338">
        <f t="shared" si="134"/>
        <v>0</v>
      </c>
      <c r="D1044" s="345"/>
      <c r="E1044" s="353" t="str">
        <f t="shared" si="131"/>
        <v>-</v>
      </c>
      <c r="F1044" s="354"/>
    </row>
    <row r="1045" spans="1:6" s="321" customFormat="1" ht="30" customHeight="1">
      <c r="A1045" s="341" t="s">
        <v>897</v>
      </c>
      <c r="B1045" s="344">
        <v>0</v>
      </c>
      <c r="C1045" s="338">
        <f t="shared" si="134"/>
        <v>0</v>
      </c>
      <c r="D1045" s="345"/>
      <c r="E1045" s="353" t="str">
        <f t="shared" si="131"/>
        <v>-</v>
      </c>
      <c r="F1045" s="354"/>
    </row>
    <row r="1046" spans="1:6" s="321" customFormat="1" ht="30" customHeight="1">
      <c r="A1046" s="341" t="s">
        <v>898</v>
      </c>
      <c r="B1046" s="344">
        <v>0</v>
      </c>
      <c r="C1046" s="338">
        <f t="shared" si="134"/>
        <v>0</v>
      </c>
      <c r="D1046" s="345"/>
      <c r="E1046" s="353" t="str">
        <f t="shared" si="131"/>
        <v>-</v>
      </c>
      <c r="F1046" s="354"/>
    </row>
    <row r="1047" spans="1:256" s="321" customFormat="1" ht="30" customHeight="1">
      <c r="A1047" s="334" t="s">
        <v>899</v>
      </c>
      <c r="B1047" s="342">
        <f>B1048+B1058+B1064</f>
        <v>0</v>
      </c>
      <c r="C1047" s="342">
        <f>C1048+C1058+C1064</f>
        <v>0</v>
      </c>
      <c r="D1047" s="343">
        <f>D1048+D1058+D1064</f>
        <v>0</v>
      </c>
      <c r="E1047" s="353" t="str">
        <f t="shared" si="131"/>
        <v>-</v>
      </c>
      <c r="F1047" s="354"/>
      <c r="G1047" s="239"/>
      <c r="H1047" s="239"/>
      <c r="I1047" s="239"/>
      <c r="J1047" s="239"/>
      <c r="K1047" s="239"/>
      <c r="L1047" s="239"/>
      <c r="M1047" s="239"/>
      <c r="N1047" s="239"/>
      <c r="O1047" s="239"/>
      <c r="P1047" s="239"/>
      <c r="Q1047" s="239"/>
      <c r="R1047" s="239"/>
      <c r="S1047" s="239"/>
      <c r="T1047" s="239"/>
      <c r="U1047" s="239"/>
      <c r="V1047" s="239"/>
      <c r="W1047" s="239"/>
      <c r="X1047" s="239"/>
      <c r="Y1047" s="239"/>
      <c r="Z1047" s="239"/>
      <c r="AA1047" s="239"/>
      <c r="AB1047" s="239"/>
      <c r="AC1047" s="239"/>
      <c r="AD1047" s="239"/>
      <c r="AE1047" s="239"/>
      <c r="AF1047" s="239"/>
      <c r="AG1047" s="239"/>
      <c r="AH1047" s="239"/>
      <c r="AI1047" s="239"/>
      <c r="AJ1047" s="239"/>
      <c r="AK1047" s="239"/>
      <c r="AL1047" s="239"/>
      <c r="AM1047" s="239"/>
      <c r="AN1047" s="239"/>
      <c r="AO1047" s="239"/>
      <c r="AP1047" s="239"/>
      <c r="AQ1047" s="239"/>
      <c r="AR1047" s="239"/>
      <c r="AS1047" s="239"/>
      <c r="AT1047" s="239"/>
      <c r="AU1047" s="239"/>
      <c r="AV1047" s="239"/>
      <c r="AW1047" s="239"/>
      <c r="AX1047" s="239"/>
      <c r="AY1047" s="239"/>
      <c r="AZ1047" s="239"/>
      <c r="BA1047" s="239"/>
      <c r="BB1047" s="239"/>
      <c r="BC1047" s="239"/>
      <c r="BD1047" s="239"/>
      <c r="BE1047" s="239"/>
      <c r="BF1047" s="239"/>
      <c r="BG1047" s="239"/>
      <c r="BH1047" s="239"/>
      <c r="BI1047" s="239"/>
      <c r="BJ1047" s="239"/>
      <c r="BK1047" s="239"/>
      <c r="BL1047" s="239"/>
      <c r="BM1047" s="239"/>
      <c r="BN1047" s="239"/>
      <c r="BO1047" s="239"/>
      <c r="BP1047" s="239"/>
      <c r="BQ1047" s="239"/>
      <c r="BR1047" s="239"/>
      <c r="BS1047" s="239"/>
      <c r="BT1047" s="239"/>
      <c r="BU1047" s="239"/>
      <c r="BV1047" s="239"/>
      <c r="BW1047" s="239"/>
      <c r="BX1047" s="239"/>
      <c r="BY1047" s="239"/>
      <c r="BZ1047" s="239"/>
      <c r="CA1047" s="239"/>
      <c r="CB1047" s="239"/>
      <c r="CC1047" s="239"/>
      <c r="CD1047" s="239"/>
      <c r="CE1047" s="239"/>
      <c r="CF1047" s="239"/>
      <c r="CG1047" s="239"/>
      <c r="CH1047" s="239"/>
      <c r="CI1047" s="239"/>
      <c r="CJ1047" s="239"/>
      <c r="CK1047" s="239"/>
      <c r="CL1047" s="239"/>
      <c r="CM1047" s="239"/>
      <c r="CN1047" s="239"/>
      <c r="CO1047" s="239"/>
      <c r="CP1047" s="239"/>
      <c r="CQ1047" s="239"/>
      <c r="CR1047" s="239"/>
      <c r="CS1047" s="239"/>
      <c r="CT1047" s="239"/>
      <c r="CU1047" s="239"/>
      <c r="CV1047" s="239"/>
      <c r="CW1047" s="239"/>
      <c r="CX1047" s="239"/>
      <c r="CY1047" s="239"/>
      <c r="CZ1047" s="239"/>
      <c r="DA1047" s="239"/>
      <c r="DB1047" s="239"/>
      <c r="DC1047" s="239"/>
      <c r="DD1047" s="239"/>
      <c r="DE1047" s="239"/>
      <c r="DF1047" s="239"/>
      <c r="DG1047" s="239"/>
      <c r="DH1047" s="239"/>
      <c r="DI1047" s="239"/>
      <c r="DJ1047" s="239"/>
      <c r="DK1047" s="239"/>
      <c r="DL1047" s="239"/>
      <c r="DM1047" s="239"/>
      <c r="DN1047" s="239"/>
      <c r="DO1047" s="239"/>
      <c r="DP1047" s="239"/>
      <c r="DQ1047" s="239"/>
      <c r="DR1047" s="239"/>
      <c r="DS1047" s="239"/>
      <c r="DT1047" s="239"/>
      <c r="DU1047" s="239"/>
      <c r="DV1047" s="239"/>
      <c r="DW1047" s="239"/>
      <c r="DX1047" s="239"/>
      <c r="DY1047" s="239"/>
      <c r="DZ1047" s="239"/>
      <c r="EA1047" s="239"/>
      <c r="EB1047" s="239"/>
      <c r="EC1047" s="239"/>
      <c r="ED1047" s="239"/>
      <c r="EE1047" s="239"/>
      <c r="EF1047" s="239"/>
      <c r="EG1047" s="239"/>
      <c r="EH1047" s="239"/>
      <c r="EI1047" s="239"/>
      <c r="EJ1047" s="239"/>
      <c r="EK1047" s="239"/>
      <c r="EL1047" s="239"/>
      <c r="EM1047" s="239"/>
      <c r="EN1047" s="239"/>
      <c r="EO1047" s="239"/>
      <c r="EP1047" s="239"/>
      <c r="EQ1047" s="239"/>
      <c r="ER1047" s="239"/>
      <c r="ES1047" s="239"/>
      <c r="ET1047" s="239"/>
      <c r="EU1047" s="239"/>
      <c r="EV1047" s="239"/>
      <c r="EW1047" s="239"/>
      <c r="EX1047" s="239"/>
      <c r="EY1047" s="239"/>
      <c r="EZ1047" s="239"/>
      <c r="FA1047" s="239"/>
      <c r="FB1047" s="239"/>
      <c r="FC1047" s="239"/>
      <c r="FD1047" s="239"/>
      <c r="FE1047" s="239"/>
      <c r="FF1047" s="239"/>
      <c r="FG1047" s="239"/>
      <c r="FH1047" s="239"/>
      <c r="FI1047" s="239"/>
      <c r="FJ1047" s="239"/>
      <c r="FK1047" s="239"/>
      <c r="FL1047" s="239"/>
      <c r="FM1047" s="239"/>
      <c r="FN1047" s="239"/>
      <c r="FO1047" s="239"/>
      <c r="FP1047" s="239"/>
      <c r="FQ1047" s="239"/>
      <c r="FR1047" s="239"/>
      <c r="FS1047" s="239"/>
      <c r="FT1047" s="239"/>
      <c r="FU1047" s="239"/>
      <c r="FV1047" s="239"/>
      <c r="FW1047" s="239"/>
      <c r="FX1047" s="239"/>
      <c r="FY1047" s="239"/>
      <c r="FZ1047" s="239"/>
      <c r="GA1047" s="239"/>
      <c r="GB1047" s="239"/>
      <c r="GC1047" s="239"/>
      <c r="GD1047" s="239"/>
      <c r="GE1047" s="239"/>
      <c r="GF1047" s="239"/>
      <c r="GG1047" s="239"/>
      <c r="GH1047" s="239"/>
      <c r="GI1047" s="239"/>
      <c r="GJ1047" s="239"/>
      <c r="GK1047" s="239"/>
      <c r="GL1047" s="239"/>
      <c r="GM1047" s="239"/>
      <c r="GN1047" s="239"/>
      <c r="GO1047" s="239"/>
      <c r="GP1047" s="239"/>
      <c r="GQ1047" s="239"/>
      <c r="GR1047" s="239"/>
      <c r="GS1047" s="239"/>
      <c r="GT1047" s="239"/>
      <c r="GU1047" s="239"/>
      <c r="GV1047" s="239"/>
      <c r="GW1047" s="239"/>
      <c r="GX1047" s="239"/>
      <c r="GY1047" s="239"/>
      <c r="GZ1047" s="239"/>
      <c r="HA1047" s="239"/>
      <c r="HB1047" s="239"/>
      <c r="HC1047" s="239"/>
      <c r="HD1047" s="239"/>
      <c r="HE1047" s="239"/>
      <c r="HF1047" s="239"/>
      <c r="HG1047" s="239"/>
      <c r="HH1047" s="239"/>
      <c r="HI1047" s="239"/>
      <c r="HJ1047" s="239"/>
      <c r="HK1047" s="239"/>
      <c r="HL1047" s="239"/>
      <c r="HM1047" s="239"/>
      <c r="HN1047" s="239"/>
      <c r="HO1047" s="239"/>
      <c r="HP1047" s="239"/>
      <c r="HQ1047" s="239"/>
      <c r="HR1047" s="239"/>
      <c r="HS1047" s="239"/>
      <c r="HT1047" s="239"/>
      <c r="HU1047" s="239"/>
      <c r="HV1047" s="239"/>
      <c r="HW1047" s="239"/>
      <c r="HX1047" s="239"/>
      <c r="HY1047" s="239"/>
      <c r="HZ1047" s="239"/>
      <c r="IA1047" s="239"/>
      <c r="IB1047" s="239"/>
      <c r="IC1047" s="239"/>
      <c r="ID1047" s="239"/>
      <c r="IE1047" s="239"/>
      <c r="IF1047" s="239"/>
      <c r="IG1047" s="239"/>
      <c r="IH1047" s="325"/>
      <c r="II1047" s="325"/>
      <c r="IJ1047" s="325"/>
      <c r="IK1047" s="325"/>
      <c r="IL1047" s="325"/>
      <c r="IM1047" s="325"/>
      <c r="IN1047" s="325"/>
      <c r="IO1047" s="325"/>
      <c r="IP1047" s="325"/>
      <c r="IQ1047" s="325"/>
      <c r="IR1047" s="325"/>
      <c r="IS1047" s="325"/>
      <c r="IT1047" s="325"/>
      <c r="IU1047" s="325"/>
      <c r="IV1047" s="325"/>
    </row>
    <row r="1048" spans="1:6" s="321" customFormat="1" ht="30" customHeight="1">
      <c r="A1048" s="334" t="s">
        <v>900</v>
      </c>
      <c r="B1048" s="342">
        <f>SUM(B1049:B1057)</f>
        <v>0</v>
      </c>
      <c r="C1048" s="342">
        <f>SUM(C1049:C1057)</f>
        <v>0</v>
      </c>
      <c r="D1048" s="343">
        <f>SUM(D1049:D1057)</f>
        <v>0</v>
      </c>
      <c r="E1048" s="353" t="str">
        <f t="shared" si="131"/>
        <v>-</v>
      </c>
      <c r="F1048" s="354"/>
    </row>
    <row r="1049" spans="1:6" s="321" customFormat="1" ht="30" customHeight="1">
      <c r="A1049" s="341" t="s">
        <v>78</v>
      </c>
      <c r="B1049" s="344">
        <v>0</v>
      </c>
      <c r="C1049" s="338">
        <f aca="true" t="shared" si="135" ref="C1049:C1057">B1049</f>
        <v>0</v>
      </c>
      <c r="D1049" s="345"/>
      <c r="E1049" s="353" t="str">
        <f t="shared" si="131"/>
        <v>-</v>
      </c>
      <c r="F1049" s="354"/>
    </row>
    <row r="1050" spans="1:6" s="321" customFormat="1" ht="30" customHeight="1">
      <c r="A1050" s="341" t="s">
        <v>79</v>
      </c>
      <c r="B1050" s="344">
        <v>0</v>
      </c>
      <c r="C1050" s="338">
        <f t="shared" si="135"/>
        <v>0</v>
      </c>
      <c r="D1050" s="345"/>
      <c r="E1050" s="353" t="str">
        <f t="shared" si="131"/>
        <v>-</v>
      </c>
      <c r="F1050" s="354"/>
    </row>
    <row r="1051" spans="1:6" s="321" customFormat="1" ht="30" customHeight="1">
      <c r="A1051" s="341" t="s">
        <v>80</v>
      </c>
      <c r="B1051" s="344">
        <v>0</v>
      </c>
      <c r="C1051" s="338">
        <f t="shared" si="135"/>
        <v>0</v>
      </c>
      <c r="D1051" s="345"/>
      <c r="E1051" s="353" t="str">
        <f t="shared" si="131"/>
        <v>-</v>
      </c>
      <c r="F1051" s="354"/>
    </row>
    <row r="1052" spans="1:6" s="321" customFormat="1" ht="30" customHeight="1">
      <c r="A1052" s="341" t="s">
        <v>901</v>
      </c>
      <c r="B1052" s="344">
        <v>0</v>
      </c>
      <c r="C1052" s="338">
        <f t="shared" si="135"/>
        <v>0</v>
      </c>
      <c r="D1052" s="345"/>
      <c r="E1052" s="353" t="str">
        <f t="shared" si="131"/>
        <v>-</v>
      </c>
      <c r="F1052" s="354"/>
    </row>
    <row r="1053" spans="1:6" s="321" customFormat="1" ht="30" customHeight="1">
      <c r="A1053" s="341" t="s">
        <v>902</v>
      </c>
      <c r="B1053" s="344">
        <v>0</v>
      </c>
      <c r="C1053" s="338">
        <f t="shared" si="135"/>
        <v>0</v>
      </c>
      <c r="D1053" s="345"/>
      <c r="E1053" s="353" t="str">
        <f t="shared" si="131"/>
        <v>-</v>
      </c>
      <c r="F1053" s="354"/>
    </row>
    <row r="1054" spans="1:6" s="321" customFormat="1" ht="30" customHeight="1">
      <c r="A1054" s="341" t="s">
        <v>903</v>
      </c>
      <c r="B1054" s="344">
        <v>0</v>
      </c>
      <c r="C1054" s="338">
        <f t="shared" si="135"/>
        <v>0</v>
      </c>
      <c r="D1054" s="345"/>
      <c r="E1054" s="353" t="str">
        <f t="shared" si="131"/>
        <v>-</v>
      </c>
      <c r="F1054" s="354"/>
    </row>
    <row r="1055" spans="1:6" s="321" customFormat="1" ht="30" customHeight="1">
      <c r="A1055" s="341" t="s">
        <v>904</v>
      </c>
      <c r="B1055" s="344">
        <v>0</v>
      </c>
      <c r="C1055" s="338">
        <f t="shared" si="135"/>
        <v>0</v>
      </c>
      <c r="D1055" s="345"/>
      <c r="E1055" s="353" t="str">
        <f t="shared" si="131"/>
        <v>-</v>
      </c>
      <c r="F1055" s="354"/>
    </row>
    <row r="1056" spans="1:6" s="321" customFormat="1" ht="30" customHeight="1">
      <c r="A1056" s="341" t="s">
        <v>87</v>
      </c>
      <c r="B1056" s="344">
        <v>0</v>
      </c>
      <c r="C1056" s="338">
        <f t="shared" si="135"/>
        <v>0</v>
      </c>
      <c r="D1056" s="345"/>
      <c r="E1056" s="353" t="str">
        <f t="shared" si="131"/>
        <v>-</v>
      </c>
      <c r="F1056" s="354"/>
    </row>
    <row r="1057" spans="1:6" s="321" customFormat="1" ht="30" customHeight="1">
      <c r="A1057" s="341" t="s">
        <v>905</v>
      </c>
      <c r="B1057" s="344">
        <v>0</v>
      </c>
      <c r="C1057" s="338">
        <f t="shared" si="135"/>
        <v>0</v>
      </c>
      <c r="D1057" s="345"/>
      <c r="E1057" s="353" t="str">
        <f t="shared" si="131"/>
        <v>-</v>
      </c>
      <c r="F1057" s="354"/>
    </row>
    <row r="1058" spans="1:6" s="321" customFormat="1" ht="30" customHeight="1">
      <c r="A1058" s="334" t="s">
        <v>906</v>
      </c>
      <c r="B1058" s="342">
        <f>SUM(B1059:B1063)</f>
        <v>0</v>
      </c>
      <c r="C1058" s="342">
        <f>SUM(C1059:C1063)</f>
        <v>0</v>
      </c>
      <c r="D1058" s="343">
        <f>SUM(D1059:D1063)</f>
        <v>0</v>
      </c>
      <c r="E1058" s="353" t="str">
        <f t="shared" si="131"/>
        <v>-</v>
      </c>
      <c r="F1058" s="354"/>
    </row>
    <row r="1059" spans="1:6" s="321" customFormat="1" ht="30" customHeight="1">
      <c r="A1059" s="341" t="s">
        <v>78</v>
      </c>
      <c r="B1059" s="344">
        <v>0</v>
      </c>
      <c r="C1059" s="338">
        <f aca="true" t="shared" si="136" ref="C1059:C1063">B1059</f>
        <v>0</v>
      </c>
      <c r="D1059" s="345"/>
      <c r="E1059" s="353" t="str">
        <f t="shared" si="131"/>
        <v>-</v>
      </c>
      <c r="F1059" s="354"/>
    </row>
    <row r="1060" spans="1:6" s="321" customFormat="1" ht="30" customHeight="1">
      <c r="A1060" s="341" t="s">
        <v>79</v>
      </c>
      <c r="B1060" s="344">
        <v>0</v>
      </c>
      <c r="C1060" s="338">
        <f t="shared" si="136"/>
        <v>0</v>
      </c>
      <c r="D1060" s="345"/>
      <c r="E1060" s="353" t="str">
        <f t="shared" si="131"/>
        <v>-</v>
      </c>
      <c r="F1060" s="354"/>
    </row>
    <row r="1061" spans="1:6" s="321" customFormat="1" ht="30" customHeight="1">
      <c r="A1061" s="341" t="s">
        <v>80</v>
      </c>
      <c r="B1061" s="344">
        <v>0</v>
      </c>
      <c r="C1061" s="338">
        <f t="shared" si="136"/>
        <v>0</v>
      </c>
      <c r="D1061" s="345"/>
      <c r="E1061" s="353" t="str">
        <f t="shared" si="131"/>
        <v>-</v>
      </c>
      <c r="F1061" s="354"/>
    </row>
    <row r="1062" spans="1:6" s="321" customFormat="1" ht="30" customHeight="1">
      <c r="A1062" s="341" t="s">
        <v>907</v>
      </c>
      <c r="B1062" s="344">
        <v>0</v>
      </c>
      <c r="C1062" s="338">
        <f t="shared" si="136"/>
        <v>0</v>
      </c>
      <c r="D1062" s="345"/>
      <c r="E1062" s="353" t="str">
        <f t="shared" si="131"/>
        <v>-</v>
      </c>
      <c r="F1062" s="354"/>
    </row>
    <row r="1063" spans="1:6" s="321" customFormat="1" ht="30" customHeight="1">
      <c r="A1063" s="341" t="s">
        <v>908</v>
      </c>
      <c r="B1063" s="344">
        <v>0</v>
      </c>
      <c r="C1063" s="338">
        <f t="shared" si="136"/>
        <v>0</v>
      </c>
      <c r="D1063" s="345"/>
      <c r="E1063" s="353" t="str">
        <f t="shared" si="131"/>
        <v>-</v>
      </c>
      <c r="F1063" s="354"/>
    </row>
    <row r="1064" spans="1:6" s="321" customFormat="1" ht="30" customHeight="1">
      <c r="A1064" s="334" t="s">
        <v>909</v>
      </c>
      <c r="B1064" s="342">
        <f>B1065+B1066</f>
        <v>0</v>
      </c>
      <c r="C1064" s="342">
        <f>C1065+C1066</f>
        <v>0</v>
      </c>
      <c r="D1064" s="343">
        <f>D1065+D1066</f>
        <v>0</v>
      </c>
      <c r="E1064" s="353" t="str">
        <f t="shared" si="131"/>
        <v>-</v>
      </c>
      <c r="F1064" s="354"/>
    </row>
    <row r="1065" spans="1:6" s="321" customFormat="1" ht="30" customHeight="1">
      <c r="A1065" s="341" t="s">
        <v>910</v>
      </c>
      <c r="B1065" s="344">
        <v>0</v>
      </c>
      <c r="C1065" s="338">
        <f aca="true" t="shared" si="137" ref="C1065:C1074">B1065</f>
        <v>0</v>
      </c>
      <c r="D1065" s="345"/>
      <c r="E1065" s="353" t="str">
        <f t="shared" si="131"/>
        <v>-</v>
      </c>
      <c r="F1065" s="354"/>
    </row>
    <row r="1066" spans="1:6" s="321" customFormat="1" ht="30" customHeight="1">
      <c r="A1066" s="341" t="s">
        <v>911</v>
      </c>
      <c r="B1066" s="344">
        <v>0</v>
      </c>
      <c r="C1066" s="338">
        <f t="shared" si="137"/>
        <v>0</v>
      </c>
      <c r="D1066" s="345"/>
      <c r="E1066" s="353" t="str">
        <f t="shared" si="131"/>
        <v>-</v>
      </c>
      <c r="F1066" s="354"/>
    </row>
    <row r="1067" spans="1:6" s="321" customFormat="1" ht="30" customHeight="1">
      <c r="A1067" s="334" t="s">
        <v>912</v>
      </c>
      <c r="B1067" s="342">
        <f>B1068+B1075+B1085+B1091+B1094</f>
        <v>0</v>
      </c>
      <c r="C1067" s="342">
        <f>C1068+C1075+C1085+C1091+C1094</f>
        <v>0</v>
      </c>
      <c r="D1067" s="343">
        <f>D1068+D1075+D1085+D1091+D1094</f>
        <v>0</v>
      </c>
      <c r="E1067" s="353" t="str">
        <f t="shared" si="131"/>
        <v>-</v>
      </c>
      <c r="F1067" s="354"/>
    </row>
    <row r="1068" spans="1:6" s="320" customFormat="1" ht="30" customHeight="1">
      <c r="A1068" s="334" t="s">
        <v>913</v>
      </c>
      <c r="B1068" s="342">
        <f>SUM(B1069:B1074)</f>
        <v>0</v>
      </c>
      <c r="C1068" s="342">
        <f>SUM(C1069:C1074)</f>
        <v>0</v>
      </c>
      <c r="D1068" s="343">
        <f>SUM(D1069:D1074)</f>
        <v>0</v>
      </c>
      <c r="E1068" s="353" t="str">
        <f t="shared" si="131"/>
        <v>-</v>
      </c>
      <c r="F1068" s="350"/>
    </row>
    <row r="1069" spans="1:6" s="321" customFormat="1" ht="30" customHeight="1">
      <c r="A1069" s="341" t="s">
        <v>78</v>
      </c>
      <c r="B1069" s="344">
        <v>0</v>
      </c>
      <c r="C1069" s="338">
        <f t="shared" si="137"/>
        <v>0</v>
      </c>
      <c r="D1069" s="345"/>
      <c r="E1069" s="353" t="str">
        <f t="shared" si="131"/>
        <v>-</v>
      </c>
      <c r="F1069" s="354"/>
    </row>
    <row r="1070" spans="1:6" s="321" customFormat="1" ht="30" customHeight="1">
      <c r="A1070" s="341" t="s">
        <v>79</v>
      </c>
      <c r="B1070" s="344">
        <v>0</v>
      </c>
      <c r="C1070" s="338">
        <f t="shared" si="137"/>
        <v>0</v>
      </c>
      <c r="D1070" s="345"/>
      <c r="E1070" s="353" t="str">
        <f t="shared" si="131"/>
        <v>-</v>
      </c>
      <c r="F1070" s="354"/>
    </row>
    <row r="1071" spans="1:6" s="321" customFormat="1" ht="30" customHeight="1">
      <c r="A1071" s="341" t="s">
        <v>80</v>
      </c>
      <c r="B1071" s="344">
        <v>0</v>
      </c>
      <c r="C1071" s="338">
        <f t="shared" si="137"/>
        <v>0</v>
      </c>
      <c r="D1071" s="345"/>
      <c r="E1071" s="353" t="str">
        <f t="shared" si="131"/>
        <v>-</v>
      </c>
      <c r="F1071" s="354"/>
    </row>
    <row r="1072" spans="1:6" s="321" customFormat="1" ht="30" customHeight="1">
      <c r="A1072" s="341" t="s">
        <v>914</v>
      </c>
      <c r="B1072" s="344">
        <v>0</v>
      </c>
      <c r="C1072" s="338">
        <f t="shared" si="137"/>
        <v>0</v>
      </c>
      <c r="D1072" s="362"/>
      <c r="E1072" s="353" t="str">
        <f t="shared" si="131"/>
        <v>-</v>
      </c>
      <c r="F1072" s="354"/>
    </row>
    <row r="1073" spans="1:6" s="321" customFormat="1" ht="30" customHeight="1">
      <c r="A1073" s="341" t="s">
        <v>87</v>
      </c>
      <c r="B1073" s="344">
        <v>0</v>
      </c>
      <c r="C1073" s="338">
        <f t="shared" si="137"/>
        <v>0</v>
      </c>
      <c r="D1073" s="345"/>
      <c r="E1073" s="353" t="str">
        <f t="shared" si="131"/>
        <v>-</v>
      </c>
      <c r="F1073" s="354"/>
    </row>
    <row r="1074" spans="1:6" s="321" customFormat="1" ht="30" customHeight="1">
      <c r="A1074" s="341" t="s">
        <v>915</v>
      </c>
      <c r="B1074" s="344">
        <v>0</v>
      </c>
      <c r="C1074" s="338">
        <f t="shared" si="137"/>
        <v>0</v>
      </c>
      <c r="D1074" s="345"/>
      <c r="E1074" s="353" t="str">
        <f t="shared" si="131"/>
        <v>-</v>
      </c>
      <c r="F1074" s="354"/>
    </row>
    <row r="1075" spans="1:6" s="321" customFormat="1" ht="30" customHeight="1">
      <c r="A1075" s="334" t="s">
        <v>916</v>
      </c>
      <c r="B1075" s="342">
        <f>SUM(B1076:B1084)</f>
        <v>0</v>
      </c>
      <c r="C1075" s="342">
        <f>SUM(C1076:C1084)</f>
        <v>0</v>
      </c>
      <c r="D1075" s="343">
        <f>SUM(D1076:D1084)</f>
        <v>0</v>
      </c>
      <c r="E1075" s="353" t="str">
        <f t="shared" si="131"/>
        <v>-</v>
      </c>
      <c r="F1075" s="354"/>
    </row>
    <row r="1076" spans="1:6" s="321" customFormat="1" ht="30" customHeight="1">
      <c r="A1076" s="341" t="s">
        <v>917</v>
      </c>
      <c r="B1076" s="344">
        <v>0</v>
      </c>
      <c r="C1076" s="338">
        <f aca="true" t="shared" si="138" ref="C1076:C1084">B1076</f>
        <v>0</v>
      </c>
      <c r="D1076" s="345"/>
      <c r="E1076" s="353" t="str">
        <f t="shared" si="131"/>
        <v>-</v>
      </c>
      <c r="F1076" s="354"/>
    </row>
    <row r="1077" spans="1:6" s="321" customFormat="1" ht="30" customHeight="1">
      <c r="A1077" s="341" t="s">
        <v>918</v>
      </c>
      <c r="B1077" s="344">
        <v>0</v>
      </c>
      <c r="C1077" s="338">
        <f t="shared" si="138"/>
        <v>0</v>
      </c>
      <c r="D1077" s="345"/>
      <c r="E1077" s="353" t="str">
        <f t="shared" si="131"/>
        <v>-</v>
      </c>
      <c r="F1077" s="354"/>
    </row>
    <row r="1078" spans="1:6" s="321" customFormat="1" ht="30" customHeight="1">
      <c r="A1078" s="341" t="s">
        <v>919</v>
      </c>
      <c r="B1078" s="344">
        <v>0</v>
      </c>
      <c r="C1078" s="338">
        <f t="shared" si="138"/>
        <v>0</v>
      </c>
      <c r="D1078" s="345"/>
      <c r="E1078" s="353" t="str">
        <f t="shared" si="131"/>
        <v>-</v>
      </c>
      <c r="F1078" s="354"/>
    </row>
    <row r="1079" spans="1:6" s="321" customFormat="1" ht="30" customHeight="1">
      <c r="A1079" s="341" t="s">
        <v>920</v>
      </c>
      <c r="B1079" s="344">
        <v>0</v>
      </c>
      <c r="C1079" s="338">
        <f t="shared" si="138"/>
        <v>0</v>
      </c>
      <c r="D1079" s="345"/>
      <c r="E1079" s="353" t="str">
        <f t="shared" si="131"/>
        <v>-</v>
      </c>
      <c r="F1079" s="354"/>
    </row>
    <row r="1080" spans="1:6" s="321" customFormat="1" ht="30" customHeight="1">
      <c r="A1080" s="341" t="s">
        <v>921</v>
      </c>
      <c r="B1080" s="344">
        <v>0</v>
      </c>
      <c r="C1080" s="338">
        <f t="shared" si="138"/>
        <v>0</v>
      </c>
      <c r="D1080" s="345"/>
      <c r="E1080" s="353" t="str">
        <f t="shared" si="131"/>
        <v>-</v>
      </c>
      <c r="F1080" s="354"/>
    </row>
    <row r="1081" spans="1:6" s="321" customFormat="1" ht="30" customHeight="1">
      <c r="A1081" s="341" t="s">
        <v>922</v>
      </c>
      <c r="B1081" s="344">
        <v>0</v>
      </c>
      <c r="C1081" s="338">
        <f t="shared" si="138"/>
        <v>0</v>
      </c>
      <c r="D1081" s="345"/>
      <c r="E1081" s="353" t="str">
        <f t="shared" si="131"/>
        <v>-</v>
      </c>
      <c r="F1081" s="354"/>
    </row>
    <row r="1082" spans="1:6" s="321" customFormat="1" ht="30" customHeight="1">
      <c r="A1082" s="341" t="s">
        <v>923</v>
      </c>
      <c r="B1082" s="344">
        <v>0</v>
      </c>
      <c r="C1082" s="338">
        <f t="shared" si="138"/>
        <v>0</v>
      </c>
      <c r="D1082" s="345"/>
      <c r="E1082" s="353" t="str">
        <f t="shared" si="131"/>
        <v>-</v>
      </c>
      <c r="F1082" s="354"/>
    </row>
    <row r="1083" spans="1:6" s="321" customFormat="1" ht="30" customHeight="1">
      <c r="A1083" s="341" t="s">
        <v>924</v>
      </c>
      <c r="B1083" s="344">
        <v>0</v>
      </c>
      <c r="C1083" s="338">
        <f t="shared" si="138"/>
        <v>0</v>
      </c>
      <c r="D1083" s="345"/>
      <c r="E1083" s="353" t="str">
        <f t="shared" si="131"/>
        <v>-</v>
      </c>
      <c r="F1083" s="354"/>
    </row>
    <row r="1084" spans="1:6" s="321" customFormat="1" ht="30" customHeight="1">
      <c r="A1084" s="341" t="s">
        <v>925</v>
      </c>
      <c r="B1084" s="344">
        <v>0</v>
      </c>
      <c r="C1084" s="338">
        <f t="shared" si="138"/>
        <v>0</v>
      </c>
      <c r="D1084" s="345"/>
      <c r="E1084" s="353" t="str">
        <f t="shared" si="131"/>
        <v>-</v>
      </c>
      <c r="F1084" s="354"/>
    </row>
    <row r="1085" spans="1:6" s="321" customFormat="1" ht="30" customHeight="1">
      <c r="A1085" s="334" t="s">
        <v>926</v>
      </c>
      <c r="B1085" s="342">
        <f>SUM(B1086:B1090)</f>
        <v>0</v>
      </c>
      <c r="C1085" s="342">
        <f>SUM(C1086:C1090)</f>
        <v>0</v>
      </c>
      <c r="D1085" s="343">
        <f>SUM(D1086:D1090)</f>
        <v>0</v>
      </c>
      <c r="E1085" s="353" t="str">
        <f t="shared" si="131"/>
        <v>-</v>
      </c>
      <c r="F1085" s="354"/>
    </row>
    <row r="1086" spans="1:6" s="321" customFormat="1" ht="30" customHeight="1">
      <c r="A1086" s="341" t="s">
        <v>927</v>
      </c>
      <c r="B1086" s="344">
        <v>0</v>
      </c>
      <c r="C1086" s="338">
        <f aca="true" t="shared" si="139" ref="C1086:C1090">B1086</f>
        <v>0</v>
      </c>
      <c r="D1086" s="345"/>
      <c r="E1086" s="353" t="str">
        <f t="shared" si="131"/>
        <v>-</v>
      </c>
      <c r="F1086" s="354"/>
    </row>
    <row r="1087" spans="1:6" s="321" customFormat="1" ht="30" customHeight="1">
      <c r="A1087" s="341" t="s">
        <v>928</v>
      </c>
      <c r="B1087" s="344">
        <v>0</v>
      </c>
      <c r="C1087" s="338">
        <f t="shared" si="139"/>
        <v>0</v>
      </c>
      <c r="D1087" s="345"/>
      <c r="E1087" s="353" t="str">
        <f aca="true" t="shared" si="140" ref="E1087:E1115">_xlfn.IFERROR(D1087/B1087,"-")</f>
        <v>-</v>
      </c>
      <c r="F1087" s="354"/>
    </row>
    <row r="1088" spans="1:6" s="321" customFormat="1" ht="30" customHeight="1">
      <c r="A1088" s="341" t="s">
        <v>929</v>
      </c>
      <c r="B1088" s="344">
        <v>0</v>
      </c>
      <c r="C1088" s="338">
        <f t="shared" si="139"/>
        <v>0</v>
      </c>
      <c r="D1088" s="345"/>
      <c r="E1088" s="353" t="str">
        <f t="shared" si="140"/>
        <v>-</v>
      </c>
      <c r="F1088" s="354"/>
    </row>
    <row r="1089" spans="1:6" s="321" customFormat="1" ht="30" customHeight="1">
      <c r="A1089" s="341" t="s">
        <v>930</v>
      </c>
      <c r="B1089" s="344">
        <v>0</v>
      </c>
      <c r="C1089" s="338">
        <f t="shared" si="139"/>
        <v>0</v>
      </c>
      <c r="D1089" s="345"/>
      <c r="E1089" s="353" t="str">
        <f t="shared" si="140"/>
        <v>-</v>
      </c>
      <c r="F1089" s="354"/>
    </row>
    <row r="1090" spans="1:6" s="321" customFormat="1" ht="30" customHeight="1">
      <c r="A1090" s="341" t="s">
        <v>931</v>
      </c>
      <c r="B1090" s="344">
        <v>0</v>
      </c>
      <c r="C1090" s="338">
        <f t="shared" si="139"/>
        <v>0</v>
      </c>
      <c r="D1090" s="345"/>
      <c r="E1090" s="353" t="str">
        <f t="shared" si="140"/>
        <v>-</v>
      </c>
      <c r="F1090" s="354"/>
    </row>
    <row r="1091" spans="1:6" s="321" customFormat="1" ht="30" customHeight="1">
      <c r="A1091" s="334" t="s">
        <v>932</v>
      </c>
      <c r="B1091" s="342">
        <f>B1092+B1093</f>
        <v>0</v>
      </c>
      <c r="C1091" s="342">
        <f>C1092+C1093</f>
        <v>0</v>
      </c>
      <c r="D1091" s="343">
        <f>D1092+D1093</f>
        <v>0</v>
      </c>
      <c r="E1091" s="353" t="str">
        <f t="shared" si="140"/>
        <v>-</v>
      </c>
      <c r="F1091" s="354"/>
    </row>
    <row r="1092" spans="1:6" s="321" customFormat="1" ht="30" customHeight="1">
      <c r="A1092" s="341" t="s">
        <v>933</v>
      </c>
      <c r="B1092" s="344">
        <v>0</v>
      </c>
      <c r="C1092" s="338">
        <f aca="true" t="shared" si="141" ref="C1092:C1095">B1092</f>
        <v>0</v>
      </c>
      <c r="D1092" s="345"/>
      <c r="E1092" s="353" t="str">
        <f t="shared" si="140"/>
        <v>-</v>
      </c>
      <c r="F1092" s="354"/>
    </row>
    <row r="1093" spans="1:6" s="321" customFormat="1" ht="30" customHeight="1">
      <c r="A1093" s="341" t="s">
        <v>934</v>
      </c>
      <c r="B1093" s="344">
        <v>0</v>
      </c>
      <c r="C1093" s="338">
        <f t="shared" si="141"/>
        <v>0</v>
      </c>
      <c r="D1093" s="345"/>
      <c r="E1093" s="353" t="str">
        <f t="shared" si="140"/>
        <v>-</v>
      </c>
      <c r="F1093" s="354"/>
    </row>
    <row r="1094" spans="1:6" s="321" customFormat="1" ht="30" customHeight="1">
      <c r="A1094" s="334" t="s">
        <v>935</v>
      </c>
      <c r="B1094" s="342">
        <f>B1095</f>
        <v>0</v>
      </c>
      <c r="C1094" s="342">
        <f>C1095</f>
        <v>0</v>
      </c>
      <c r="D1094" s="343">
        <f>D1095</f>
        <v>0</v>
      </c>
      <c r="E1094" s="353" t="str">
        <f t="shared" si="140"/>
        <v>-</v>
      </c>
      <c r="F1094" s="354"/>
    </row>
    <row r="1095" spans="1:6" s="321" customFormat="1" ht="30" customHeight="1">
      <c r="A1095" s="341" t="s">
        <v>936</v>
      </c>
      <c r="B1095" s="344">
        <v>0</v>
      </c>
      <c r="C1095" s="338">
        <f t="shared" si="141"/>
        <v>0</v>
      </c>
      <c r="D1095" s="345"/>
      <c r="E1095" s="353" t="str">
        <f t="shared" si="140"/>
        <v>-</v>
      </c>
      <c r="F1095" s="354"/>
    </row>
    <row r="1096" spans="1:6" s="321" customFormat="1" ht="30" customHeight="1">
      <c r="A1096" s="334" t="s">
        <v>937</v>
      </c>
      <c r="B1096" s="342">
        <f>SUM(B1097:B1105)</f>
        <v>0</v>
      </c>
      <c r="C1096" s="342">
        <f>SUM(C1097:C1105)</f>
        <v>0</v>
      </c>
      <c r="D1096" s="343">
        <f>SUM(D1097:D1105)</f>
        <v>0</v>
      </c>
      <c r="E1096" s="353" t="str">
        <f t="shared" si="140"/>
        <v>-</v>
      </c>
      <c r="F1096" s="354"/>
    </row>
    <row r="1097" spans="1:6" s="320" customFormat="1" ht="30" customHeight="1">
      <c r="A1097" s="334" t="s">
        <v>938</v>
      </c>
      <c r="B1097" s="344">
        <v>0</v>
      </c>
      <c r="C1097" s="338">
        <f aca="true" t="shared" si="142" ref="C1097:C1105">B1097</f>
        <v>0</v>
      </c>
      <c r="D1097" s="343"/>
      <c r="E1097" s="353" t="str">
        <f t="shared" si="140"/>
        <v>-</v>
      </c>
      <c r="F1097" s="350"/>
    </row>
    <row r="1098" spans="1:6" s="321" customFormat="1" ht="30" customHeight="1">
      <c r="A1098" s="334" t="s">
        <v>939</v>
      </c>
      <c r="B1098" s="344">
        <v>0</v>
      </c>
      <c r="C1098" s="338">
        <f t="shared" si="142"/>
        <v>0</v>
      </c>
      <c r="D1098" s="343"/>
      <c r="E1098" s="353" t="str">
        <f t="shared" si="140"/>
        <v>-</v>
      </c>
      <c r="F1098" s="354"/>
    </row>
    <row r="1099" spans="1:6" s="321" customFormat="1" ht="30" customHeight="1">
      <c r="A1099" s="334" t="s">
        <v>940</v>
      </c>
      <c r="B1099" s="344">
        <v>0</v>
      </c>
      <c r="C1099" s="338">
        <f t="shared" si="142"/>
        <v>0</v>
      </c>
      <c r="D1099" s="343"/>
      <c r="E1099" s="353" t="str">
        <f t="shared" si="140"/>
        <v>-</v>
      </c>
      <c r="F1099" s="354"/>
    </row>
    <row r="1100" spans="1:6" s="321" customFormat="1" ht="30" customHeight="1">
      <c r="A1100" s="334" t="s">
        <v>941</v>
      </c>
      <c r="B1100" s="344">
        <v>0</v>
      </c>
      <c r="C1100" s="338">
        <f t="shared" si="142"/>
        <v>0</v>
      </c>
      <c r="D1100" s="343"/>
      <c r="E1100" s="353" t="str">
        <f t="shared" si="140"/>
        <v>-</v>
      </c>
      <c r="F1100" s="354"/>
    </row>
    <row r="1101" spans="1:6" s="321" customFormat="1" ht="30" customHeight="1">
      <c r="A1101" s="334" t="s">
        <v>942</v>
      </c>
      <c r="B1101" s="344">
        <v>0</v>
      </c>
      <c r="C1101" s="338">
        <f t="shared" si="142"/>
        <v>0</v>
      </c>
      <c r="D1101" s="343"/>
      <c r="E1101" s="353" t="str">
        <f t="shared" si="140"/>
        <v>-</v>
      </c>
      <c r="F1101" s="354"/>
    </row>
    <row r="1102" spans="1:6" s="321" customFormat="1" ht="30" customHeight="1">
      <c r="A1102" s="334" t="s">
        <v>717</v>
      </c>
      <c r="B1102" s="344">
        <v>0</v>
      </c>
      <c r="C1102" s="338">
        <f t="shared" si="142"/>
        <v>0</v>
      </c>
      <c r="D1102" s="343"/>
      <c r="E1102" s="353" t="str">
        <f t="shared" si="140"/>
        <v>-</v>
      </c>
      <c r="F1102" s="354"/>
    </row>
    <row r="1103" spans="1:6" s="321" customFormat="1" ht="30" customHeight="1">
      <c r="A1103" s="334" t="s">
        <v>943</v>
      </c>
      <c r="B1103" s="344">
        <v>0</v>
      </c>
      <c r="C1103" s="338">
        <f t="shared" si="142"/>
        <v>0</v>
      </c>
      <c r="D1103" s="343"/>
      <c r="E1103" s="353" t="str">
        <f t="shared" si="140"/>
        <v>-</v>
      </c>
      <c r="F1103" s="354"/>
    </row>
    <row r="1104" spans="1:6" s="321" customFormat="1" ht="30" customHeight="1">
      <c r="A1104" s="334" t="s">
        <v>944</v>
      </c>
      <c r="B1104" s="344">
        <v>0</v>
      </c>
      <c r="C1104" s="338">
        <f t="shared" si="142"/>
        <v>0</v>
      </c>
      <c r="D1104" s="343"/>
      <c r="E1104" s="353" t="str">
        <f t="shared" si="140"/>
        <v>-</v>
      </c>
      <c r="F1104" s="354"/>
    </row>
    <row r="1105" spans="1:6" s="321" customFormat="1" ht="30" customHeight="1">
      <c r="A1105" s="334" t="s">
        <v>945</v>
      </c>
      <c r="B1105" s="344">
        <v>0</v>
      </c>
      <c r="C1105" s="338">
        <f t="shared" si="142"/>
        <v>0</v>
      </c>
      <c r="D1105" s="343"/>
      <c r="E1105" s="353" t="str">
        <f t="shared" si="140"/>
        <v>-</v>
      </c>
      <c r="F1105" s="354"/>
    </row>
    <row r="1106" spans="1:256" s="320" customFormat="1" ht="30" customHeight="1">
      <c r="A1106" s="334" t="s">
        <v>946</v>
      </c>
      <c r="B1106" s="342">
        <f>B1107+B1124+B1139</f>
        <v>4522.59</v>
      </c>
      <c r="C1106" s="342">
        <f>C1107+C1124+C1139</f>
        <v>4522.59</v>
      </c>
      <c r="D1106" s="360">
        <f>D1107+D1124+D1139</f>
        <v>28339</v>
      </c>
      <c r="E1106" s="349">
        <f t="shared" si="140"/>
        <v>6.266099734886425</v>
      </c>
      <c r="F1106" s="350"/>
      <c r="G1106" s="351"/>
      <c r="H1106" s="351"/>
      <c r="I1106" s="351"/>
      <c r="J1106" s="351"/>
      <c r="K1106" s="351"/>
      <c r="L1106" s="351"/>
      <c r="M1106" s="351"/>
      <c r="N1106" s="351"/>
      <c r="O1106" s="351"/>
      <c r="P1106" s="351"/>
      <c r="Q1106" s="351"/>
      <c r="R1106" s="351"/>
      <c r="S1106" s="351"/>
      <c r="T1106" s="351"/>
      <c r="U1106" s="351"/>
      <c r="V1106" s="351"/>
      <c r="W1106" s="351"/>
      <c r="X1106" s="351"/>
      <c r="Y1106" s="351"/>
      <c r="Z1106" s="351"/>
      <c r="AA1106" s="351"/>
      <c r="AB1106" s="351"/>
      <c r="AC1106" s="351"/>
      <c r="AD1106" s="351"/>
      <c r="AE1106" s="351"/>
      <c r="AF1106" s="351"/>
      <c r="AG1106" s="351"/>
      <c r="AH1106" s="351"/>
      <c r="AI1106" s="351"/>
      <c r="AJ1106" s="351"/>
      <c r="AK1106" s="351"/>
      <c r="AL1106" s="351"/>
      <c r="AM1106" s="351"/>
      <c r="AN1106" s="351"/>
      <c r="AO1106" s="351"/>
      <c r="AP1106" s="351"/>
      <c r="AQ1106" s="351"/>
      <c r="AR1106" s="351"/>
      <c r="AS1106" s="351"/>
      <c r="AT1106" s="351"/>
      <c r="AU1106" s="351"/>
      <c r="AV1106" s="351"/>
      <c r="AW1106" s="351"/>
      <c r="AX1106" s="351"/>
      <c r="AY1106" s="351"/>
      <c r="AZ1106" s="351"/>
      <c r="BA1106" s="351"/>
      <c r="BB1106" s="351"/>
      <c r="BC1106" s="351"/>
      <c r="BD1106" s="351"/>
      <c r="BE1106" s="351"/>
      <c r="BF1106" s="351"/>
      <c r="BG1106" s="351"/>
      <c r="BH1106" s="351"/>
      <c r="BI1106" s="351"/>
      <c r="BJ1106" s="351"/>
      <c r="BK1106" s="351"/>
      <c r="BL1106" s="351"/>
      <c r="BM1106" s="351"/>
      <c r="BN1106" s="351"/>
      <c r="BO1106" s="351"/>
      <c r="BP1106" s="351"/>
      <c r="BQ1106" s="351"/>
      <c r="BR1106" s="351"/>
      <c r="BS1106" s="351"/>
      <c r="BT1106" s="351"/>
      <c r="BU1106" s="351"/>
      <c r="BV1106" s="351"/>
      <c r="BW1106" s="351"/>
      <c r="BX1106" s="351"/>
      <c r="BY1106" s="351"/>
      <c r="BZ1106" s="351"/>
      <c r="CA1106" s="351"/>
      <c r="CB1106" s="351"/>
      <c r="CC1106" s="351"/>
      <c r="CD1106" s="351"/>
      <c r="CE1106" s="351"/>
      <c r="CF1106" s="351"/>
      <c r="CG1106" s="351"/>
      <c r="CH1106" s="351"/>
      <c r="CI1106" s="351"/>
      <c r="CJ1106" s="351"/>
      <c r="CK1106" s="351"/>
      <c r="CL1106" s="351"/>
      <c r="CM1106" s="351"/>
      <c r="CN1106" s="351"/>
      <c r="CO1106" s="351"/>
      <c r="CP1106" s="351"/>
      <c r="CQ1106" s="351"/>
      <c r="CR1106" s="351"/>
      <c r="CS1106" s="351"/>
      <c r="CT1106" s="351"/>
      <c r="CU1106" s="351"/>
      <c r="CV1106" s="351"/>
      <c r="CW1106" s="351"/>
      <c r="CX1106" s="351"/>
      <c r="CY1106" s="351"/>
      <c r="CZ1106" s="351"/>
      <c r="DA1106" s="351"/>
      <c r="DB1106" s="351"/>
      <c r="DC1106" s="351"/>
      <c r="DD1106" s="351"/>
      <c r="DE1106" s="351"/>
      <c r="DF1106" s="351"/>
      <c r="DG1106" s="351"/>
      <c r="DH1106" s="351"/>
      <c r="DI1106" s="351"/>
      <c r="DJ1106" s="351"/>
      <c r="DK1106" s="351"/>
      <c r="DL1106" s="351"/>
      <c r="DM1106" s="351"/>
      <c r="DN1106" s="351"/>
      <c r="DO1106" s="351"/>
      <c r="DP1106" s="351"/>
      <c r="DQ1106" s="351"/>
      <c r="DR1106" s="351"/>
      <c r="DS1106" s="351"/>
      <c r="DT1106" s="351"/>
      <c r="DU1106" s="351"/>
      <c r="DV1106" s="351"/>
      <c r="DW1106" s="351"/>
      <c r="DX1106" s="351"/>
      <c r="DY1106" s="351"/>
      <c r="DZ1106" s="351"/>
      <c r="EA1106" s="351"/>
      <c r="EB1106" s="351"/>
      <c r="EC1106" s="351"/>
      <c r="ED1106" s="351"/>
      <c r="EE1106" s="351"/>
      <c r="EF1106" s="351"/>
      <c r="EG1106" s="351"/>
      <c r="EH1106" s="351"/>
      <c r="EI1106" s="351"/>
      <c r="EJ1106" s="351"/>
      <c r="EK1106" s="351"/>
      <c r="EL1106" s="351"/>
      <c r="EM1106" s="351"/>
      <c r="EN1106" s="351"/>
      <c r="EO1106" s="351"/>
      <c r="EP1106" s="351"/>
      <c r="EQ1106" s="351"/>
      <c r="ER1106" s="351"/>
      <c r="ES1106" s="351"/>
      <c r="ET1106" s="351"/>
      <c r="EU1106" s="351"/>
      <c r="EV1106" s="351"/>
      <c r="EW1106" s="351"/>
      <c r="EX1106" s="351"/>
      <c r="EY1106" s="351"/>
      <c r="EZ1106" s="351"/>
      <c r="FA1106" s="351"/>
      <c r="FB1106" s="351"/>
      <c r="FC1106" s="351"/>
      <c r="FD1106" s="351"/>
      <c r="FE1106" s="351"/>
      <c r="FF1106" s="351"/>
      <c r="FG1106" s="351"/>
      <c r="FH1106" s="351"/>
      <c r="FI1106" s="351"/>
      <c r="FJ1106" s="351"/>
      <c r="FK1106" s="351"/>
      <c r="FL1106" s="351"/>
      <c r="FM1106" s="351"/>
      <c r="FN1106" s="351"/>
      <c r="FO1106" s="351"/>
      <c r="FP1106" s="351"/>
      <c r="FQ1106" s="351"/>
      <c r="FR1106" s="351"/>
      <c r="FS1106" s="351"/>
      <c r="FT1106" s="351"/>
      <c r="FU1106" s="351"/>
      <c r="FV1106" s="351"/>
      <c r="FW1106" s="351"/>
      <c r="FX1106" s="351"/>
      <c r="FY1106" s="351"/>
      <c r="FZ1106" s="351"/>
      <c r="GA1106" s="351"/>
      <c r="GB1106" s="351"/>
      <c r="GC1106" s="351"/>
      <c r="GD1106" s="351"/>
      <c r="GE1106" s="351"/>
      <c r="GF1106" s="351"/>
      <c r="GG1106" s="351"/>
      <c r="GH1106" s="351"/>
      <c r="GI1106" s="351"/>
      <c r="GJ1106" s="351"/>
      <c r="GK1106" s="351"/>
      <c r="GL1106" s="351"/>
      <c r="GM1106" s="351"/>
      <c r="GN1106" s="351"/>
      <c r="GO1106" s="351"/>
      <c r="GP1106" s="351"/>
      <c r="GQ1106" s="351"/>
      <c r="GR1106" s="351"/>
      <c r="GS1106" s="351"/>
      <c r="GT1106" s="351"/>
      <c r="GU1106" s="351"/>
      <c r="GV1106" s="351"/>
      <c r="GW1106" s="351"/>
      <c r="GX1106" s="351"/>
      <c r="GY1106" s="351"/>
      <c r="GZ1106" s="351"/>
      <c r="HA1106" s="351"/>
      <c r="HB1106" s="351"/>
      <c r="HC1106" s="351"/>
      <c r="HD1106" s="351"/>
      <c r="HE1106" s="351"/>
      <c r="HF1106" s="351"/>
      <c r="HG1106" s="351"/>
      <c r="HH1106" s="351"/>
      <c r="HI1106" s="351"/>
      <c r="HJ1106" s="351"/>
      <c r="HK1106" s="351"/>
      <c r="HL1106" s="351"/>
      <c r="HM1106" s="351"/>
      <c r="HN1106" s="351"/>
      <c r="HO1106" s="351"/>
      <c r="HP1106" s="351"/>
      <c r="HQ1106" s="351"/>
      <c r="HR1106" s="351"/>
      <c r="HS1106" s="351"/>
      <c r="HT1106" s="351"/>
      <c r="HU1106" s="351"/>
      <c r="HV1106" s="351"/>
      <c r="HW1106" s="351"/>
      <c r="HX1106" s="351"/>
      <c r="HY1106" s="351"/>
      <c r="HZ1106" s="351"/>
      <c r="IA1106" s="351"/>
      <c r="IB1106" s="351"/>
      <c r="IC1106" s="351"/>
      <c r="ID1106" s="351"/>
      <c r="IE1106" s="351"/>
      <c r="IF1106" s="351"/>
      <c r="IG1106" s="351"/>
      <c r="IH1106" s="357"/>
      <c r="II1106" s="357"/>
      <c r="IJ1106" s="357"/>
      <c r="IK1106" s="357"/>
      <c r="IL1106" s="357"/>
      <c r="IM1106" s="357"/>
      <c r="IN1106" s="357"/>
      <c r="IO1106" s="357"/>
      <c r="IP1106" s="357"/>
      <c r="IQ1106" s="357"/>
      <c r="IR1106" s="357"/>
      <c r="IS1106" s="357"/>
      <c r="IT1106" s="357"/>
      <c r="IU1106" s="357"/>
      <c r="IV1106" s="357"/>
    </row>
    <row r="1107" spans="1:256" s="320" customFormat="1" ht="30" customHeight="1">
      <c r="A1107" s="334" t="s">
        <v>947</v>
      </c>
      <c r="B1107" s="342">
        <f>SUM(B1108:B1123)</f>
        <v>4522.59</v>
      </c>
      <c r="C1107" s="342">
        <f>SUM(C1108:C1123)</f>
        <v>4522.59</v>
      </c>
      <c r="D1107" s="343">
        <f>SUM(D1108:D1123)</f>
        <v>3847</v>
      </c>
      <c r="E1107" s="353">
        <f t="shared" si="140"/>
        <v>0.8506187826002357</v>
      </c>
      <c r="F1107" s="350"/>
      <c r="G1107" s="239"/>
      <c r="H1107" s="239"/>
      <c r="I1107" s="239"/>
      <c r="J1107" s="239"/>
      <c r="K1107" s="239"/>
      <c r="L1107" s="239"/>
      <c r="M1107" s="239"/>
      <c r="N1107" s="239"/>
      <c r="O1107" s="239"/>
      <c r="P1107" s="239"/>
      <c r="Q1107" s="239"/>
      <c r="R1107" s="239"/>
      <c r="S1107" s="239"/>
      <c r="T1107" s="239"/>
      <c r="U1107" s="239"/>
      <c r="V1107" s="239"/>
      <c r="W1107" s="239"/>
      <c r="X1107" s="239"/>
      <c r="Y1107" s="239"/>
      <c r="Z1107" s="239"/>
      <c r="AA1107" s="239"/>
      <c r="AB1107" s="239"/>
      <c r="AC1107" s="239"/>
      <c r="AD1107" s="239"/>
      <c r="AE1107" s="239"/>
      <c r="AF1107" s="239"/>
      <c r="AG1107" s="239"/>
      <c r="AH1107" s="239"/>
      <c r="AI1107" s="239"/>
      <c r="AJ1107" s="239"/>
      <c r="AK1107" s="239"/>
      <c r="AL1107" s="239"/>
      <c r="AM1107" s="239"/>
      <c r="AN1107" s="239"/>
      <c r="AO1107" s="239"/>
      <c r="AP1107" s="239"/>
      <c r="AQ1107" s="239"/>
      <c r="AR1107" s="239"/>
      <c r="AS1107" s="239"/>
      <c r="AT1107" s="239"/>
      <c r="AU1107" s="239"/>
      <c r="AV1107" s="239"/>
      <c r="AW1107" s="239"/>
      <c r="AX1107" s="239"/>
      <c r="AY1107" s="239"/>
      <c r="AZ1107" s="239"/>
      <c r="BA1107" s="239"/>
      <c r="BB1107" s="239"/>
      <c r="BC1107" s="239"/>
      <c r="BD1107" s="239"/>
      <c r="BE1107" s="239"/>
      <c r="BF1107" s="239"/>
      <c r="BG1107" s="239"/>
      <c r="BH1107" s="239"/>
      <c r="BI1107" s="239"/>
      <c r="BJ1107" s="239"/>
      <c r="BK1107" s="239"/>
      <c r="BL1107" s="239"/>
      <c r="BM1107" s="239"/>
      <c r="BN1107" s="239"/>
      <c r="BO1107" s="239"/>
      <c r="BP1107" s="239"/>
      <c r="BQ1107" s="239"/>
      <c r="BR1107" s="239"/>
      <c r="BS1107" s="239"/>
      <c r="BT1107" s="239"/>
      <c r="BU1107" s="239"/>
      <c r="BV1107" s="239"/>
      <c r="BW1107" s="239"/>
      <c r="BX1107" s="239"/>
      <c r="BY1107" s="239"/>
      <c r="BZ1107" s="239"/>
      <c r="CA1107" s="239"/>
      <c r="CB1107" s="239"/>
      <c r="CC1107" s="239"/>
      <c r="CD1107" s="239"/>
      <c r="CE1107" s="239"/>
      <c r="CF1107" s="239"/>
      <c r="CG1107" s="239"/>
      <c r="CH1107" s="239"/>
      <c r="CI1107" s="239"/>
      <c r="CJ1107" s="239"/>
      <c r="CK1107" s="239"/>
      <c r="CL1107" s="239"/>
      <c r="CM1107" s="239"/>
      <c r="CN1107" s="239"/>
      <c r="CO1107" s="239"/>
      <c r="CP1107" s="239"/>
      <c r="CQ1107" s="239"/>
      <c r="CR1107" s="239"/>
      <c r="CS1107" s="239"/>
      <c r="CT1107" s="239"/>
      <c r="CU1107" s="239"/>
      <c r="CV1107" s="239"/>
      <c r="CW1107" s="239"/>
      <c r="CX1107" s="239"/>
      <c r="CY1107" s="239"/>
      <c r="CZ1107" s="239"/>
      <c r="DA1107" s="239"/>
      <c r="DB1107" s="239"/>
      <c r="DC1107" s="239"/>
      <c r="DD1107" s="239"/>
      <c r="DE1107" s="239"/>
      <c r="DF1107" s="239"/>
      <c r="DG1107" s="239"/>
      <c r="DH1107" s="239"/>
      <c r="DI1107" s="239"/>
      <c r="DJ1107" s="239"/>
      <c r="DK1107" s="239"/>
      <c r="DL1107" s="239"/>
      <c r="DM1107" s="239"/>
      <c r="DN1107" s="239"/>
      <c r="DO1107" s="239"/>
      <c r="DP1107" s="239"/>
      <c r="DQ1107" s="239"/>
      <c r="DR1107" s="239"/>
      <c r="DS1107" s="239"/>
      <c r="DT1107" s="239"/>
      <c r="DU1107" s="239"/>
      <c r="DV1107" s="239"/>
      <c r="DW1107" s="239"/>
      <c r="DX1107" s="239"/>
      <c r="DY1107" s="239"/>
      <c r="DZ1107" s="239"/>
      <c r="EA1107" s="239"/>
      <c r="EB1107" s="239"/>
      <c r="EC1107" s="239"/>
      <c r="ED1107" s="239"/>
      <c r="EE1107" s="239"/>
      <c r="EF1107" s="239"/>
      <c r="EG1107" s="239"/>
      <c r="EH1107" s="239"/>
      <c r="EI1107" s="239"/>
      <c r="EJ1107" s="239"/>
      <c r="EK1107" s="239"/>
      <c r="EL1107" s="239"/>
      <c r="EM1107" s="239"/>
      <c r="EN1107" s="239"/>
      <c r="EO1107" s="239"/>
      <c r="EP1107" s="239"/>
      <c r="EQ1107" s="239"/>
      <c r="ER1107" s="239"/>
      <c r="ES1107" s="239"/>
      <c r="ET1107" s="239"/>
      <c r="EU1107" s="239"/>
      <c r="EV1107" s="239"/>
      <c r="EW1107" s="239"/>
      <c r="EX1107" s="239"/>
      <c r="EY1107" s="239"/>
      <c r="EZ1107" s="239"/>
      <c r="FA1107" s="239"/>
      <c r="FB1107" s="239"/>
      <c r="FC1107" s="239"/>
      <c r="FD1107" s="239"/>
      <c r="FE1107" s="239"/>
      <c r="FF1107" s="239"/>
      <c r="FG1107" s="239"/>
      <c r="FH1107" s="239"/>
      <c r="FI1107" s="239"/>
      <c r="FJ1107" s="239"/>
      <c r="FK1107" s="239"/>
      <c r="FL1107" s="239"/>
      <c r="FM1107" s="239"/>
      <c r="FN1107" s="239"/>
      <c r="FO1107" s="239"/>
      <c r="FP1107" s="239"/>
      <c r="FQ1107" s="239"/>
      <c r="FR1107" s="239"/>
      <c r="FS1107" s="239"/>
      <c r="FT1107" s="239"/>
      <c r="FU1107" s="239"/>
      <c r="FV1107" s="239"/>
      <c r="FW1107" s="239"/>
      <c r="FX1107" s="239"/>
      <c r="FY1107" s="239"/>
      <c r="FZ1107" s="239"/>
      <c r="GA1107" s="239"/>
      <c r="GB1107" s="239"/>
      <c r="GC1107" s="239"/>
      <c r="GD1107" s="239"/>
      <c r="GE1107" s="239"/>
      <c r="GF1107" s="239"/>
      <c r="GG1107" s="239"/>
      <c r="GH1107" s="239"/>
      <c r="GI1107" s="239"/>
      <c r="GJ1107" s="239"/>
      <c r="GK1107" s="239"/>
      <c r="GL1107" s="239"/>
      <c r="GM1107" s="239"/>
      <c r="GN1107" s="239"/>
      <c r="GO1107" s="239"/>
      <c r="GP1107" s="239"/>
      <c r="GQ1107" s="239"/>
      <c r="GR1107" s="239"/>
      <c r="GS1107" s="239"/>
      <c r="GT1107" s="239"/>
      <c r="GU1107" s="239"/>
      <c r="GV1107" s="239"/>
      <c r="GW1107" s="239"/>
      <c r="GX1107" s="239"/>
      <c r="GY1107" s="239"/>
      <c r="GZ1107" s="239"/>
      <c r="HA1107" s="239"/>
      <c r="HB1107" s="239"/>
      <c r="HC1107" s="239"/>
      <c r="HD1107" s="239"/>
      <c r="HE1107" s="239"/>
      <c r="HF1107" s="239"/>
      <c r="HG1107" s="239"/>
      <c r="HH1107" s="239"/>
      <c r="HI1107" s="239"/>
      <c r="HJ1107" s="239"/>
      <c r="HK1107" s="239"/>
      <c r="HL1107" s="239"/>
      <c r="HM1107" s="239"/>
      <c r="HN1107" s="239"/>
      <c r="HO1107" s="239"/>
      <c r="HP1107" s="239"/>
      <c r="HQ1107" s="239"/>
      <c r="HR1107" s="239"/>
      <c r="HS1107" s="239"/>
      <c r="HT1107" s="239"/>
      <c r="HU1107" s="239"/>
      <c r="HV1107" s="239"/>
      <c r="HW1107" s="239"/>
      <c r="HX1107" s="239"/>
      <c r="HY1107" s="239"/>
      <c r="HZ1107" s="239"/>
      <c r="IA1107" s="239"/>
      <c r="IB1107" s="239"/>
      <c r="IC1107" s="239"/>
      <c r="ID1107" s="239"/>
      <c r="IE1107" s="239"/>
      <c r="IF1107" s="239"/>
      <c r="IG1107" s="239"/>
      <c r="IH1107" s="325"/>
      <c r="II1107" s="325"/>
      <c r="IJ1107" s="325"/>
      <c r="IK1107" s="325"/>
      <c r="IL1107" s="325"/>
      <c r="IM1107" s="325"/>
      <c r="IN1107" s="325"/>
      <c r="IO1107" s="325"/>
      <c r="IP1107" s="325"/>
      <c r="IQ1107" s="325"/>
      <c r="IR1107" s="325"/>
      <c r="IS1107" s="325"/>
      <c r="IT1107" s="325"/>
      <c r="IU1107" s="325"/>
      <c r="IV1107" s="325"/>
    </row>
    <row r="1108" spans="1:256" s="321" customFormat="1" ht="30" customHeight="1">
      <c r="A1108" s="341" t="s">
        <v>78</v>
      </c>
      <c r="B1108" s="344">
        <v>610.22</v>
      </c>
      <c r="C1108" s="338">
        <f aca="true" t="shared" si="143" ref="C1108:C1115">B1108</f>
        <v>610.22</v>
      </c>
      <c r="D1108" s="345">
        <v>657</v>
      </c>
      <c r="E1108" s="353">
        <f t="shared" si="140"/>
        <v>1.0766608764052308</v>
      </c>
      <c r="F1108" s="354"/>
      <c r="G1108" s="239"/>
      <c r="H1108" s="239"/>
      <c r="I1108" s="239"/>
      <c r="J1108" s="239"/>
      <c r="K1108" s="239"/>
      <c r="L1108" s="239"/>
      <c r="M1108" s="239"/>
      <c r="N1108" s="239"/>
      <c r="O1108" s="239"/>
      <c r="P1108" s="239"/>
      <c r="Q1108" s="239"/>
      <c r="R1108" s="239"/>
      <c r="S1108" s="239"/>
      <c r="T1108" s="239"/>
      <c r="U1108" s="239"/>
      <c r="V1108" s="239"/>
      <c r="W1108" s="239"/>
      <c r="X1108" s="239"/>
      <c r="Y1108" s="239"/>
      <c r="Z1108" s="239"/>
      <c r="AA1108" s="239"/>
      <c r="AB1108" s="239"/>
      <c r="AC1108" s="239"/>
      <c r="AD1108" s="239"/>
      <c r="AE1108" s="239"/>
      <c r="AF1108" s="239"/>
      <c r="AG1108" s="239"/>
      <c r="AH1108" s="239"/>
      <c r="AI1108" s="239"/>
      <c r="AJ1108" s="239"/>
      <c r="AK1108" s="239"/>
      <c r="AL1108" s="239"/>
      <c r="AM1108" s="239"/>
      <c r="AN1108" s="239"/>
      <c r="AO1108" s="239"/>
      <c r="AP1108" s="239"/>
      <c r="AQ1108" s="239"/>
      <c r="AR1108" s="239"/>
      <c r="AS1108" s="239"/>
      <c r="AT1108" s="239"/>
      <c r="AU1108" s="239"/>
      <c r="AV1108" s="239"/>
      <c r="AW1108" s="239"/>
      <c r="AX1108" s="239"/>
      <c r="AY1108" s="239"/>
      <c r="AZ1108" s="239"/>
      <c r="BA1108" s="239"/>
      <c r="BB1108" s="239"/>
      <c r="BC1108" s="239"/>
      <c r="BD1108" s="239"/>
      <c r="BE1108" s="239"/>
      <c r="BF1108" s="239"/>
      <c r="BG1108" s="239"/>
      <c r="BH1108" s="239"/>
      <c r="BI1108" s="239"/>
      <c r="BJ1108" s="239"/>
      <c r="BK1108" s="239"/>
      <c r="BL1108" s="239"/>
      <c r="BM1108" s="239"/>
      <c r="BN1108" s="239"/>
      <c r="BO1108" s="239"/>
      <c r="BP1108" s="239"/>
      <c r="BQ1108" s="239"/>
      <c r="BR1108" s="239"/>
      <c r="BS1108" s="239"/>
      <c r="BT1108" s="239"/>
      <c r="BU1108" s="239"/>
      <c r="BV1108" s="239"/>
      <c r="BW1108" s="239"/>
      <c r="BX1108" s="239"/>
      <c r="BY1108" s="239"/>
      <c r="BZ1108" s="239"/>
      <c r="CA1108" s="239"/>
      <c r="CB1108" s="239"/>
      <c r="CC1108" s="239"/>
      <c r="CD1108" s="239"/>
      <c r="CE1108" s="239"/>
      <c r="CF1108" s="239"/>
      <c r="CG1108" s="239"/>
      <c r="CH1108" s="239"/>
      <c r="CI1108" s="239"/>
      <c r="CJ1108" s="239"/>
      <c r="CK1108" s="239"/>
      <c r="CL1108" s="239"/>
      <c r="CM1108" s="239"/>
      <c r="CN1108" s="239"/>
      <c r="CO1108" s="239"/>
      <c r="CP1108" s="239"/>
      <c r="CQ1108" s="239"/>
      <c r="CR1108" s="239"/>
      <c r="CS1108" s="239"/>
      <c r="CT1108" s="239"/>
      <c r="CU1108" s="239"/>
      <c r="CV1108" s="239"/>
      <c r="CW1108" s="239"/>
      <c r="CX1108" s="239"/>
      <c r="CY1108" s="239"/>
      <c r="CZ1108" s="239"/>
      <c r="DA1108" s="239"/>
      <c r="DB1108" s="239"/>
      <c r="DC1108" s="239"/>
      <c r="DD1108" s="239"/>
      <c r="DE1108" s="239"/>
      <c r="DF1108" s="239"/>
      <c r="DG1108" s="239"/>
      <c r="DH1108" s="239"/>
      <c r="DI1108" s="239"/>
      <c r="DJ1108" s="239"/>
      <c r="DK1108" s="239"/>
      <c r="DL1108" s="239"/>
      <c r="DM1108" s="239"/>
      <c r="DN1108" s="239"/>
      <c r="DO1108" s="239"/>
      <c r="DP1108" s="239"/>
      <c r="DQ1108" s="239"/>
      <c r="DR1108" s="239"/>
      <c r="DS1108" s="239"/>
      <c r="DT1108" s="239"/>
      <c r="DU1108" s="239"/>
      <c r="DV1108" s="239"/>
      <c r="DW1108" s="239"/>
      <c r="DX1108" s="239"/>
      <c r="DY1108" s="239"/>
      <c r="DZ1108" s="239"/>
      <c r="EA1108" s="239"/>
      <c r="EB1108" s="239"/>
      <c r="EC1108" s="239"/>
      <c r="ED1108" s="239"/>
      <c r="EE1108" s="239"/>
      <c r="EF1108" s="239"/>
      <c r="EG1108" s="239"/>
      <c r="EH1108" s="239"/>
      <c r="EI1108" s="239"/>
      <c r="EJ1108" s="239"/>
      <c r="EK1108" s="239"/>
      <c r="EL1108" s="239"/>
      <c r="EM1108" s="239"/>
      <c r="EN1108" s="239"/>
      <c r="EO1108" s="239"/>
      <c r="EP1108" s="239"/>
      <c r="EQ1108" s="239"/>
      <c r="ER1108" s="239"/>
      <c r="ES1108" s="239"/>
      <c r="ET1108" s="239"/>
      <c r="EU1108" s="239"/>
      <c r="EV1108" s="239"/>
      <c r="EW1108" s="239"/>
      <c r="EX1108" s="239"/>
      <c r="EY1108" s="239"/>
      <c r="EZ1108" s="239"/>
      <c r="FA1108" s="239"/>
      <c r="FB1108" s="239"/>
      <c r="FC1108" s="239"/>
      <c r="FD1108" s="239"/>
      <c r="FE1108" s="239"/>
      <c r="FF1108" s="239"/>
      <c r="FG1108" s="239"/>
      <c r="FH1108" s="239"/>
      <c r="FI1108" s="239"/>
      <c r="FJ1108" s="239"/>
      <c r="FK1108" s="239"/>
      <c r="FL1108" s="239"/>
      <c r="FM1108" s="239"/>
      <c r="FN1108" s="239"/>
      <c r="FO1108" s="239"/>
      <c r="FP1108" s="239"/>
      <c r="FQ1108" s="239"/>
      <c r="FR1108" s="239"/>
      <c r="FS1108" s="239"/>
      <c r="FT1108" s="239"/>
      <c r="FU1108" s="239"/>
      <c r="FV1108" s="239"/>
      <c r="FW1108" s="239"/>
      <c r="FX1108" s="239"/>
      <c r="FY1108" s="239"/>
      <c r="FZ1108" s="239"/>
      <c r="GA1108" s="239"/>
      <c r="GB1108" s="239"/>
      <c r="GC1108" s="239"/>
      <c r="GD1108" s="239"/>
      <c r="GE1108" s="239"/>
      <c r="GF1108" s="239"/>
      <c r="GG1108" s="239"/>
      <c r="GH1108" s="239"/>
      <c r="GI1108" s="239"/>
      <c r="GJ1108" s="239"/>
      <c r="GK1108" s="239"/>
      <c r="GL1108" s="239"/>
      <c r="GM1108" s="239"/>
      <c r="GN1108" s="239"/>
      <c r="GO1108" s="239"/>
      <c r="GP1108" s="239"/>
      <c r="GQ1108" s="239"/>
      <c r="GR1108" s="239"/>
      <c r="GS1108" s="239"/>
      <c r="GT1108" s="239"/>
      <c r="GU1108" s="239"/>
      <c r="GV1108" s="239"/>
      <c r="GW1108" s="239"/>
      <c r="GX1108" s="239"/>
      <c r="GY1108" s="239"/>
      <c r="GZ1108" s="239"/>
      <c r="HA1108" s="239"/>
      <c r="HB1108" s="239"/>
      <c r="HC1108" s="239"/>
      <c r="HD1108" s="239"/>
      <c r="HE1108" s="239"/>
      <c r="HF1108" s="239"/>
      <c r="HG1108" s="239"/>
      <c r="HH1108" s="239"/>
      <c r="HI1108" s="239"/>
      <c r="HJ1108" s="239"/>
      <c r="HK1108" s="239"/>
      <c r="HL1108" s="239"/>
      <c r="HM1108" s="239"/>
      <c r="HN1108" s="239"/>
      <c r="HO1108" s="239"/>
      <c r="HP1108" s="239"/>
      <c r="HQ1108" s="239"/>
      <c r="HR1108" s="239"/>
      <c r="HS1108" s="239"/>
      <c r="HT1108" s="239"/>
      <c r="HU1108" s="239"/>
      <c r="HV1108" s="239"/>
      <c r="HW1108" s="239"/>
      <c r="HX1108" s="239"/>
      <c r="HY1108" s="239"/>
      <c r="HZ1108" s="239"/>
      <c r="IA1108" s="239"/>
      <c r="IB1108" s="239"/>
      <c r="IC1108" s="239"/>
      <c r="ID1108" s="239"/>
      <c r="IE1108" s="239"/>
      <c r="IF1108" s="239"/>
      <c r="IG1108" s="239"/>
      <c r="IH1108" s="325"/>
      <c r="II1108" s="325"/>
      <c r="IJ1108" s="325"/>
      <c r="IK1108" s="325"/>
      <c r="IL1108" s="325"/>
      <c r="IM1108" s="325"/>
      <c r="IN1108" s="325"/>
      <c r="IO1108" s="325"/>
      <c r="IP1108" s="325"/>
      <c r="IQ1108" s="325"/>
      <c r="IR1108" s="325"/>
      <c r="IS1108" s="325"/>
      <c r="IT1108" s="325"/>
      <c r="IU1108" s="325"/>
      <c r="IV1108" s="325"/>
    </row>
    <row r="1109" spans="1:6" s="321" customFormat="1" ht="30" customHeight="1">
      <c r="A1109" s="341" t="s">
        <v>79</v>
      </c>
      <c r="B1109" s="344">
        <v>0</v>
      </c>
      <c r="C1109" s="338">
        <f t="shared" si="143"/>
        <v>0</v>
      </c>
      <c r="D1109" s="345"/>
      <c r="E1109" s="353" t="str">
        <f t="shared" si="140"/>
        <v>-</v>
      </c>
      <c r="F1109" s="354"/>
    </row>
    <row r="1110" spans="1:6" s="321" customFormat="1" ht="30" customHeight="1">
      <c r="A1110" s="341" t="s">
        <v>80</v>
      </c>
      <c r="B1110" s="344">
        <v>0</v>
      </c>
      <c r="C1110" s="338">
        <f t="shared" si="143"/>
        <v>0</v>
      </c>
      <c r="D1110" s="345"/>
      <c r="E1110" s="353" t="str">
        <f t="shared" si="140"/>
        <v>-</v>
      </c>
      <c r="F1110" s="354"/>
    </row>
    <row r="1111" spans="1:256" s="321" customFormat="1" ht="30" customHeight="1">
      <c r="A1111" s="341" t="s">
        <v>948</v>
      </c>
      <c r="B1111" s="344">
        <v>1017.72</v>
      </c>
      <c r="C1111" s="338">
        <f t="shared" si="143"/>
        <v>1017.72</v>
      </c>
      <c r="D1111" s="345">
        <v>476</v>
      </c>
      <c r="E1111" s="353">
        <f t="shared" si="140"/>
        <v>0.46771214086389185</v>
      </c>
      <c r="F1111" s="354"/>
      <c r="G1111" s="239"/>
      <c r="H1111" s="239"/>
      <c r="I1111" s="239"/>
      <c r="J1111" s="239"/>
      <c r="K1111" s="239"/>
      <c r="L1111" s="239"/>
      <c r="M1111" s="239"/>
      <c r="N1111" s="239"/>
      <c r="O1111" s="239"/>
      <c r="P1111" s="239"/>
      <c r="Q1111" s="239"/>
      <c r="R1111" s="239"/>
      <c r="S1111" s="239"/>
      <c r="T1111" s="239"/>
      <c r="U1111" s="239"/>
      <c r="V1111" s="239"/>
      <c r="W1111" s="239"/>
      <c r="X1111" s="239"/>
      <c r="Y1111" s="239"/>
      <c r="Z1111" s="239"/>
      <c r="AA1111" s="239"/>
      <c r="AB1111" s="239"/>
      <c r="AC1111" s="239"/>
      <c r="AD1111" s="239"/>
      <c r="AE1111" s="239"/>
      <c r="AF1111" s="239"/>
      <c r="AG1111" s="239"/>
      <c r="AH1111" s="239"/>
      <c r="AI1111" s="239"/>
      <c r="AJ1111" s="239"/>
      <c r="AK1111" s="239"/>
      <c r="AL1111" s="239"/>
      <c r="AM1111" s="239"/>
      <c r="AN1111" s="239"/>
      <c r="AO1111" s="239"/>
      <c r="AP1111" s="239"/>
      <c r="AQ1111" s="239"/>
      <c r="AR1111" s="239"/>
      <c r="AS1111" s="239"/>
      <c r="AT1111" s="239"/>
      <c r="AU1111" s="239"/>
      <c r="AV1111" s="239"/>
      <c r="AW1111" s="239"/>
      <c r="AX1111" s="239"/>
      <c r="AY1111" s="239"/>
      <c r="AZ1111" s="239"/>
      <c r="BA1111" s="239"/>
      <c r="BB1111" s="239"/>
      <c r="BC1111" s="239"/>
      <c r="BD1111" s="239"/>
      <c r="BE1111" s="239"/>
      <c r="BF1111" s="239"/>
      <c r="BG1111" s="239"/>
      <c r="BH1111" s="239"/>
      <c r="BI1111" s="239"/>
      <c r="BJ1111" s="239"/>
      <c r="BK1111" s="239"/>
      <c r="BL1111" s="239"/>
      <c r="BM1111" s="239"/>
      <c r="BN1111" s="239"/>
      <c r="BO1111" s="239"/>
      <c r="BP1111" s="239"/>
      <c r="BQ1111" s="239"/>
      <c r="BR1111" s="239"/>
      <c r="BS1111" s="239"/>
      <c r="BT1111" s="239"/>
      <c r="BU1111" s="239"/>
      <c r="BV1111" s="239"/>
      <c r="BW1111" s="239"/>
      <c r="BX1111" s="239"/>
      <c r="BY1111" s="239"/>
      <c r="BZ1111" s="239"/>
      <c r="CA1111" s="239"/>
      <c r="CB1111" s="239"/>
      <c r="CC1111" s="239"/>
      <c r="CD1111" s="239"/>
      <c r="CE1111" s="239"/>
      <c r="CF1111" s="239"/>
      <c r="CG1111" s="239"/>
      <c r="CH1111" s="239"/>
      <c r="CI1111" s="239"/>
      <c r="CJ1111" s="239"/>
      <c r="CK1111" s="239"/>
      <c r="CL1111" s="239"/>
      <c r="CM1111" s="239"/>
      <c r="CN1111" s="239"/>
      <c r="CO1111" s="239"/>
      <c r="CP1111" s="239"/>
      <c r="CQ1111" s="239"/>
      <c r="CR1111" s="239"/>
      <c r="CS1111" s="239"/>
      <c r="CT1111" s="239"/>
      <c r="CU1111" s="239"/>
      <c r="CV1111" s="239"/>
      <c r="CW1111" s="239"/>
      <c r="CX1111" s="239"/>
      <c r="CY1111" s="239"/>
      <c r="CZ1111" s="239"/>
      <c r="DA1111" s="239"/>
      <c r="DB1111" s="239"/>
      <c r="DC1111" s="239"/>
      <c r="DD1111" s="239"/>
      <c r="DE1111" s="239"/>
      <c r="DF1111" s="239"/>
      <c r="DG1111" s="239"/>
      <c r="DH1111" s="239"/>
      <c r="DI1111" s="239"/>
      <c r="DJ1111" s="239"/>
      <c r="DK1111" s="239"/>
      <c r="DL1111" s="239"/>
      <c r="DM1111" s="239"/>
      <c r="DN1111" s="239"/>
      <c r="DO1111" s="239"/>
      <c r="DP1111" s="239"/>
      <c r="DQ1111" s="239"/>
      <c r="DR1111" s="239"/>
      <c r="DS1111" s="239"/>
      <c r="DT1111" s="239"/>
      <c r="DU1111" s="239"/>
      <c r="DV1111" s="239"/>
      <c r="DW1111" s="239"/>
      <c r="DX1111" s="239"/>
      <c r="DY1111" s="239"/>
      <c r="DZ1111" s="239"/>
      <c r="EA1111" s="239"/>
      <c r="EB1111" s="239"/>
      <c r="EC1111" s="239"/>
      <c r="ED1111" s="239"/>
      <c r="EE1111" s="239"/>
      <c r="EF1111" s="239"/>
      <c r="EG1111" s="239"/>
      <c r="EH1111" s="239"/>
      <c r="EI1111" s="239"/>
      <c r="EJ1111" s="239"/>
      <c r="EK1111" s="239"/>
      <c r="EL1111" s="239"/>
      <c r="EM1111" s="239"/>
      <c r="EN1111" s="239"/>
      <c r="EO1111" s="239"/>
      <c r="EP1111" s="239"/>
      <c r="EQ1111" s="239"/>
      <c r="ER1111" s="239"/>
      <c r="ES1111" s="239"/>
      <c r="ET1111" s="239"/>
      <c r="EU1111" s="239"/>
      <c r="EV1111" s="239"/>
      <c r="EW1111" s="239"/>
      <c r="EX1111" s="239"/>
      <c r="EY1111" s="239"/>
      <c r="EZ1111" s="239"/>
      <c r="FA1111" s="239"/>
      <c r="FB1111" s="239"/>
      <c r="FC1111" s="239"/>
      <c r="FD1111" s="239"/>
      <c r="FE1111" s="239"/>
      <c r="FF1111" s="239"/>
      <c r="FG1111" s="239"/>
      <c r="FH1111" s="239"/>
      <c r="FI1111" s="239"/>
      <c r="FJ1111" s="239"/>
      <c r="FK1111" s="239"/>
      <c r="FL1111" s="239"/>
      <c r="FM1111" s="239"/>
      <c r="FN1111" s="239"/>
      <c r="FO1111" s="239"/>
      <c r="FP1111" s="239"/>
      <c r="FQ1111" s="239"/>
      <c r="FR1111" s="239"/>
      <c r="FS1111" s="239"/>
      <c r="FT1111" s="239"/>
      <c r="FU1111" s="239"/>
      <c r="FV1111" s="239"/>
      <c r="FW1111" s="239"/>
      <c r="FX1111" s="239"/>
      <c r="FY1111" s="239"/>
      <c r="FZ1111" s="239"/>
      <c r="GA1111" s="239"/>
      <c r="GB1111" s="239"/>
      <c r="GC1111" s="239"/>
      <c r="GD1111" s="239"/>
      <c r="GE1111" s="239"/>
      <c r="GF1111" s="239"/>
      <c r="GG1111" s="239"/>
      <c r="GH1111" s="239"/>
      <c r="GI1111" s="239"/>
      <c r="GJ1111" s="239"/>
      <c r="GK1111" s="239"/>
      <c r="GL1111" s="239"/>
      <c r="GM1111" s="239"/>
      <c r="GN1111" s="239"/>
      <c r="GO1111" s="239"/>
      <c r="GP1111" s="239"/>
      <c r="GQ1111" s="239"/>
      <c r="GR1111" s="239"/>
      <c r="GS1111" s="239"/>
      <c r="GT1111" s="239"/>
      <c r="GU1111" s="239"/>
      <c r="GV1111" s="239"/>
      <c r="GW1111" s="239"/>
      <c r="GX1111" s="239"/>
      <c r="GY1111" s="239"/>
      <c r="GZ1111" s="239"/>
      <c r="HA1111" s="239"/>
      <c r="HB1111" s="239"/>
      <c r="HC1111" s="239"/>
      <c r="HD1111" s="239"/>
      <c r="HE1111" s="239"/>
      <c r="HF1111" s="239"/>
      <c r="HG1111" s="239"/>
      <c r="HH1111" s="239"/>
      <c r="HI1111" s="239"/>
      <c r="HJ1111" s="239"/>
      <c r="HK1111" s="239"/>
      <c r="HL1111" s="239"/>
      <c r="HM1111" s="239"/>
      <c r="HN1111" s="239"/>
      <c r="HO1111" s="239"/>
      <c r="HP1111" s="239"/>
      <c r="HQ1111" s="239"/>
      <c r="HR1111" s="239"/>
      <c r="HS1111" s="239"/>
      <c r="HT1111" s="239"/>
      <c r="HU1111" s="239"/>
      <c r="HV1111" s="239"/>
      <c r="HW1111" s="239"/>
      <c r="HX1111" s="239"/>
      <c r="HY1111" s="239"/>
      <c r="HZ1111" s="239"/>
      <c r="IA1111" s="239"/>
      <c r="IB1111" s="239"/>
      <c r="IC1111" s="239"/>
      <c r="ID1111" s="239"/>
      <c r="IE1111" s="239"/>
      <c r="IF1111" s="239"/>
      <c r="IG1111" s="239"/>
      <c r="IH1111" s="325"/>
      <c r="II1111" s="325"/>
      <c r="IJ1111" s="325"/>
      <c r="IK1111" s="325"/>
      <c r="IL1111" s="325"/>
      <c r="IM1111" s="325"/>
      <c r="IN1111" s="325"/>
      <c r="IO1111" s="325"/>
      <c r="IP1111" s="325"/>
      <c r="IQ1111" s="325"/>
      <c r="IR1111" s="325"/>
      <c r="IS1111" s="325"/>
      <c r="IT1111" s="325"/>
      <c r="IU1111" s="325"/>
      <c r="IV1111" s="325"/>
    </row>
    <row r="1112" spans="1:6" s="321" customFormat="1" ht="30" customHeight="1">
      <c r="A1112" s="341" t="s">
        <v>949</v>
      </c>
      <c r="B1112" s="344">
        <v>0</v>
      </c>
      <c r="C1112" s="338">
        <f t="shared" si="143"/>
        <v>0</v>
      </c>
      <c r="D1112" s="345"/>
      <c r="E1112" s="353" t="str">
        <f t="shared" si="140"/>
        <v>-</v>
      </c>
      <c r="F1112" s="354"/>
    </row>
    <row r="1113" spans="1:6" s="321" customFormat="1" ht="30" customHeight="1">
      <c r="A1113" s="341" t="s">
        <v>950</v>
      </c>
      <c r="B1113" s="344">
        <v>0</v>
      </c>
      <c r="C1113" s="338">
        <f t="shared" si="143"/>
        <v>0</v>
      </c>
      <c r="D1113" s="345"/>
      <c r="E1113" s="353" t="str">
        <f t="shared" si="140"/>
        <v>-</v>
      </c>
      <c r="F1113" s="354"/>
    </row>
    <row r="1114" spans="1:6" s="321" customFormat="1" ht="30" customHeight="1">
      <c r="A1114" s="341" t="s">
        <v>951</v>
      </c>
      <c r="B1114" s="344">
        <v>0</v>
      </c>
      <c r="C1114" s="338">
        <f t="shared" si="143"/>
        <v>0</v>
      </c>
      <c r="D1114" s="339"/>
      <c r="E1114" s="353" t="str">
        <f t="shared" si="140"/>
        <v>-</v>
      </c>
      <c r="F1114" s="354"/>
    </row>
    <row r="1115" spans="1:6" s="321" customFormat="1" ht="30" customHeight="1">
      <c r="A1115" s="341" t="s">
        <v>952</v>
      </c>
      <c r="B1115" s="344">
        <v>0</v>
      </c>
      <c r="C1115" s="338">
        <f t="shared" si="143"/>
        <v>0</v>
      </c>
      <c r="D1115" s="345"/>
      <c r="E1115" s="353" t="str">
        <f t="shared" si="140"/>
        <v>-</v>
      </c>
      <c r="F1115" s="354"/>
    </row>
    <row r="1116" spans="1:256" s="321" customFormat="1" ht="30" customHeight="1">
      <c r="A1116" s="341" t="s">
        <v>953</v>
      </c>
      <c r="B1116" s="344">
        <v>1045.15</v>
      </c>
      <c r="C1116" s="338">
        <f aca="true" t="shared" si="144" ref="C1116:C1123">B1116</f>
        <v>1045.15</v>
      </c>
      <c r="D1116" s="345">
        <v>744</v>
      </c>
      <c r="E1116" s="353">
        <f aca="true" t="shared" si="145" ref="E1116:E1148">_xlfn.IFERROR(D1116/B1116,"-")</f>
        <v>0.7118595416925799</v>
      </c>
      <c r="F1116" s="354"/>
      <c r="G1116" s="239"/>
      <c r="H1116" s="239"/>
      <c r="I1116" s="239"/>
      <c r="J1116" s="239"/>
      <c r="K1116" s="239"/>
      <c r="L1116" s="239"/>
      <c r="M1116" s="239"/>
      <c r="N1116" s="239"/>
      <c r="O1116" s="239"/>
      <c r="P1116" s="239"/>
      <c r="Q1116" s="239"/>
      <c r="R1116" s="239"/>
      <c r="S1116" s="239"/>
      <c r="T1116" s="239"/>
      <c r="U1116" s="239"/>
      <c r="V1116" s="239"/>
      <c r="W1116" s="239"/>
      <c r="X1116" s="239"/>
      <c r="Y1116" s="239"/>
      <c r="Z1116" s="239"/>
      <c r="AA1116" s="239"/>
      <c r="AB1116" s="239"/>
      <c r="AC1116" s="239"/>
      <c r="AD1116" s="239"/>
      <c r="AE1116" s="239"/>
      <c r="AF1116" s="239"/>
      <c r="AG1116" s="239"/>
      <c r="AH1116" s="239"/>
      <c r="AI1116" s="239"/>
      <c r="AJ1116" s="239"/>
      <c r="AK1116" s="239"/>
      <c r="AL1116" s="239"/>
      <c r="AM1116" s="239"/>
      <c r="AN1116" s="239"/>
      <c r="AO1116" s="239"/>
      <c r="AP1116" s="239"/>
      <c r="AQ1116" s="239"/>
      <c r="AR1116" s="239"/>
      <c r="AS1116" s="239"/>
      <c r="AT1116" s="239"/>
      <c r="AU1116" s="239"/>
      <c r="AV1116" s="239"/>
      <c r="AW1116" s="239"/>
      <c r="AX1116" s="239"/>
      <c r="AY1116" s="239"/>
      <c r="AZ1116" s="239"/>
      <c r="BA1116" s="239"/>
      <c r="BB1116" s="239"/>
      <c r="BC1116" s="239"/>
      <c r="BD1116" s="239"/>
      <c r="BE1116" s="239"/>
      <c r="BF1116" s="239"/>
      <c r="BG1116" s="239"/>
      <c r="BH1116" s="239"/>
      <c r="BI1116" s="239"/>
      <c r="BJ1116" s="239"/>
      <c r="BK1116" s="239"/>
      <c r="BL1116" s="239"/>
      <c r="BM1116" s="239"/>
      <c r="BN1116" s="239"/>
      <c r="BO1116" s="239"/>
      <c r="BP1116" s="239"/>
      <c r="BQ1116" s="239"/>
      <c r="BR1116" s="239"/>
      <c r="BS1116" s="239"/>
      <c r="BT1116" s="239"/>
      <c r="BU1116" s="239"/>
      <c r="BV1116" s="239"/>
      <c r="BW1116" s="239"/>
      <c r="BX1116" s="239"/>
      <c r="BY1116" s="239"/>
      <c r="BZ1116" s="239"/>
      <c r="CA1116" s="239"/>
      <c r="CB1116" s="239"/>
      <c r="CC1116" s="239"/>
      <c r="CD1116" s="239"/>
      <c r="CE1116" s="239"/>
      <c r="CF1116" s="239"/>
      <c r="CG1116" s="239"/>
      <c r="CH1116" s="239"/>
      <c r="CI1116" s="239"/>
      <c r="CJ1116" s="239"/>
      <c r="CK1116" s="239"/>
      <c r="CL1116" s="239"/>
      <c r="CM1116" s="239"/>
      <c r="CN1116" s="239"/>
      <c r="CO1116" s="239"/>
      <c r="CP1116" s="239"/>
      <c r="CQ1116" s="239"/>
      <c r="CR1116" s="239"/>
      <c r="CS1116" s="239"/>
      <c r="CT1116" s="239"/>
      <c r="CU1116" s="239"/>
      <c r="CV1116" s="239"/>
      <c r="CW1116" s="239"/>
      <c r="CX1116" s="239"/>
      <c r="CY1116" s="239"/>
      <c r="CZ1116" s="239"/>
      <c r="DA1116" s="239"/>
      <c r="DB1116" s="239"/>
      <c r="DC1116" s="239"/>
      <c r="DD1116" s="239"/>
      <c r="DE1116" s="239"/>
      <c r="DF1116" s="239"/>
      <c r="DG1116" s="239"/>
      <c r="DH1116" s="239"/>
      <c r="DI1116" s="239"/>
      <c r="DJ1116" s="239"/>
      <c r="DK1116" s="239"/>
      <c r="DL1116" s="239"/>
      <c r="DM1116" s="239"/>
      <c r="DN1116" s="239"/>
      <c r="DO1116" s="239"/>
      <c r="DP1116" s="239"/>
      <c r="DQ1116" s="239"/>
      <c r="DR1116" s="239"/>
      <c r="DS1116" s="239"/>
      <c r="DT1116" s="239"/>
      <c r="DU1116" s="239"/>
      <c r="DV1116" s="239"/>
      <c r="DW1116" s="239"/>
      <c r="DX1116" s="239"/>
      <c r="DY1116" s="239"/>
      <c r="DZ1116" s="239"/>
      <c r="EA1116" s="239"/>
      <c r="EB1116" s="239"/>
      <c r="EC1116" s="239"/>
      <c r="ED1116" s="239"/>
      <c r="EE1116" s="239"/>
      <c r="EF1116" s="239"/>
      <c r="EG1116" s="239"/>
      <c r="EH1116" s="239"/>
      <c r="EI1116" s="239"/>
      <c r="EJ1116" s="239"/>
      <c r="EK1116" s="239"/>
      <c r="EL1116" s="239"/>
      <c r="EM1116" s="239"/>
      <c r="EN1116" s="239"/>
      <c r="EO1116" s="239"/>
      <c r="EP1116" s="239"/>
      <c r="EQ1116" s="239"/>
      <c r="ER1116" s="239"/>
      <c r="ES1116" s="239"/>
      <c r="ET1116" s="239"/>
      <c r="EU1116" s="239"/>
      <c r="EV1116" s="239"/>
      <c r="EW1116" s="239"/>
      <c r="EX1116" s="239"/>
      <c r="EY1116" s="239"/>
      <c r="EZ1116" s="239"/>
      <c r="FA1116" s="239"/>
      <c r="FB1116" s="239"/>
      <c r="FC1116" s="239"/>
      <c r="FD1116" s="239"/>
      <c r="FE1116" s="239"/>
      <c r="FF1116" s="239"/>
      <c r="FG1116" s="239"/>
      <c r="FH1116" s="239"/>
      <c r="FI1116" s="239"/>
      <c r="FJ1116" s="239"/>
      <c r="FK1116" s="239"/>
      <c r="FL1116" s="239"/>
      <c r="FM1116" s="239"/>
      <c r="FN1116" s="239"/>
      <c r="FO1116" s="239"/>
      <c r="FP1116" s="239"/>
      <c r="FQ1116" s="239"/>
      <c r="FR1116" s="239"/>
      <c r="FS1116" s="239"/>
      <c r="FT1116" s="239"/>
      <c r="FU1116" s="239"/>
      <c r="FV1116" s="239"/>
      <c r="FW1116" s="239"/>
      <c r="FX1116" s="239"/>
      <c r="FY1116" s="239"/>
      <c r="FZ1116" s="239"/>
      <c r="GA1116" s="239"/>
      <c r="GB1116" s="239"/>
      <c r="GC1116" s="239"/>
      <c r="GD1116" s="239"/>
      <c r="GE1116" s="239"/>
      <c r="GF1116" s="239"/>
      <c r="GG1116" s="239"/>
      <c r="GH1116" s="239"/>
      <c r="GI1116" s="239"/>
      <c r="GJ1116" s="239"/>
      <c r="GK1116" s="239"/>
      <c r="GL1116" s="239"/>
      <c r="GM1116" s="239"/>
      <c r="GN1116" s="239"/>
      <c r="GO1116" s="239"/>
      <c r="GP1116" s="239"/>
      <c r="GQ1116" s="239"/>
      <c r="GR1116" s="239"/>
      <c r="GS1116" s="239"/>
      <c r="GT1116" s="239"/>
      <c r="GU1116" s="239"/>
      <c r="GV1116" s="239"/>
      <c r="GW1116" s="239"/>
      <c r="GX1116" s="239"/>
      <c r="GY1116" s="239"/>
      <c r="GZ1116" s="239"/>
      <c r="HA1116" s="239"/>
      <c r="HB1116" s="239"/>
      <c r="HC1116" s="239"/>
      <c r="HD1116" s="239"/>
      <c r="HE1116" s="239"/>
      <c r="HF1116" s="239"/>
      <c r="HG1116" s="239"/>
      <c r="HH1116" s="239"/>
      <c r="HI1116" s="239"/>
      <c r="HJ1116" s="239"/>
      <c r="HK1116" s="239"/>
      <c r="HL1116" s="239"/>
      <c r="HM1116" s="239"/>
      <c r="HN1116" s="239"/>
      <c r="HO1116" s="239"/>
      <c r="HP1116" s="239"/>
      <c r="HQ1116" s="239"/>
      <c r="HR1116" s="239"/>
      <c r="HS1116" s="239"/>
      <c r="HT1116" s="239"/>
      <c r="HU1116" s="239"/>
      <c r="HV1116" s="239"/>
      <c r="HW1116" s="239"/>
      <c r="HX1116" s="239"/>
      <c r="HY1116" s="239"/>
      <c r="HZ1116" s="239"/>
      <c r="IA1116" s="239"/>
      <c r="IB1116" s="239"/>
      <c r="IC1116" s="239"/>
      <c r="ID1116" s="239"/>
      <c r="IE1116" s="239"/>
      <c r="IF1116" s="239"/>
      <c r="IG1116" s="239"/>
      <c r="IH1116" s="325"/>
      <c r="II1116" s="325"/>
      <c r="IJ1116" s="325"/>
      <c r="IK1116" s="325"/>
      <c r="IL1116" s="325"/>
      <c r="IM1116" s="325"/>
      <c r="IN1116" s="325"/>
      <c r="IO1116" s="325"/>
      <c r="IP1116" s="325"/>
      <c r="IQ1116" s="325"/>
      <c r="IR1116" s="325"/>
      <c r="IS1116" s="325"/>
      <c r="IT1116" s="325"/>
      <c r="IU1116" s="325"/>
      <c r="IV1116" s="325"/>
    </row>
    <row r="1117" spans="1:6" s="321" customFormat="1" ht="30" customHeight="1">
      <c r="A1117" s="341" t="s">
        <v>954</v>
      </c>
      <c r="B1117" s="344">
        <v>0</v>
      </c>
      <c r="C1117" s="338">
        <f t="shared" si="144"/>
        <v>0</v>
      </c>
      <c r="D1117" s="345"/>
      <c r="E1117" s="353" t="str">
        <f t="shared" si="145"/>
        <v>-</v>
      </c>
      <c r="F1117" s="354"/>
    </row>
    <row r="1118" spans="1:6" s="321" customFormat="1" ht="30" customHeight="1">
      <c r="A1118" s="341" t="s">
        <v>955</v>
      </c>
      <c r="B1118" s="344">
        <v>0</v>
      </c>
      <c r="C1118" s="338">
        <f t="shared" si="144"/>
        <v>0</v>
      </c>
      <c r="D1118" s="345"/>
      <c r="E1118" s="353" t="str">
        <f t="shared" si="145"/>
        <v>-</v>
      </c>
      <c r="F1118" s="354"/>
    </row>
    <row r="1119" spans="1:6" s="321" customFormat="1" ht="30" customHeight="1">
      <c r="A1119" s="341" t="s">
        <v>956</v>
      </c>
      <c r="B1119" s="344">
        <v>0</v>
      </c>
      <c r="C1119" s="338">
        <f t="shared" si="144"/>
        <v>0</v>
      </c>
      <c r="D1119" s="345"/>
      <c r="E1119" s="353" t="str">
        <f t="shared" si="145"/>
        <v>-</v>
      </c>
      <c r="F1119" s="354"/>
    </row>
    <row r="1120" spans="1:6" s="321" customFormat="1" ht="30" customHeight="1">
      <c r="A1120" s="341" t="s">
        <v>957</v>
      </c>
      <c r="B1120" s="344">
        <v>0</v>
      </c>
      <c r="C1120" s="338">
        <f t="shared" si="144"/>
        <v>0</v>
      </c>
      <c r="D1120" s="345"/>
      <c r="E1120" s="353" t="str">
        <f t="shared" si="145"/>
        <v>-</v>
      </c>
      <c r="F1120" s="354"/>
    </row>
    <row r="1121" spans="1:6" s="321" customFormat="1" ht="30" customHeight="1">
      <c r="A1121" s="341" t="s">
        <v>958</v>
      </c>
      <c r="B1121" s="344">
        <v>0</v>
      </c>
      <c r="C1121" s="338">
        <f t="shared" si="144"/>
        <v>0</v>
      </c>
      <c r="D1121" s="345"/>
      <c r="E1121" s="353" t="str">
        <f t="shared" si="145"/>
        <v>-</v>
      </c>
      <c r="F1121" s="354"/>
    </row>
    <row r="1122" spans="1:6" s="321" customFormat="1" ht="30" customHeight="1">
      <c r="A1122" s="341" t="s">
        <v>87</v>
      </c>
      <c r="B1122" s="344">
        <v>0</v>
      </c>
      <c r="C1122" s="338">
        <f t="shared" si="144"/>
        <v>0</v>
      </c>
      <c r="D1122" s="345"/>
      <c r="E1122" s="353" t="str">
        <f t="shared" si="145"/>
        <v>-</v>
      </c>
      <c r="F1122" s="354"/>
    </row>
    <row r="1123" spans="1:256" s="321" customFormat="1" ht="30" customHeight="1">
      <c r="A1123" s="341" t="s">
        <v>959</v>
      </c>
      <c r="B1123" s="344">
        <v>1849.5</v>
      </c>
      <c r="C1123" s="338">
        <f t="shared" si="144"/>
        <v>1849.5</v>
      </c>
      <c r="D1123" s="345">
        <v>1970</v>
      </c>
      <c r="E1123" s="353">
        <f t="shared" si="145"/>
        <v>1.0651527439848607</v>
      </c>
      <c r="F1123" s="355"/>
      <c r="G1123" s="239"/>
      <c r="H1123" s="239"/>
      <c r="I1123" s="239"/>
      <c r="J1123" s="239"/>
      <c r="K1123" s="239"/>
      <c r="L1123" s="239"/>
      <c r="M1123" s="239"/>
      <c r="N1123" s="239"/>
      <c r="O1123" s="239"/>
      <c r="P1123" s="239"/>
      <c r="Q1123" s="239"/>
      <c r="R1123" s="239"/>
      <c r="S1123" s="239"/>
      <c r="T1123" s="239"/>
      <c r="U1123" s="239"/>
      <c r="V1123" s="239"/>
      <c r="W1123" s="239"/>
      <c r="X1123" s="239"/>
      <c r="Y1123" s="239"/>
      <c r="Z1123" s="239"/>
      <c r="AA1123" s="239"/>
      <c r="AB1123" s="239"/>
      <c r="AC1123" s="239"/>
      <c r="AD1123" s="239"/>
      <c r="AE1123" s="239"/>
      <c r="AF1123" s="239"/>
      <c r="AG1123" s="239"/>
      <c r="AH1123" s="239"/>
      <c r="AI1123" s="239"/>
      <c r="AJ1123" s="239"/>
      <c r="AK1123" s="239"/>
      <c r="AL1123" s="239"/>
      <c r="AM1123" s="239"/>
      <c r="AN1123" s="239"/>
      <c r="AO1123" s="239"/>
      <c r="AP1123" s="239"/>
      <c r="AQ1123" s="239"/>
      <c r="AR1123" s="239"/>
      <c r="AS1123" s="239"/>
      <c r="AT1123" s="239"/>
      <c r="AU1123" s="239"/>
      <c r="AV1123" s="239"/>
      <c r="AW1123" s="239"/>
      <c r="AX1123" s="239"/>
      <c r="AY1123" s="239"/>
      <c r="AZ1123" s="239"/>
      <c r="BA1123" s="239"/>
      <c r="BB1123" s="239"/>
      <c r="BC1123" s="239"/>
      <c r="BD1123" s="239"/>
      <c r="BE1123" s="239"/>
      <c r="BF1123" s="239"/>
      <c r="BG1123" s="239"/>
      <c r="BH1123" s="239"/>
      <c r="BI1123" s="239"/>
      <c r="BJ1123" s="239"/>
      <c r="BK1123" s="239"/>
      <c r="BL1123" s="239"/>
      <c r="BM1123" s="239"/>
      <c r="BN1123" s="239"/>
      <c r="BO1123" s="239"/>
      <c r="BP1123" s="239"/>
      <c r="BQ1123" s="239"/>
      <c r="BR1123" s="239"/>
      <c r="BS1123" s="239"/>
      <c r="BT1123" s="239"/>
      <c r="BU1123" s="239"/>
      <c r="BV1123" s="239"/>
      <c r="BW1123" s="239"/>
      <c r="BX1123" s="239"/>
      <c r="BY1123" s="239"/>
      <c r="BZ1123" s="239"/>
      <c r="CA1123" s="239"/>
      <c r="CB1123" s="239"/>
      <c r="CC1123" s="239"/>
      <c r="CD1123" s="239"/>
      <c r="CE1123" s="239"/>
      <c r="CF1123" s="239"/>
      <c r="CG1123" s="239"/>
      <c r="CH1123" s="239"/>
      <c r="CI1123" s="239"/>
      <c r="CJ1123" s="239"/>
      <c r="CK1123" s="239"/>
      <c r="CL1123" s="239"/>
      <c r="CM1123" s="239"/>
      <c r="CN1123" s="239"/>
      <c r="CO1123" s="239"/>
      <c r="CP1123" s="239"/>
      <c r="CQ1123" s="239"/>
      <c r="CR1123" s="239"/>
      <c r="CS1123" s="239"/>
      <c r="CT1123" s="239"/>
      <c r="CU1123" s="239"/>
      <c r="CV1123" s="239"/>
      <c r="CW1123" s="239"/>
      <c r="CX1123" s="239"/>
      <c r="CY1123" s="239"/>
      <c r="CZ1123" s="239"/>
      <c r="DA1123" s="239"/>
      <c r="DB1123" s="239"/>
      <c r="DC1123" s="239"/>
      <c r="DD1123" s="239"/>
      <c r="DE1123" s="239"/>
      <c r="DF1123" s="239"/>
      <c r="DG1123" s="239"/>
      <c r="DH1123" s="239"/>
      <c r="DI1123" s="239"/>
      <c r="DJ1123" s="239"/>
      <c r="DK1123" s="239"/>
      <c r="DL1123" s="239"/>
      <c r="DM1123" s="239"/>
      <c r="DN1123" s="239"/>
      <c r="DO1123" s="239"/>
      <c r="DP1123" s="239"/>
      <c r="DQ1123" s="239"/>
      <c r="DR1123" s="239"/>
      <c r="DS1123" s="239"/>
      <c r="DT1123" s="239"/>
      <c r="DU1123" s="239"/>
      <c r="DV1123" s="239"/>
      <c r="DW1123" s="239"/>
      <c r="DX1123" s="239"/>
      <c r="DY1123" s="239"/>
      <c r="DZ1123" s="239"/>
      <c r="EA1123" s="239"/>
      <c r="EB1123" s="239"/>
      <c r="EC1123" s="239"/>
      <c r="ED1123" s="239"/>
      <c r="EE1123" s="239"/>
      <c r="EF1123" s="239"/>
      <c r="EG1123" s="239"/>
      <c r="EH1123" s="239"/>
      <c r="EI1123" s="239"/>
      <c r="EJ1123" s="239"/>
      <c r="EK1123" s="239"/>
      <c r="EL1123" s="239"/>
      <c r="EM1123" s="239"/>
      <c r="EN1123" s="239"/>
      <c r="EO1123" s="239"/>
      <c r="EP1123" s="239"/>
      <c r="EQ1123" s="239"/>
      <c r="ER1123" s="239"/>
      <c r="ES1123" s="239"/>
      <c r="ET1123" s="239"/>
      <c r="EU1123" s="239"/>
      <c r="EV1123" s="239"/>
      <c r="EW1123" s="239"/>
      <c r="EX1123" s="239"/>
      <c r="EY1123" s="239"/>
      <c r="EZ1123" s="239"/>
      <c r="FA1123" s="239"/>
      <c r="FB1123" s="239"/>
      <c r="FC1123" s="239"/>
      <c r="FD1123" s="239"/>
      <c r="FE1123" s="239"/>
      <c r="FF1123" s="239"/>
      <c r="FG1123" s="239"/>
      <c r="FH1123" s="239"/>
      <c r="FI1123" s="239"/>
      <c r="FJ1123" s="239"/>
      <c r="FK1123" s="239"/>
      <c r="FL1123" s="239"/>
      <c r="FM1123" s="239"/>
      <c r="FN1123" s="239"/>
      <c r="FO1123" s="239"/>
      <c r="FP1123" s="239"/>
      <c r="FQ1123" s="239"/>
      <c r="FR1123" s="239"/>
      <c r="FS1123" s="239"/>
      <c r="FT1123" s="239"/>
      <c r="FU1123" s="239"/>
      <c r="FV1123" s="239"/>
      <c r="FW1123" s="239"/>
      <c r="FX1123" s="239"/>
      <c r="FY1123" s="239"/>
      <c r="FZ1123" s="239"/>
      <c r="GA1123" s="239"/>
      <c r="GB1123" s="239"/>
      <c r="GC1123" s="239"/>
      <c r="GD1123" s="239"/>
      <c r="GE1123" s="239"/>
      <c r="GF1123" s="239"/>
      <c r="GG1123" s="239"/>
      <c r="GH1123" s="239"/>
      <c r="GI1123" s="239"/>
      <c r="GJ1123" s="239"/>
      <c r="GK1123" s="239"/>
      <c r="GL1123" s="239"/>
      <c r="GM1123" s="239"/>
      <c r="GN1123" s="239"/>
      <c r="GO1123" s="239"/>
      <c r="GP1123" s="239"/>
      <c r="GQ1123" s="239"/>
      <c r="GR1123" s="239"/>
      <c r="GS1123" s="239"/>
      <c r="GT1123" s="239"/>
      <c r="GU1123" s="239"/>
      <c r="GV1123" s="239"/>
      <c r="GW1123" s="239"/>
      <c r="GX1123" s="239"/>
      <c r="GY1123" s="239"/>
      <c r="GZ1123" s="239"/>
      <c r="HA1123" s="239"/>
      <c r="HB1123" s="239"/>
      <c r="HC1123" s="239"/>
      <c r="HD1123" s="239"/>
      <c r="HE1123" s="239"/>
      <c r="HF1123" s="239"/>
      <c r="HG1123" s="239"/>
      <c r="HH1123" s="239"/>
      <c r="HI1123" s="239"/>
      <c r="HJ1123" s="239"/>
      <c r="HK1123" s="239"/>
      <c r="HL1123" s="239"/>
      <c r="HM1123" s="239"/>
      <c r="HN1123" s="239"/>
      <c r="HO1123" s="239"/>
      <c r="HP1123" s="239"/>
      <c r="HQ1123" s="239"/>
      <c r="HR1123" s="239"/>
      <c r="HS1123" s="239"/>
      <c r="HT1123" s="239"/>
      <c r="HU1123" s="239"/>
      <c r="HV1123" s="239"/>
      <c r="HW1123" s="239"/>
      <c r="HX1123" s="239"/>
      <c r="HY1123" s="239"/>
      <c r="HZ1123" s="239"/>
      <c r="IA1123" s="239"/>
      <c r="IB1123" s="239"/>
      <c r="IC1123" s="239"/>
      <c r="ID1123" s="239"/>
      <c r="IE1123" s="239"/>
      <c r="IF1123" s="239"/>
      <c r="IG1123" s="239"/>
      <c r="IH1123" s="325"/>
      <c r="II1123" s="325"/>
      <c r="IJ1123" s="325"/>
      <c r="IK1123" s="325"/>
      <c r="IL1123" s="325"/>
      <c r="IM1123" s="325"/>
      <c r="IN1123" s="325"/>
      <c r="IO1123" s="325"/>
      <c r="IP1123" s="325"/>
      <c r="IQ1123" s="325"/>
      <c r="IR1123" s="325"/>
      <c r="IS1123" s="325"/>
      <c r="IT1123" s="325"/>
      <c r="IU1123" s="325"/>
      <c r="IV1123" s="325"/>
    </row>
    <row r="1124" spans="1:6" s="321" customFormat="1" ht="30" customHeight="1">
      <c r="A1124" s="334" t="s">
        <v>960</v>
      </c>
      <c r="B1124" s="342">
        <f>SUM(B1125:B1138)</f>
        <v>0</v>
      </c>
      <c r="C1124" s="342">
        <f>SUM(C1125:C1138)</f>
        <v>0</v>
      </c>
      <c r="D1124" s="343">
        <f>SUM(D1125:D1138)</f>
        <v>0</v>
      </c>
      <c r="E1124" s="353" t="str">
        <f aca="true" t="shared" si="146" ref="E1124:E1184">_xlfn.IFERROR(D1124/B1124,"-")</f>
        <v>-</v>
      </c>
      <c r="F1124" s="354"/>
    </row>
    <row r="1125" spans="1:6" s="321" customFormat="1" ht="30" customHeight="1">
      <c r="A1125" s="341" t="s">
        <v>78</v>
      </c>
      <c r="B1125" s="344">
        <v>0</v>
      </c>
      <c r="C1125" s="338">
        <f aca="true" t="shared" si="147" ref="C1125:C1138">B1125</f>
        <v>0</v>
      </c>
      <c r="D1125" s="345"/>
      <c r="E1125" s="353" t="str">
        <f t="shared" si="146"/>
        <v>-</v>
      </c>
      <c r="F1125" s="354"/>
    </row>
    <row r="1126" spans="1:6" s="321" customFormat="1" ht="30" customHeight="1">
      <c r="A1126" s="341" t="s">
        <v>79</v>
      </c>
      <c r="B1126" s="344">
        <v>0</v>
      </c>
      <c r="C1126" s="338">
        <f t="shared" si="147"/>
        <v>0</v>
      </c>
      <c r="D1126" s="345"/>
      <c r="E1126" s="353" t="str">
        <f t="shared" si="146"/>
        <v>-</v>
      </c>
      <c r="F1126" s="354"/>
    </row>
    <row r="1127" spans="1:6" s="321" customFormat="1" ht="30" customHeight="1">
      <c r="A1127" s="341" t="s">
        <v>80</v>
      </c>
      <c r="B1127" s="344">
        <v>0</v>
      </c>
      <c r="C1127" s="338">
        <f t="shared" si="147"/>
        <v>0</v>
      </c>
      <c r="D1127" s="345"/>
      <c r="E1127" s="353" t="str">
        <f t="shared" si="146"/>
        <v>-</v>
      </c>
      <c r="F1127" s="354"/>
    </row>
    <row r="1128" spans="1:6" s="321" customFormat="1" ht="30" customHeight="1">
      <c r="A1128" s="341" t="s">
        <v>961</v>
      </c>
      <c r="B1128" s="344">
        <v>0</v>
      </c>
      <c r="C1128" s="338">
        <f t="shared" si="147"/>
        <v>0</v>
      </c>
      <c r="D1128" s="345"/>
      <c r="E1128" s="353" t="str">
        <f t="shared" si="146"/>
        <v>-</v>
      </c>
      <c r="F1128" s="354"/>
    </row>
    <row r="1129" spans="1:6" s="321" customFormat="1" ht="30" customHeight="1">
      <c r="A1129" s="341" t="s">
        <v>962</v>
      </c>
      <c r="B1129" s="344">
        <v>0</v>
      </c>
      <c r="C1129" s="338">
        <f t="shared" si="147"/>
        <v>0</v>
      </c>
      <c r="D1129" s="345"/>
      <c r="E1129" s="353" t="str">
        <f t="shared" si="146"/>
        <v>-</v>
      </c>
      <c r="F1129" s="354"/>
    </row>
    <row r="1130" spans="1:6" s="321" customFormat="1" ht="30" customHeight="1">
      <c r="A1130" s="341" t="s">
        <v>963</v>
      </c>
      <c r="B1130" s="344">
        <v>0</v>
      </c>
      <c r="C1130" s="338">
        <f t="shared" si="147"/>
        <v>0</v>
      </c>
      <c r="D1130" s="345"/>
      <c r="E1130" s="353" t="str">
        <f t="shared" si="146"/>
        <v>-</v>
      </c>
      <c r="F1130" s="354"/>
    </row>
    <row r="1131" spans="1:6" s="321" customFormat="1" ht="30" customHeight="1">
      <c r="A1131" s="341" t="s">
        <v>964</v>
      </c>
      <c r="B1131" s="344">
        <v>0</v>
      </c>
      <c r="C1131" s="338">
        <f t="shared" si="147"/>
        <v>0</v>
      </c>
      <c r="D1131" s="345"/>
      <c r="E1131" s="353" t="str">
        <f t="shared" si="146"/>
        <v>-</v>
      </c>
      <c r="F1131" s="354"/>
    </row>
    <row r="1132" spans="1:6" s="321" customFormat="1" ht="30" customHeight="1">
      <c r="A1132" s="341" t="s">
        <v>965</v>
      </c>
      <c r="B1132" s="344">
        <v>0</v>
      </c>
      <c r="C1132" s="338">
        <f t="shared" si="147"/>
        <v>0</v>
      </c>
      <c r="D1132" s="345"/>
      <c r="E1132" s="353" t="str">
        <f t="shared" si="146"/>
        <v>-</v>
      </c>
      <c r="F1132" s="354"/>
    </row>
    <row r="1133" spans="1:6" s="321" customFormat="1" ht="30" customHeight="1">
      <c r="A1133" s="341" t="s">
        <v>966</v>
      </c>
      <c r="B1133" s="344">
        <v>0</v>
      </c>
      <c r="C1133" s="338">
        <f t="shared" si="147"/>
        <v>0</v>
      </c>
      <c r="D1133" s="345"/>
      <c r="E1133" s="353" t="str">
        <f t="shared" si="146"/>
        <v>-</v>
      </c>
      <c r="F1133" s="354"/>
    </row>
    <row r="1134" spans="1:6" s="321" customFormat="1" ht="30" customHeight="1">
      <c r="A1134" s="341" t="s">
        <v>967</v>
      </c>
      <c r="B1134" s="344">
        <v>0</v>
      </c>
      <c r="C1134" s="338">
        <f t="shared" si="147"/>
        <v>0</v>
      </c>
      <c r="D1134" s="345"/>
      <c r="E1134" s="353" t="str">
        <f t="shared" si="146"/>
        <v>-</v>
      </c>
      <c r="F1134" s="354"/>
    </row>
    <row r="1135" spans="1:6" s="321" customFormat="1" ht="30" customHeight="1">
      <c r="A1135" s="341" t="s">
        <v>968</v>
      </c>
      <c r="B1135" s="344">
        <v>0</v>
      </c>
      <c r="C1135" s="338">
        <f t="shared" si="147"/>
        <v>0</v>
      </c>
      <c r="D1135" s="362"/>
      <c r="E1135" s="353" t="str">
        <f t="shared" si="146"/>
        <v>-</v>
      </c>
      <c r="F1135" s="354"/>
    </row>
    <row r="1136" spans="1:6" s="321" customFormat="1" ht="30" customHeight="1">
      <c r="A1136" s="341" t="s">
        <v>969</v>
      </c>
      <c r="B1136" s="344">
        <v>0</v>
      </c>
      <c r="C1136" s="338">
        <f t="shared" si="147"/>
        <v>0</v>
      </c>
      <c r="D1136" s="345"/>
      <c r="E1136" s="353" t="str">
        <f t="shared" si="146"/>
        <v>-</v>
      </c>
      <c r="F1136" s="354"/>
    </row>
    <row r="1137" spans="1:6" s="321" customFormat="1" ht="30" customHeight="1">
      <c r="A1137" s="341" t="s">
        <v>970</v>
      </c>
      <c r="B1137" s="344">
        <v>0</v>
      </c>
      <c r="C1137" s="338">
        <f t="shared" si="147"/>
        <v>0</v>
      </c>
      <c r="D1137" s="345"/>
      <c r="E1137" s="353" t="str">
        <f t="shared" si="146"/>
        <v>-</v>
      </c>
      <c r="F1137" s="354"/>
    </row>
    <row r="1138" spans="1:6" s="321" customFormat="1" ht="30" customHeight="1">
      <c r="A1138" s="341" t="s">
        <v>971</v>
      </c>
      <c r="B1138" s="344">
        <v>0</v>
      </c>
      <c r="C1138" s="338">
        <f aca="true" t="shared" si="148" ref="C1138:C1151">B1138</f>
        <v>0</v>
      </c>
      <c r="D1138" s="345"/>
      <c r="E1138" s="353" t="str">
        <f t="shared" si="146"/>
        <v>-</v>
      </c>
      <c r="F1138" s="354"/>
    </row>
    <row r="1139" spans="1:6" s="321" customFormat="1" ht="30" customHeight="1">
      <c r="A1139" s="334" t="s">
        <v>972</v>
      </c>
      <c r="B1139" s="342">
        <f>B1140</f>
        <v>0</v>
      </c>
      <c r="C1139" s="342">
        <f>C1140</f>
        <v>0</v>
      </c>
      <c r="D1139" s="343">
        <f>D1140</f>
        <v>24492</v>
      </c>
      <c r="E1139" s="349" t="str">
        <f t="shared" si="146"/>
        <v>-</v>
      </c>
      <c r="F1139" s="356" t="s">
        <v>973</v>
      </c>
    </row>
    <row r="1140" spans="1:6" s="321" customFormat="1" ht="30" customHeight="1">
      <c r="A1140" s="341" t="s">
        <v>974</v>
      </c>
      <c r="B1140" s="344">
        <v>0</v>
      </c>
      <c r="C1140" s="338">
        <f t="shared" si="148"/>
        <v>0</v>
      </c>
      <c r="D1140" s="345">
        <v>24492</v>
      </c>
      <c r="E1140" s="353" t="str">
        <f t="shared" si="146"/>
        <v>-</v>
      </c>
      <c r="F1140" s="354"/>
    </row>
    <row r="1141" spans="1:256" s="320" customFormat="1" ht="30" customHeight="1">
      <c r="A1141" s="334" t="s">
        <v>975</v>
      </c>
      <c r="B1141" s="342">
        <f>B1142+B1152+B1156</f>
        <v>35346.64382</v>
      </c>
      <c r="C1141" s="342">
        <f>C1142+C1152+C1156</f>
        <v>35346.64382</v>
      </c>
      <c r="D1141" s="343">
        <f>D1142+D1152+D1156</f>
        <v>34369</v>
      </c>
      <c r="E1141" s="349">
        <f t="shared" si="146"/>
        <v>0.9723412546611618</v>
      </c>
      <c r="F1141" s="350"/>
      <c r="G1141" s="351"/>
      <c r="H1141" s="351"/>
      <c r="I1141" s="351"/>
      <c r="J1141" s="351"/>
      <c r="K1141" s="351"/>
      <c r="L1141" s="351"/>
      <c r="M1141" s="351"/>
      <c r="N1141" s="351"/>
      <c r="O1141" s="351"/>
      <c r="P1141" s="351"/>
      <c r="Q1141" s="351"/>
      <c r="R1141" s="351"/>
      <c r="S1141" s="351"/>
      <c r="T1141" s="351"/>
      <c r="U1141" s="351"/>
      <c r="V1141" s="351"/>
      <c r="W1141" s="351"/>
      <c r="X1141" s="351"/>
      <c r="Y1141" s="351"/>
      <c r="Z1141" s="351"/>
      <c r="AA1141" s="351"/>
      <c r="AB1141" s="351"/>
      <c r="AC1141" s="351"/>
      <c r="AD1141" s="351"/>
      <c r="AE1141" s="351"/>
      <c r="AF1141" s="351"/>
      <c r="AG1141" s="351"/>
      <c r="AH1141" s="351"/>
      <c r="AI1141" s="351"/>
      <c r="AJ1141" s="351"/>
      <c r="AK1141" s="351"/>
      <c r="AL1141" s="351"/>
      <c r="AM1141" s="351"/>
      <c r="AN1141" s="351"/>
      <c r="AO1141" s="351"/>
      <c r="AP1141" s="351"/>
      <c r="AQ1141" s="351"/>
      <c r="AR1141" s="351"/>
      <c r="AS1141" s="351"/>
      <c r="AT1141" s="351"/>
      <c r="AU1141" s="351"/>
      <c r="AV1141" s="351"/>
      <c r="AW1141" s="351"/>
      <c r="AX1141" s="351"/>
      <c r="AY1141" s="351"/>
      <c r="AZ1141" s="351"/>
      <c r="BA1141" s="351"/>
      <c r="BB1141" s="351"/>
      <c r="BC1141" s="351"/>
      <c r="BD1141" s="351"/>
      <c r="BE1141" s="351"/>
      <c r="BF1141" s="351"/>
      <c r="BG1141" s="351"/>
      <c r="BH1141" s="351"/>
      <c r="BI1141" s="351"/>
      <c r="BJ1141" s="351"/>
      <c r="BK1141" s="351"/>
      <c r="BL1141" s="351"/>
      <c r="BM1141" s="351"/>
      <c r="BN1141" s="351"/>
      <c r="BO1141" s="351"/>
      <c r="BP1141" s="351"/>
      <c r="BQ1141" s="351"/>
      <c r="BR1141" s="351"/>
      <c r="BS1141" s="351"/>
      <c r="BT1141" s="351"/>
      <c r="BU1141" s="351"/>
      <c r="BV1141" s="351"/>
      <c r="BW1141" s="351"/>
      <c r="BX1141" s="351"/>
      <c r="BY1141" s="351"/>
      <c r="BZ1141" s="351"/>
      <c r="CA1141" s="351"/>
      <c r="CB1141" s="351"/>
      <c r="CC1141" s="351"/>
      <c r="CD1141" s="351"/>
      <c r="CE1141" s="351"/>
      <c r="CF1141" s="351"/>
      <c r="CG1141" s="351"/>
      <c r="CH1141" s="351"/>
      <c r="CI1141" s="351"/>
      <c r="CJ1141" s="351"/>
      <c r="CK1141" s="351"/>
      <c r="CL1141" s="351"/>
      <c r="CM1141" s="351"/>
      <c r="CN1141" s="351"/>
      <c r="CO1141" s="351"/>
      <c r="CP1141" s="351"/>
      <c r="CQ1141" s="351"/>
      <c r="CR1141" s="351"/>
      <c r="CS1141" s="351"/>
      <c r="CT1141" s="351"/>
      <c r="CU1141" s="351"/>
      <c r="CV1141" s="351"/>
      <c r="CW1141" s="351"/>
      <c r="CX1141" s="351"/>
      <c r="CY1141" s="351"/>
      <c r="CZ1141" s="351"/>
      <c r="DA1141" s="351"/>
      <c r="DB1141" s="351"/>
      <c r="DC1141" s="351"/>
      <c r="DD1141" s="351"/>
      <c r="DE1141" s="351"/>
      <c r="DF1141" s="351"/>
      <c r="DG1141" s="351"/>
      <c r="DH1141" s="351"/>
      <c r="DI1141" s="351"/>
      <c r="DJ1141" s="351"/>
      <c r="DK1141" s="351"/>
      <c r="DL1141" s="351"/>
      <c r="DM1141" s="351"/>
      <c r="DN1141" s="351"/>
      <c r="DO1141" s="351"/>
      <c r="DP1141" s="351"/>
      <c r="DQ1141" s="351"/>
      <c r="DR1141" s="351"/>
      <c r="DS1141" s="351"/>
      <c r="DT1141" s="351"/>
      <c r="DU1141" s="351"/>
      <c r="DV1141" s="351"/>
      <c r="DW1141" s="351"/>
      <c r="DX1141" s="351"/>
      <c r="DY1141" s="351"/>
      <c r="DZ1141" s="351"/>
      <c r="EA1141" s="351"/>
      <c r="EB1141" s="351"/>
      <c r="EC1141" s="351"/>
      <c r="ED1141" s="351"/>
      <c r="EE1141" s="351"/>
      <c r="EF1141" s="351"/>
      <c r="EG1141" s="351"/>
      <c r="EH1141" s="351"/>
      <c r="EI1141" s="351"/>
      <c r="EJ1141" s="351"/>
      <c r="EK1141" s="351"/>
      <c r="EL1141" s="351"/>
      <c r="EM1141" s="351"/>
      <c r="EN1141" s="351"/>
      <c r="EO1141" s="351"/>
      <c r="EP1141" s="351"/>
      <c r="EQ1141" s="351"/>
      <c r="ER1141" s="351"/>
      <c r="ES1141" s="351"/>
      <c r="ET1141" s="351"/>
      <c r="EU1141" s="351"/>
      <c r="EV1141" s="351"/>
      <c r="EW1141" s="351"/>
      <c r="EX1141" s="351"/>
      <c r="EY1141" s="351"/>
      <c r="EZ1141" s="351"/>
      <c r="FA1141" s="351"/>
      <c r="FB1141" s="351"/>
      <c r="FC1141" s="351"/>
      <c r="FD1141" s="351"/>
      <c r="FE1141" s="351"/>
      <c r="FF1141" s="351"/>
      <c r="FG1141" s="351"/>
      <c r="FH1141" s="351"/>
      <c r="FI1141" s="351"/>
      <c r="FJ1141" s="351"/>
      <c r="FK1141" s="351"/>
      <c r="FL1141" s="351"/>
      <c r="FM1141" s="351"/>
      <c r="FN1141" s="351"/>
      <c r="FO1141" s="351"/>
      <c r="FP1141" s="351"/>
      <c r="FQ1141" s="351"/>
      <c r="FR1141" s="351"/>
      <c r="FS1141" s="351"/>
      <c r="FT1141" s="351"/>
      <c r="FU1141" s="351"/>
      <c r="FV1141" s="351"/>
      <c r="FW1141" s="351"/>
      <c r="FX1141" s="351"/>
      <c r="FY1141" s="351"/>
      <c r="FZ1141" s="351"/>
      <c r="GA1141" s="351"/>
      <c r="GB1141" s="351"/>
      <c r="GC1141" s="351"/>
      <c r="GD1141" s="351"/>
      <c r="GE1141" s="351"/>
      <c r="GF1141" s="351"/>
      <c r="GG1141" s="351"/>
      <c r="GH1141" s="351"/>
      <c r="GI1141" s="351"/>
      <c r="GJ1141" s="351"/>
      <c r="GK1141" s="351"/>
      <c r="GL1141" s="351"/>
      <c r="GM1141" s="351"/>
      <c r="GN1141" s="351"/>
      <c r="GO1141" s="351"/>
      <c r="GP1141" s="351"/>
      <c r="GQ1141" s="351"/>
      <c r="GR1141" s="351"/>
      <c r="GS1141" s="351"/>
      <c r="GT1141" s="351"/>
      <c r="GU1141" s="351"/>
      <c r="GV1141" s="351"/>
      <c r="GW1141" s="351"/>
      <c r="GX1141" s="351"/>
      <c r="GY1141" s="351"/>
      <c r="GZ1141" s="351"/>
      <c r="HA1141" s="351"/>
      <c r="HB1141" s="351"/>
      <c r="HC1141" s="351"/>
      <c r="HD1141" s="351"/>
      <c r="HE1141" s="351"/>
      <c r="HF1141" s="351"/>
      <c r="HG1141" s="351"/>
      <c r="HH1141" s="351"/>
      <c r="HI1141" s="351"/>
      <c r="HJ1141" s="351"/>
      <c r="HK1141" s="351"/>
      <c r="HL1141" s="351"/>
      <c r="HM1141" s="351"/>
      <c r="HN1141" s="351"/>
      <c r="HO1141" s="351"/>
      <c r="HP1141" s="351"/>
      <c r="HQ1141" s="351"/>
      <c r="HR1141" s="351"/>
      <c r="HS1141" s="351"/>
      <c r="HT1141" s="351"/>
      <c r="HU1141" s="351"/>
      <c r="HV1141" s="351"/>
      <c r="HW1141" s="351"/>
      <c r="HX1141" s="351"/>
      <c r="HY1141" s="351"/>
      <c r="HZ1141" s="351"/>
      <c r="IA1141" s="351"/>
      <c r="IB1141" s="351"/>
      <c r="IC1141" s="351"/>
      <c r="ID1141" s="351"/>
      <c r="IE1141" s="351"/>
      <c r="IF1141" s="351"/>
      <c r="IG1141" s="351"/>
      <c r="IH1141" s="357"/>
      <c r="II1141" s="357"/>
      <c r="IJ1141" s="357"/>
      <c r="IK1141" s="357"/>
      <c r="IL1141" s="357"/>
      <c r="IM1141" s="357"/>
      <c r="IN1141" s="357"/>
      <c r="IO1141" s="357"/>
      <c r="IP1141" s="357"/>
      <c r="IQ1141" s="357"/>
      <c r="IR1141" s="357"/>
      <c r="IS1141" s="357"/>
      <c r="IT1141" s="357"/>
      <c r="IU1141" s="357"/>
      <c r="IV1141" s="357"/>
    </row>
    <row r="1142" spans="1:256" s="321" customFormat="1" ht="45" customHeight="1">
      <c r="A1142" s="334" t="s">
        <v>976</v>
      </c>
      <c r="B1142" s="342">
        <f>SUM(B1143:B1151)</f>
        <v>1500</v>
      </c>
      <c r="C1142" s="342">
        <f>SUM(C1143:C1151)</f>
        <v>1500</v>
      </c>
      <c r="D1142" s="343">
        <f>SUM(D1143:D1151)</f>
        <v>2985</v>
      </c>
      <c r="E1142" s="349">
        <f t="shared" si="146"/>
        <v>1.99</v>
      </c>
      <c r="F1142" s="356" t="s">
        <v>977</v>
      </c>
      <c r="G1142" s="239"/>
      <c r="H1142" s="239"/>
      <c r="I1142" s="239"/>
      <c r="J1142" s="239"/>
      <c r="K1142" s="239"/>
      <c r="L1142" s="239"/>
      <c r="M1142" s="239"/>
      <c r="N1142" s="239"/>
      <c r="O1142" s="239"/>
      <c r="P1142" s="239"/>
      <c r="Q1142" s="239"/>
      <c r="R1142" s="239"/>
      <c r="S1142" s="239"/>
      <c r="T1142" s="239"/>
      <c r="U1142" s="239"/>
      <c r="V1142" s="239"/>
      <c r="W1142" s="239"/>
      <c r="X1142" s="239"/>
      <c r="Y1142" s="239"/>
      <c r="Z1142" s="239"/>
      <c r="AA1142" s="239"/>
      <c r="AB1142" s="239"/>
      <c r="AC1142" s="239"/>
      <c r="AD1142" s="239"/>
      <c r="AE1142" s="239"/>
      <c r="AF1142" s="239"/>
      <c r="AG1142" s="239"/>
      <c r="AH1142" s="239"/>
      <c r="AI1142" s="239"/>
      <c r="AJ1142" s="239"/>
      <c r="AK1142" s="239"/>
      <c r="AL1142" s="239"/>
      <c r="AM1142" s="239"/>
      <c r="AN1142" s="239"/>
      <c r="AO1142" s="239"/>
      <c r="AP1142" s="239"/>
      <c r="AQ1142" s="239"/>
      <c r="AR1142" s="239"/>
      <c r="AS1142" s="239"/>
      <c r="AT1142" s="239"/>
      <c r="AU1142" s="239"/>
      <c r="AV1142" s="239"/>
      <c r="AW1142" s="239"/>
      <c r="AX1142" s="239"/>
      <c r="AY1142" s="239"/>
      <c r="AZ1142" s="239"/>
      <c r="BA1142" s="239"/>
      <c r="BB1142" s="239"/>
      <c r="BC1142" s="239"/>
      <c r="BD1142" s="239"/>
      <c r="BE1142" s="239"/>
      <c r="BF1142" s="239"/>
      <c r="BG1142" s="239"/>
      <c r="BH1142" s="239"/>
      <c r="BI1142" s="239"/>
      <c r="BJ1142" s="239"/>
      <c r="BK1142" s="239"/>
      <c r="BL1142" s="239"/>
      <c r="BM1142" s="239"/>
      <c r="BN1142" s="239"/>
      <c r="BO1142" s="239"/>
      <c r="BP1142" s="239"/>
      <c r="BQ1142" s="239"/>
      <c r="BR1142" s="239"/>
      <c r="BS1142" s="239"/>
      <c r="BT1142" s="239"/>
      <c r="BU1142" s="239"/>
      <c r="BV1142" s="239"/>
      <c r="BW1142" s="239"/>
      <c r="BX1142" s="239"/>
      <c r="BY1142" s="239"/>
      <c r="BZ1142" s="239"/>
      <c r="CA1142" s="239"/>
      <c r="CB1142" s="239"/>
      <c r="CC1142" s="239"/>
      <c r="CD1142" s="239"/>
      <c r="CE1142" s="239"/>
      <c r="CF1142" s="239"/>
      <c r="CG1142" s="239"/>
      <c r="CH1142" s="239"/>
      <c r="CI1142" s="239"/>
      <c r="CJ1142" s="239"/>
      <c r="CK1142" s="239"/>
      <c r="CL1142" s="239"/>
      <c r="CM1142" s="239"/>
      <c r="CN1142" s="239"/>
      <c r="CO1142" s="239"/>
      <c r="CP1142" s="239"/>
      <c r="CQ1142" s="239"/>
      <c r="CR1142" s="239"/>
      <c r="CS1142" s="239"/>
      <c r="CT1142" s="239"/>
      <c r="CU1142" s="239"/>
      <c r="CV1142" s="239"/>
      <c r="CW1142" s="239"/>
      <c r="CX1142" s="239"/>
      <c r="CY1142" s="239"/>
      <c r="CZ1142" s="239"/>
      <c r="DA1142" s="239"/>
      <c r="DB1142" s="239"/>
      <c r="DC1142" s="239"/>
      <c r="DD1142" s="239"/>
      <c r="DE1142" s="239"/>
      <c r="DF1142" s="239"/>
      <c r="DG1142" s="239"/>
      <c r="DH1142" s="239"/>
      <c r="DI1142" s="239"/>
      <c r="DJ1142" s="239"/>
      <c r="DK1142" s="239"/>
      <c r="DL1142" s="239"/>
      <c r="DM1142" s="239"/>
      <c r="DN1142" s="239"/>
      <c r="DO1142" s="239"/>
      <c r="DP1142" s="239"/>
      <c r="DQ1142" s="239"/>
      <c r="DR1142" s="239"/>
      <c r="DS1142" s="239"/>
      <c r="DT1142" s="239"/>
      <c r="DU1142" s="239"/>
      <c r="DV1142" s="239"/>
      <c r="DW1142" s="239"/>
      <c r="DX1142" s="239"/>
      <c r="DY1142" s="239"/>
      <c r="DZ1142" s="239"/>
      <c r="EA1142" s="239"/>
      <c r="EB1142" s="239"/>
      <c r="EC1142" s="239"/>
      <c r="ED1142" s="239"/>
      <c r="EE1142" s="239"/>
      <c r="EF1142" s="239"/>
      <c r="EG1142" s="239"/>
      <c r="EH1142" s="239"/>
      <c r="EI1142" s="239"/>
      <c r="EJ1142" s="239"/>
      <c r="EK1142" s="239"/>
      <c r="EL1142" s="239"/>
      <c r="EM1142" s="239"/>
      <c r="EN1142" s="239"/>
      <c r="EO1142" s="239"/>
      <c r="EP1142" s="239"/>
      <c r="EQ1142" s="239"/>
      <c r="ER1142" s="239"/>
      <c r="ES1142" s="239"/>
      <c r="ET1142" s="239"/>
      <c r="EU1142" s="239"/>
      <c r="EV1142" s="239"/>
      <c r="EW1142" s="239"/>
      <c r="EX1142" s="239"/>
      <c r="EY1142" s="239"/>
      <c r="EZ1142" s="239"/>
      <c r="FA1142" s="239"/>
      <c r="FB1142" s="239"/>
      <c r="FC1142" s="239"/>
      <c r="FD1142" s="239"/>
      <c r="FE1142" s="239"/>
      <c r="FF1142" s="239"/>
      <c r="FG1142" s="239"/>
      <c r="FH1142" s="239"/>
      <c r="FI1142" s="239"/>
      <c r="FJ1142" s="239"/>
      <c r="FK1142" s="239"/>
      <c r="FL1142" s="239"/>
      <c r="FM1142" s="239"/>
      <c r="FN1142" s="239"/>
      <c r="FO1142" s="239"/>
      <c r="FP1142" s="239"/>
      <c r="FQ1142" s="239"/>
      <c r="FR1142" s="239"/>
      <c r="FS1142" s="239"/>
      <c r="FT1142" s="239"/>
      <c r="FU1142" s="239"/>
      <c r="FV1142" s="239"/>
      <c r="FW1142" s="239"/>
      <c r="FX1142" s="239"/>
      <c r="FY1142" s="239"/>
      <c r="FZ1142" s="239"/>
      <c r="GA1142" s="239"/>
      <c r="GB1142" s="239"/>
      <c r="GC1142" s="239"/>
      <c r="GD1142" s="239"/>
      <c r="GE1142" s="239"/>
      <c r="GF1142" s="239"/>
      <c r="GG1142" s="239"/>
      <c r="GH1142" s="239"/>
      <c r="GI1142" s="239"/>
      <c r="GJ1142" s="239"/>
      <c r="GK1142" s="239"/>
      <c r="GL1142" s="239"/>
      <c r="GM1142" s="239"/>
      <c r="GN1142" s="239"/>
      <c r="GO1142" s="239"/>
      <c r="GP1142" s="239"/>
      <c r="GQ1142" s="239"/>
      <c r="GR1142" s="239"/>
      <c r="GS1142" s="239"/>
      <c r="GT1142" s="239"/>
      <c r="GU1142" s="239"/>
      <c r="GV1142" s="239"/>
      <c r="GW1142" s="239"/>
      <c r="GX1142" s="239"/>
      <c r="GY1142" s="239"/>
      <c r="GZ1142" s="239"/>
      <c r="HA1142" s="239"/>
      <c r="HB1142" s="239"/>
      <c r="HC1142" s="239"/>
      <c r="HD1142" s="239"/>
      <c r="HE1142" s="239"/>
      <c r="HF1142" s="239"/>
      <c r="HG1142" s="239"/>
      <c r="HH1142" s="239"/>
      <c r="HI1142" s="239"/>
      <c r="HJ1142" s="239"/>
      <c r="HK1142" s="239"/>
      <c r="HL1142" s="239"/>
      <c r="HM1142" s="239"/>
      <c r="HN1142" s="239"/>
      <c r="HO1142" s="239"/>
      <c r="HP1142" s="239"/>
      <c r="HQ1142" s="239"/>
      <c r="HR1142" s="239"/>
      <c r="HS1142" s="239"/>
      <c r="HT1142" s="239"/>
      <c r="HU1142" s="239"/>
      <c r="HV1142" s="239"/>
      <c r="HW1142" s="239"/>
      <c r="HX1142" s="239"/>
      <c r="HY1142" s="239"/>
      <c r="HZ1142" s="239"/>
      <c r="IA1142" s="239"/>
      <c r="IB1142" s="239"/>
      <c r="IC1142" s="239"/>
      <c r="ID1142" s="239"/>
      <c r="IE1142" s="239"/>
      <c r="IF1142" s="239"/>
      <c r="IG1142" s="239"/>
      <c r="IH1142" s="325"/>
      <c r="II1142" s="325"/>
      <c r="IJ1142" s="325"/>
      <c r="IK1142" s="325"/>
      <c r="IL1142" s="325"/>
      <c r="IM1142" s="325"/>
      <c r="IN1142" s="325"/>
      <c r="IO1142" s="325"/>
      <c r="IP1142" s="325"/>
      <c r="IQ1142" s="325"/>
      <c r="IR1142" s="325"/>
      <c r="IS1142" s="325"/>
      <c r="IT1142" s="325"/>
      <c r="IU1142" s="325"/>
      <c r="IV1142" s="325"/>
    </row>
    <row r="1143" spans="1:6" s="321" customFormat="1" ht="30" customHeight="1">
      <c r="A1143" s="341" t="s">
        <v>978</v>
      </c>
      <c r="B1143" s="344">
        <v>0</v>
      </c>
      <c r="C1143" s="338">
        <f t="shared" si="148"/>
        <v>0</v>
      </c>
      <c r="D1143" s="345"/>
      <c r="E1143" s="353" t="str">
        <f t="shared" si="146"/>
        <v>-</v>
      </c>
      <c r="F1143" s="354"/>
    </row>
    <row r="1144" spans="1:6" s="321" customFormat="1" ht="30" customHeight="1">
      <c r="A1144" s="341" t="s">
        <v>979</v>
      </c>
      <c r="B1144" s="344">
        <v>0</v>
      </c>
      <c r="C1144" s="338">
        <f t="shared" si="148"/>
        <v>0</v>
      </c>
      <c r="D1144" s="345"/>
      <c r="E1144" s="353" t="str">
        <f t="shared" si="146"/>
        <v>-</v>
      </c>
      <c r="F1144" s="354"/>
    </row>
    <row r="1145" spans="1:6" s="321" customFormat="1" ht="30" customHeight="1">
      <c r="A1145" s="341" t="s">
        <v>980</v>
      </c>
      <c r="B1145" s="344">
        <v>0</v>
      </c>
      <c r="C1145" s="338">
        <f t="shared" si="148"/>
        <v>0</v>
      </c>
      <c r="D1145" s="345"/>
      <c r="E1145" s="353" t="str">
        <f t="shared" si="146"/>
        <v>-</v>
      </c>
      <c r="F1145" s="354"/>
    </row>
    <row r="1146" spans="1:6" s="321" customFormat="1" ht="30" customHeight="1">
      <c r="A1146" s="341" t="s">
        <v>981</v>
      </c>
      <c r="B1146" s="344">
        <v>0</v>
      </c>
      <c r="C1146" s="338">
        <f t="shared" si="148"/>
        <v>0</v>
      </c>
      <c r="D1146" s="345"/>
      <c r="E1146" s="353" t="str">
        <f t="shared" si="146"/>
        <v>-</v>
      </c>
      <c r="F1146" s="354"/>
    </row>
    <row r="1147" spans="1:6" s="321" customFormat="1" ht="30" customHeight="1">
      <c r="A1147" s="341" t="s">
        <v>982</v>
      </c>
      <c r="B1147" s="344">
        <v>0</v>
      </c>
      <c r="C1147" s="338">
        <f t="shared" si="148"/>
        <v>0</v>
      </c>
      <c r="D1147" s="345"/>
      <c r="E1147" s="353" t="str">
        <f t="shared" si="146"/>
        <v>-</v>
      </c>
      <c r="F1147" s="354"/>
    </row>
    <row r="1148" spans="1:6" s="321" customFormat="1" ht="30" customHeight="1">
      <c r="A1148" s="341" t="s">
        <v>983</v>
      </c>
      <c r="B1148" s="344">
        <v>0</v>
      </c>
      <c r="C1148" s="338">
        <f t="shared" si="148"/>
        <v>0</v>
      </c>
      <c r="D1148" s="345">
        <v>22</v>
      </c>
      <c r="E1148" s="353" t="str">
        <f t="shared" si="146"/>
        <v>-</v>
      </c>
      <c r="F1148" s="355"/>
    </row>
    <row r="1149" spans="1:6" s="321" customFormat="1" ht="30" customHeight="1">
      <c r="A1149" s="341" t="s">
        <v>984</v>
      </c>
      <c r="B1149" s="344">
        <v>0</v>
      </c>
      <c r="C1149" s="338">
        <f t="shared" si="148"/>
        <v>0</v>
      </c>
      <c r="D1149" s="345"/>
      <c r="E1149" s="353" t="str">
        <f t="shared" si="146"/>
        <v>-</v>
      </c>
      <c r="F1149" s="354"/>
    </row>
    <row r="1150" spans="1:6" s="321" customFormat="1" ht="30" customHeight="1">
      <c r="A1150" s="341" t="s">
        <v>985</v>
      </c>
      <c r="B1150" s="344">
        <v>0</v>
      </c>
      <c r="C1150" s="338">
        <f t="shared" si="148"/>
        <v>0</v>
      </c>
      <c r="D1150" s="345">
        <v>2</v>
      </c>
      <c r="E1150" s="353" t="str">
        <f t="shared" si="146"/>
        <v>-</v>
      </c>
      <c r="F1150" s="354"/>
    </row>
    <row r="1151" spans="1:256" s="321" customFormat="1" ht="30" customHeight="1">
      <c r="A1151" s="341" t="s">
        <v>986</v>
      </c>
      <c r="B1151" s="344">
        <v>1500</v>
      </c>
      <c r="C1151" s="338">
        <f t="shared" si="148"/>
        <v>1500</v>
      </c>
      <c r="D1151" s="345">
        <v>2961</v>
      </c>
      <c r="E1151" s="353">
        <f t="shared" si="146"/>
        <v>1.974</v>
      </c>
      <c r="F1151" s="355"/>
      <c r="G1151" s="239"/>
      <c r="H1151" s="239"/>
      <c r="I1151" s="239"/>
      <c r="J1151" s="239"/>
      <c r="K1151" s="239"/>
      <c r="L1151" s="239"/>
      <c r="M1151" s="239"/>
      <c r="N1151" s="239"/>
      <c r="O1151" s="239"/>
      <c r="P1151" s="239"/>
      <c r="Q1151" s="239"/>
      <c r="R1151" s="239"/>
      <c r="S1151" s="239"/>
      <c r="T1151" s="239"/>
      <c r="U1151" s="239"/>
      <c r="V1151" s="239"/>
      <c r="W1151" s="239"/>
      <c r="X1151" s="239"/>
      <c r="Y1151" s="239"/>
      <c r="Z1151" s="239"/>
      <c r="AA1151" s="239"/>
      <c r="AB1151" s="239"/>
      <c r="AC1151" s="239"/>
      <c r="AD1151" s="239"/>
      <c r="AE1151" s="239"/>
      <c r="AF1151" s="239"/>
      <c r="AG1151" s="239"/>
      <c r="AH1151" s="239"/>
      <c r="AI1151" s="239"/>
      <c r="AJ1151" s="239"/>
      <c r="AK1151" s="239"/>
      <c r="AL1151" s="239"/>
      <c r="AM1151" s="239"/>
      <c r="AN1151" s="239"/>
      <c r="AO1151" s="239"/>
      <c r="AP1151" s="239"/>
      <c r="AQ1151" s="239"/>
      <c r="AR1151" s="239"/>
      <c r="AS1151" s="239"/>
      <c r="AT1151" s="239"/>
      <c r="AU1151" s="239"/>
      <c r="AV1151" s="239"/>
      <c r="AW1151" s="239"/>
      <c r="AX1151" s="239"/>
      <c r="AY1151" s="239"/>
      <c r="AZ1151" s="239"/>
      <c r="BA1151" s="239"/>
      <c r="BB1151" s="239"/>
      <c r="BC1151" s="239"/>
      <c r="BD1151" s="239"/>
      <c r="BE1151" s="239"/>
      <c r="BF1151" s="239"/>
      <c r="BG1151" s="239"/>
      <c r="BH1151" s="239"/>
      <c r="BI1151" s="239"/>
      <c r="BJ1151" s="239"/>
      <c r="BK1151" s="239"/>
      <c r="BL1151" s="239"/>
      <c r="BM1151" s="239"/>
      <c r="BN1151" s="239"/>
      <c r="BO1151" s="239"/>
      <c r="BP1151" s="239"/>
      <c r="BQ1151" s="239"/>
      <c r="BR1151" s="239"/>
      <c r="BS1151" s="239"/>
      <c r="BT1151" s="239"/>
      <c r="BU1151" s="239"/>
      <c r="BV1151" s="239"/>
      <c r="BW1151" s="239"/>
      <c r="BX1151" s="239"/>
      <c r="BY1151" s="239"/>
      <c r="BZ1151" s="239"/>
      <c r="CA1151" s="239"/>
      <c r="CB1151" s="239"/>
      <c r="CC1151" s="239"/>
      <c r="CD1151" s="239"/>
      <c r="CE1151" s="239"/>
      <c r="CF1151" s="239"/>
      <c r="CG1151" s="239"/>
      <c r="CH1151" s="239"/>
      <c r="CI1151" s="239"/>
      <c r="CJ1151" s="239"/>
      <c r="CK1151" s="239"/>
      <c r="CL1151" s="239"/>
      <c r="CM1151" s="239"/>
      <c r="CN1151" s="239"/>
      <c r="CO1151" s="239"/>
      <c r="CP1151" s="239"/>
      <c r="CQ1151" s="239"/>
      <c r="CR1151" s="239"/>
      <c r="CS1151" s="239"/>
      <c r="CT1151" s="239"/>
      <c r="CU1151" s="239"/>
      <c r="CV1151" s="239"/>
      <c r="CW1151" s="239"/>
      <c r="CX1151" s="239"/>
      <c r="CY1151" s="239"/>
      <c r="CZ1151" s="239"/>
      <c r="DA1151" s="239"/>
      <c r="DB1151" s="239"/>
      <c r="DC1151" s="239"/>
      <c r="DD1151" s="239"/>
      <c r="DE1151" s="239"/>
      <c r="DF1151" s="239"/>
      <c r="DG1151" s="239"/>
      <c r="DH1151" s="239"/>
      <c r="DI1151" s="239"/>
      <c r="DJ1151" s="239"/>
      <c r="DK1151" s="239"/>
      <c r="DL1151" s="239"/>
      <c r="DM1151" s="239"/>
      <c r="DN1151" s="239"/>
      <c r="DO1151" s="239"/>
      <c r="DP1151" s="239"/>
      <c r="DQ1151" s="239"/>
      <c r="DR1151" s="239"/>
      <c r="DS1151" s="239"/>
      <c r="DT1151" s="239"/>
      <c r="DU1151" s="239"/>
      <c r="DV1151" s="239"/>
      <c r="DW1151" s="239"/>
      <c r="DX1151" s="239"/>
      <c r="DY1151" s="239"/>
      <c r="DZ1151" s="239"/>
      <c r="EA1151" s="239"/>
      <c r="EB1151" s="239"/>
      <c r="EC1151" s="239"/>
      <c r="ED1151" s="239"/>
      <c r="EE1151" s="239"/>
      <c r="EF1151" s="239"/>
      <c r="EG1151" s="239"/>
      <c r="EH1151" s="239"/>
      <c r="EI1151" s="239"/>
      <c r="EJ1151" s="239"/>
      <c r="EK1151" s="239"/>
      <c r="EL1151" s="239"/>
      <c r="EM1151" s="239"/>
      <c r="EN1151" s="239"/>
      <c r="EO1151" s="239"/>
      <c r="EP1151" s="239"/>
      <c r="EQ1151" s="239"/>
      <c r="ER1151" s="239"/>
      <c r="ES1151" s="239"/>
      <c r="ET1151" s="239"/>
      <c r="EU1151" s="239"/>
      <c r="EV1151" s="239"/>
      <c r="EW1151" s="239"/>
      <c r="EX1151" s="239"/>
      <c r="EY1151" s="239"/>
      <c r="EZ1151" s="239"/>
      <c r="FA1151" s="239"/>
      <c r="FB1151" s="239"/>
      <c r="FC1151" s="239"/>
      <c r="FD1151" s="239"/>
      <c r="FE1151" s="239"/>
      <c r="FF1151" s="239"/>
      <c r="FG1151" s="239"/>
      <c r="FH1151" s="239"/>
      <c r="FI1151" s="239"/>
      <c r="FJ1151" s="239"/>
      <c r="FK1151" s="239"/>
      <c r="FL1151" s="239"/>
      <c r="FM1151" s="239"/>
      <c r="FN1151" s="239"/>
      <c r="FO1151" s="239"/>
      <c r="FP1151" s="239"/>
      <c r="FQ1151" s="239"/>
      <c r="FR1151" s="239"/>
      <c r="FS1151" s="239"/>
      <c r="FT1151" s="239"/>
      <c r="FU1151" s="239"/>
      <c r="FV1151" s="239"/>
      <c r="FW1151" s="239"/>
      <c r="FX1151" s="239"/>
      <c r="FY1151" s="239"/>
      <c r="FZ1151" s="239"/>
      <c r="GA1151" s="239"/>
      <c r="GB1151" s="239"/>
      <c r="GC1151" s="239"/>
      <c r="GD1151" s="239"/>
      <c r="GE1151" s="239"/>
      <c r="GF1151" s="239"/>
      <c r="GG1151" s="239"/>
      <c r="GH1151" s="239"/>
      <c r="GI1151" s="239"/>
      <c r="GJ1151" s="239"/>
      <c r="GK1151" s="239"/>
      <c r="GL1151" s="239"/>
      <c r="GM1151" s="239"/>
      <c r="GN1151" s="239"/>
      <c r="GO1151" s="239"/>
      <c r="GP1151" s="239"/>
      <c r="GQ1151" s="239"/>
      <c r="GR1151" s="239"/>
      <c r="GS1151" s="239"/>
      <c r="GT1151" s="239"/>
      <c r="GU1151" s="239"/>
      <c r="GV1151" s="239"/>
      <c r="GW1151" s="239"/>
      <c r="GX1151" s="239"/>
      <c r="GY1151" s="239"/>
      <c r="GZ1151" s="239"/>
      <c r="HA1151" s="239"/>
      <c r="HB1151" s="239"/>
      <c r="HC1151" s="239"/>
      <c r="HD1151" s="239"/>
      <c r="HE1151" s="239"/>
      <c r="HF1151" s="239"/>
      <c r="HG1151" s="239"/>
      <c r="HH1151" s="239"/>
      <c r="HI1151" s="239"/>
      <c r="HJ1151" s="239"/>
      <c r="HK1151" s="239"/>
      <c r="HL1151" s="239"/>
      <c r="HM1151" s="239"/>
      <c r="HN1151" s="239"/>
      <c r="HO1151" s="239"/>
      <c r="HP1151" s="239"/>
      <c r="HQ1151" s="239"/>
      <c r="HR1151" s="239"/>
      <c r="HS1151" s="239"/>
      <c r="HT1151" s="239"/>
      <c r="HU1151" s="239"/>
      <c r="HV1151" s="239"/>
      <c r="HW1151" s="239"/>
      <c r="HX1151" s="239"/>
      <c r="HY1151" s="239"/>
      <c r="HZ1151" s="239"/>
      <c r="IA1151" s="239"/>
      <c r="IB1151" s="239"/>
      <c r="IC1151" s="239"/>
      <c r="ID1151" s="239"/>
      <c r="IE1151" s="239"/>
      <c r="IF1151" s="239"/>
      <c r="IG1151" s="239"/>
      <c r="IH1151" s="325"/>
      <c r="II1151" s="325"/>
      <c r="IJ1151" s="325"/>
      <c r="IK1151" s="325"/>
      <c r="IL1151" s="325"/>
      <c r="IM1151" s="325"/>
      <c r="IN1151" s="325"/>
      <c r="IO1151" s="325"/>
      <c r="IP1151" s="325"/>
      <c r="IQ1151" s="325"/>
      <c r="IR1151" s="325"/>
      <c r="IS1151" s="325"/>
      <c r="IT1151" s="325"/>
      <c r="IU1151" s="325"/>
      <c r="IV1151" s="325"/>
    </row>
    <row r="1152" spans="1:256" s="321" customFormat="1" ht="30" customHeight="1">
      <c r="A1152" s="334" t="s">
        <v>987</v>
      </c>
      <c r="B1152" s="342">
        <f>SUM(B1153:B1155)</f>
        <v>33846.64382</v>
      </c>
      <c r="C1152" s="342">
        <f>SUM(C1153:C1155)</f>
        <v>33846.64382</v>
      </c>
      <c r="D1152" s="343">
        <f>SUM(D1153:D1155)</f>
        <v>31384</v>
      </c>
      <c r="E1152" s="353">
        <f t="shared" si="146"/>
        <v>0.9272411222484392</v>
      </c>
      <c r="F1152" s="354"/>
      <c r="G1152" s="239"/>
      <c r="H1152" s="239"/>
      <c r="I1152" s="239"/>
      <c r="J1152" s="239"/>
      <c r="K1152" s="239"/>
      <c r="L1152" s="239"/>
      <c r="M1152" s="239"/>
      <c r="N1152" s="239"/>
      <c r="O1152" s="239"/>
      <c r="P1152" s="239"/>
      <c r="Q1152" s="239"/>
      <c r="R1152" s="239"/>
      <c r="S1152" s="239"/>
      <c r="T1152" s="239"/>
      <c r="U1152" s="239"/>
      <c r="V1152" s="239"/>
      <c r="W1152" s="239"/>
      <c r="X1152" s="239"/>
      <c r="Y1152" s="239"/>
      <c r="Z1152" s="239"/>
      <c r="AA1152" s="239"/>
      <c r="AB1152" s="239"/>
      <c r="AC1152" s="239"/>
      <c r="AD1152" s="239"/>
      <c r="AE1152" s="239"/>
      <c r="AF1152" s="239"/>
      <c r="AG1152" s="239"/>
      <c r="AH1152" s="239"/>
      <c r="AI1152" s="239"/>
      <c r="AJ1152" s="239"/>
      <c r="AK1152" s="239"/>
      <c r="AL1152" s="239"/>
      <c r="AM1152" s="239"/>
      <c r="AN1152" s="239"/>
      <c r="AO1152" s="239"/>
      <c r="AP1152" s="239"/>
      <c r="AQ1152" s="239"/>
      <c r="AR1152" s="239"/>
      <c r="AS1152" s="239"/>
      <c r="AT1152" s="239"/>
      <c r="AU1152" s="239"/>
      <c r="AV1152" s="239"/>
      <c r="AW1152" s="239"/>
      <c r="AX1152" s="239"/>
      <c r="AY1152" s="239"/>
      <c r="AZ1152" s="239"/>
      <c r="BA1152" s="239"/>
      <c r="BB1152" s="239"/>
      <c r="BC1152" s="239"/>
      <c r="BD1152" s="239"/>
      <c r="BE1152" s="239"/>
      <c r="BF1152" s="239"/>
      <c r="BG1152" s="239"/>
      <c r="BH1152" s="239"/>
      <c r="BI1152" s="239"/>
      <c r="BJ1152" s="239"/>
      <c r="BK1152" s="239"/>
      <c r="BL1152" s="239"/>
      <c r="BM1152" s="239"/>
      <c r="BN1152" s="239"/>
      <c r="BO1152" s="239"/>
      <c r="BP1152" s="239"/>
      <c r="BQ1152" s="239"/>
      <c r="BR1152" s="239"/>
      <c r="BS1152" s="239"/>
      <c r="BT1152" s="239"/>
      <c r="BU1152" s="239"/>
      <c r="BV1152" s="239"/>
      <c r="BW1152" s="239"/>
      <c r="BX1152" s="239"/>
      <c r="BY1152" s="239"/>
      <c r="BZ1152" s="239"/>
      <c r="CA1152" s="239"/>
      <c r="CB1152" s="239"/>
      <c r="CC1152" s="239"/>
      <c r="CD1152" s="239"/>
      <c r="CE1152" s="239"/>
      <c r="CF1152" s="239"/>
      <c r="CG1152" s="239"/>
      <c r="CH1152" s="239"/>
      <c r="CI1152" s="239"/>
      <c r="CJ1152" s="239"/>
      <c r="CK1152" s="239"/>
      <c r="CL1152" s="239"/>
      <c r="CM1152" s="239"/>
      <c r="CN1152" s="239"/>
      <c r="CO1152" s="239"/>
      <c r="CP1152" s="239"/>
      <c r="CQ1152" s="239"/>
      <c r="CR1152" s="239"/>
      <c r="CS1152" s="239"/>
      <c r="CT1152" s="239"/>
      <c r="CU1152" s="239"/>
      <c r="CV1152" s="239"/>
      <c r="CW1152" s="239"/>
      <c r="CX1152" s="239"/>
      <c r="CY1152" s="239"/>
      <c r="CZ1152" s="239"/>
      <c r="DA1152" s="239"/>
      <c r="DB1152" s="239"/>
      <c r="DC1152" s="239"/>
      <c r="DD1152" s="239"/>
      <c r="DE1152" s="239"/>
      <c r="DF1152" s="239"/>
      <c r="DG1152" s="239"/>
      <c r="DH1152" s="239"/>
      <c r="DI1152" s="239"/>
      <c r="DJ1152" s="239"/>
      <c r="DK1152" s="239"/>
      <c r="DL1152" s="239"/>
      <c r="DM1152" s="239"/>
      <c r="DN1152" s="239"/>
      <c r="DO1152" s="239"/>
      <c r="DP1152" s="239"/>
      <c r="DQ1152" s="239"/>
      <c r="DR1152" s="239"/>
      <c r="DS1152" s="239"/>
      <c r="DT1152" s="239"/>
      <c r="DU1152" s="239"/>
      <c r="DV1152" s="239"/>
      <c r="DW1152" s="239"/>
      <c r="DX1152" s="239"/>
      <c r="DY1152" s="239"/>
      <c r="DZ1152" s="239"/>
      <c r="EA1152" s="239"/>
      <c r="EB1152" s="239"/>
      <c r="EC1152" s="239"/>
      <c r="ED1152" s="239"/>
      <c r="EE1152" s="239"/>
      <c r="EF1152" s="239"/>
      <c r="EG1152" s="239"/>
      <c r="EH1152" s="239"/>
      <c r="EI1152" s="239"/>
      <c r="EJ1152" s="239"/>
      <c r="EK1152" s="239"/>
      <c r="EL1152" s="239"/>
      <c r="EM1152" s="239"/>
      <c r="EN1152" s="239"/>
      <c r="EO1152" s="239"/>
      <c r="EP1152" s="239"/>
      <c r="EQ1152" s="239"/>
      <c r="ER1152" s="239"/>
      <c r="ES1152" s="239"/>
      <c r="ET1152" s="239"/>
      <c r="EU1152" s="239"/>
      <c r="EV1152" s="239"/>
      <c r="EW1152" s="239"/>
      <c r="EX1152" s="239"/>
      <c r="EY1152" s="239"/>
      <c r="EZ1152" s="239"/>
      <c r="FA1152" s="239"/>
      <c r="FB1152" s="239"/>
      <c r="FC1152" s="239"/>
      <c r="FD1152" s="239"/>
      <c r="FE1152" s="239"/>
      <c r="FF1152" s="239"/>
      <c r="FG1152" s="239"/>
      <c r="FH1152" s="239"/>
      <c r="FI1152" s="239"/>
      <c r="FJ1152" s="239"/>
      <c r="FK1152" s="239"/>
      <c r="FL1152" s="239"/>
      <c r="FM1152" s="239"/>
      <c r="FN1152" s="239"/>
      <c r="FO1152" s="239"/>
      <c r="FP1152" s="239"/>
      <c r="FQ1152" s="239"/>
      <c r="FR1152" s="239"/>
      <c r="FS1152" s="239"/>
      <c r="FT1152" s="239"/>
      <c r="FU1152" s="239"/>
      <c r="FV1152" s="239"/>
      <c r="FW1152" s="239"/>
      <c r="FX1152" s="239"/>
      <c r="FY1152" s="239"/>
      <c r="FZ1152" s="239"/>
      <c r="GA1152" s="239"/>
      <c r="GB1152" s="239"/>
      <c r="GC1152" s="239"/>
      <c r="GD1152" s="239"/>
      <c r="GE1152" s="239"/>
      <c r="GF1152" s="239"/>
      <c r="GG1152" s="239"/>
      <c r="GH1152" s="239"/>
      <c r="GI1152" s="239"/>
      <c r="GJ1152" s="239"/>
      <c r="GK1152" s="239"/>
      <c r="GL1152" s="239"/>
      <c r="GM1152" s="239"/>
      <c r="GN1152" s="239"/>
      <c r="GO1152" s="239"/>
      <c r="GP1152" s="239"/>
      <c r="GQ1152" s="239"/>
      <c r="GR1152" s="239"/>
      <c r="GS1152" s="239"/>
      <c r="GT1152" s="239"/>
      <c r="GU1152" s="239"/>
      <c r="GV1152" s="239"/>
      <c r="GW1152" s="239"/>
      <c r="GX1152" s="239"/>
      <c r="GY1152" s="239"/>
      <c r="GZ1152" s="239"/>
      <c r="HA1152" s="239"/>
      <c r="HB1152" s="239"/>
      <c r="HC1152" s="239"/>
      <c r="HD1152" s="239"/>
      <c r="HE1152" s="239"/>
      <c r="HF1152" s="239"/>
      <c r="HG1152" s="239"/>
      <c r="HH1152" s="239"/>
      <c r="HI1152" s="239"/>
      <c r="HJ1152" s="239"/>
      <c r="HK1152" s="239"/>
      <c r="HL1152" s="239"/>
      <c r="HM1152" s="239"/>
      <c r="HN1152" s="239"/>
      <c r="HO1152" s="239"/>
      <c r="HP1152" s="239"/>
      <c r="HQ1152" s="239"/>
      <c r="HR1152" s="239"/>
      <c r="HS1152" s="239"/>
      <c r="HT1152" s="239"/>
      <c r="HU1152" s="239"/>
      <c r="HV1152" s="239"/>
      <c r="HW1152" s="239"/>
      <c r="HX1152" s="239"/>
      <c r="HY1152" s="239"/>
      <c r="HZ1152" s="239"/>
      <c r="IA1152" s="239"/>
      <c r="IB1152" s="239"/>
      <c r="IC1152" s="239"/>
      <c r="ID1152" s="239"/>
      <c r="IE1152" s="239"/>
      <c r="IF1152" s="239"/>
      <c r="IG1152" s="239"/>
      <c r="IH1152" s="325"/>
      <c r="II1152" s="325"/>
      <c r="IJ1152" s="325"/>
      <c r="IK1152" s="325"/>
      <c r="IL1152" s="325"/>
      <c r="IM1152" s="325"/>
      <c r="IN1152" s="325"/>
      <c r="IO1152" s="325"/>
      <c r="IP1152" s="325"/>
      <c r="IQ1152" s="325"/>
      <c r="IR1152" s="325"/>
      <c r="IS1152" s="325"/>
      <c r="IT1152" s="325"/>
      <c r="IU1152" s="325"/>
      <c r="IV1152" s="325"/>
    </row>
    <row r="1153" spans="1:256" s="321" customFormat="1" ht="30" customHeight="1">
      <c r="A1153" s="341" t="s">
        <v>988</v>
      </c>
      <c r="B1153" s="344">
        <v>10963.51502</v>
      </c>
      <c r="C1153" s="338">
        <f aca="true" t="shared" si="149" ref="C1153:C1155">B1153</f>
        <v>10963.51502</v>
      </c>
      <c r="D1153" s="345">
        <v>9672</v>
      </c>
      <c r="E1153" s="353">
        <f t="shared" si="146"/>
        <v>0.8821988187507404</v>
      </c>
      <c r="F1153" s="355"/>
      <c r="G1153" s="239"/>
      <c r="H1153" s="239"/>
      <c r="I1153" s="239"/>
      <c r="J1153" s="239"/>
      <c r="K1153" s="239"/>
      <c r="L1153" s="239"/>
      <c r="M1153" s="239"/>
      <c r="N1153" s="239"/>
      <c r="O1153" s="239"/>
      <c r="P1153" s="239"/>
      <c r="Q1153" s="239"/>
      <c r="R1153" s="239"/>
      <c r="S1153" s="239"/>
      <c r="T1153" s="239"/>
      <c r="U1153" s="239"/>
      <c r="V1153" s="239"/>
      <c r="W1153" s="239"/>
      <c r="X1153" s="239"/>
      <c r="Y1153" s="239"/>
      <c r="Z1153" s="239"/>
      <c r="AA1153" s="239"/>
      <c r="AB1153" s="239"/>
      <c r="AC1153" s="239"/>
      <c r="AD1153" s="239"/>
      <c r="AE1153" s="239"/>
      <c r="AF1153" s="239"/>
      <c r="AG1153" s="239"/>
      <c r="AH1153" s="239"/>
      <c r="AI1153" s="239"/>
      <c r="AJ1153" s="239"/>
      <c r="AK1153" s="239"/>
      <c r="AL1153" s="239"/>
      <c r="AM1153" s="239"/>
      <c r="AN1153" s="239"/>
      <c r="AO1153" s="239"/>
      <c r="AP1153" s="239"/>
      <c r="AQ1153" s="239"/>
      <c r="AR1153" s="239"/>
      <c r="AS1153" s="239"/>
      <c r="AT1153" s="239"/>
      <c r="AU1153" s="239"/>
      <c r="AV1153" s="239"/>
      <c r="AW1153" s="239"/>
      <c r="AX1153" s="239"/>
      <c r="AY1153" s="239"/>
      <c r="AZ1153" s="239"/>
      <c r="BA1153" s="239"/>
      <c r="BB1153" s="239"/>
      <c r="BC1153" s="239"/>
      <c r="BD1153" s="239"/>
      <c r="BE1153" s="239"/>
      <c r="BF1153" s="239"/>
      <c r="BG1153" s="239"/>
      <c r="BH1153" s="239"/>
      <c r="BI1153" s="239"/>
      <c r="BJ1153" s="239"/>
      <c r="BK1153" s="239"/>
      <c r="BL1153" s="239"/>
      <c r="BM1153" s="239"/>
      <c r="BN1153" s="239"/>
      <c r="BO1153" s="239"/>
      <c r="BP1153" s="239"/>
      <c r="BQ1153" s="239"/>
      <c r="BR1153" s="239"/>
      <c r="BS1153" s="239"/>
      <c r="BT1153" s="239"/>
      <c r="BU1153" s="239"/>
      <c r="BV1153" s="239"/>
      <c r="BW1153" s="239"/>
      <c r="BX1153" s="239"/>
      <c r="BY1153" s="239"/>
      <c r="BZ1153" s="239"/>
      <c r="CA1153" s="239"/>
      <c r="CB1153" s="239"/>
      <c r="CC1153" s="239"/>
      <c r="CD1153" s="239"/>
      <c r="CE1153" s="239"/>
      <c r="CF1153" s="239"/>
      <c r="CG1153" s="239"/>
      <c r="CH1153" s="239"/>
      <c r="CI1153" s="239"/>
      <c r="CJ1153" s="239"/>
      <c r="CK1153" s="239"/>
      <c r="CL1153" s="239"/>
      <c r="CM1153" s="239"/>
      <c r="CN1153" s="239"/>
      <c r="CO1153" s="239"/>
      <c r="CP1153" s="239"/>
      <c r="CQ1153" s="239"/>
      <c r="CR1153" s="239"/>
      <c r="CS1153" s="239"/>
      <c r="CT1153" s="239"/>
      <c r="CU1153" s="239"/>
      <c r="CV1153" s="239"/>
      <c r="CW1153" s="239"/>
      <c r="CX1153" s="239"/>
      <c r="CY1153" s="239"/>
      <c r="CZ1153" s="239"/>
      <c r="DA1153" s="239"/>
      <c r="DB1153" s="239"/>
      <c r="DC1153" s="239"/>
      <c r="DD1153" s="239"/>
      <c r="DE1153" s="239"/>
      <c r="DF1153" s="239"/>
      <c r="DG1153" s="239"/>
      <c r="DH1153" s="239"/>
      <c r="DI1153" s="239"/>
      <c r="DJ1153" s="239"/>
      <c r="DK1153" s="239"/>
      <c r="DL1153" s="239"/>
      <c r="DM1153" s="239"/>
      <c r="DN1153" s="239"/>
      <c r="DO1153" s="239"/>
      <c r="DP1153" s="239"/>
      <c r="DQ1153" s="239"/>
      <c r="DR1153" s="239"/>
      <c r="DS1153" s="239"/>
      <c r="DT1153" s="239"/>
      <c r="DU1153" s="239"/>
      <c r="DV1153" s="239"/>
      <c r="DW1153" s="239"/>
      <c r="DX1153" s="239"/>
      <c r="DY1153" s="239"/>
      <c r="DZ1153" s="239"/>
      <c r="EA1153" s="239"/>
      <c r="EB1153" s="239"/>
      <c r="EC1153" s="239"/>
      <c r="ED1153" s="239"/>
      <c r="EE1153" s="239"/>
      <c r="EF1153" s="239"/>
      <c r="EG1153" s="239"/>
      <c r="EH1153" s="239"/>
      <c r="EI1153" s="239"/>
      <c r="EJ1153" s="239"/>
      <c r="EK1153" s="239"/>
      <c r="EL1153" s="239"/>
      <c r="EM1153" s="239"/>
      <c r="EN1153" s="239"/>
      <c r="EO1153" s="239"/>
      <c r="EP1153" s="239"/>
      <c r="EQ1153" s="239"/>
      <c r="ER1153" s="239"/>
      <c r="ES1153" s="239"/>
      <c r="ET1153" s="239"/>
      <c r="EU1153" s="239"/>
      <c r="EV1153" s="239"/>
      <c r="EW1153" s="239"/>
      <c r="EX1153" s="239"/>
      <c r="EY1153" s="239"/>
      <c r="EZ1153" s="239"/>
      <c r="FA1153" s="239"/>
      <c r="FB1153" s="239"/>
      <c r="FC1153" s="239"/>
      <c r="FD1153" s="239"/>
      <c r="FE1153" s="239"/>
      <c r="FF1153" s="239"/>
      <c r="FG1153" s="239"/>
      <c r="FH1153" s="239"/>
      <c r="FI1153" s="239"/>
      <c r="FJ1153" s="239"/>
      <c r="FK1153" s="239"/>
      <c r="FL1153" s="239"/>
      <c r="FM1153" s="239"/>
      <c r="FN1153" s="239"/>
      <c r="FO1153" s="239"/>
      <c r="FP1153" s="239"/>
      <c r="FQ1153" s="239"/>
      <c r="FR1153" s="239"/>
      <c r="FS1153" s="239"/>
      <c r="FT1153" s="239"/>
      <c r="FU1153" s="239"/>
      <c r="FV1153" s="239"/>
      <c r="FW1153" s="239"/>
      <c r="FX1153" s="239"/>
      <c r="FY1153" s="239"/>
      <c r="FZ1153" s="239"/>
      <c r="GA1153" s="239"/>
      <c r="GB1153" s="239"/>
      <c r="GC1153" s="239"/>
      <c r="GD1153" s="239"/>
      <c r="GE1153" s="239"/>
      <c r="GF1153" s="239"/>
      <c r="GG1153" s="239"/>
      <c r="GH1153" s="239"/>
      <c r="GI1153" s="239"/>
      <c r="GJ1153" s="239"/>
      <c r="GK1153" s="239"/>
      <c r="GL1153" s="239"/>
      <c r="GM1153" s="239"/>
      <c r="GN1153" s="239"/>
      <c r="GO1153" s="239"/>
      <c r="GP1153" s="239"/>
      <c r="GQ1153" s="239"/>
      <c r="GR1153" s="239"/>
      <c r="GS1153" s="239"/>
      <c r="GT1153" s="239"/>
      <c r="GU1153" s="239"/>
      <c r="GV1153" s="239"/>
      <c r="GW1153" s="239"/>
      <c r="GX1153" s="239"/>
      <c r="GY1153" s="239"/>
      <c r="GZ1153" s="239"/>
      <c r="HA1153" s="239"/>
      <c r="HB1153" s="239"/>
      <c r="HC1153" s="239"/>
      <c r="HD1153" s="239"/>
      <c r="HE1153" s="239"/>
      <c r="HF1153" s="239"/>
      <c r="HG1153" s="239"/>
      <c r="HH1153" s="239"/>
      <c r="HI1153" s="239"/>
      <c r="HJ1153" s="239"/>
      <c r="HK1153" s="239"/>
      <c r="HL1153" s="239"/>
      <c r="HM1153" s="239"/>
      <c r="HN1153" s="239"/>
      <c r="HO1153" s="239"/>
      <c r="HP1153" s="239"/>
      <c r="HQ1153" s="239"/>
      <c r="HR1153" s="239"/>
      <c r="HS1153" s="239"/>
      <c r="HT1153" s="239"/>
      <c r="HU1153" s="239"/>
      <c r="HV1153" s="239"/>
      <c r="HW1153" s="239"/>
      <c r="HX1153" s="239"/>
      <c r="HY1153" s="239"/>
      <c r="HZ1153" s="239"/>
      <c r="IA1153" s="239"/>
      <c r="IB1153" s="239"/>
      <c r="IC1153" s="239"/>
      <c r="ID1153" s="239"/>
      <c r="IE1153" s="239"/>
      <c r="IF1153" s="239"/>
      <c r="IG1153" s="239"/>
      <c r="IH1153" s="325"/>
      <c r="II1153" s="325"/>
      <c r="IJ1153" s="325"/>
      <c r="IK1153" s="325"/>
      <c r="IL1153" s="325"/>
      <c r="IM1153" s="325"/>
      <c r="IN1153" s="325"/>
      <c r="IO1153" s="325"/>
      <c r="IP1153" s="325"/>
      <c r="IQ1153" s="325"/>
      <c r="IR1153" s="325"/>
      <c r="IS1153" s="325"/>
      <c r="IT1153" s="325"/>
      <c r="IU1153" s="325"/>
      <c r="IV1153" s="325"/>
    </row>
    <row r="1154" spans="1:6" s="321" customFormat="1" ht="30" customHeight="1">
      <c r="A1154" s="341" t="s">
        <v>989</v>
      </c>
      <c r="B1154" s="344">
        <v>0</v>
      </c>
      <c r="C1154" s="338">
        <f t="shared" si="149"/>
        <v>0</v>
      </c>
      <c r="D1154" s="345"/>
      <c r="E1154" s="353" t="str">
        <f t="shared" si="146"/>
        <v>-</v>
      </c>
      <c r="F1154" s="354"/>
    </row>
    <row r="1155" spans="1:256" s="321" customFormat="1" ht="30" customHeight="1">
      <c r="A1155" s="341" t="s">
        <v>990</v>
      </c>
      <c r="B1155" s="344">
        <v>22883.1288</v>
      </c>
      <c r="C1155" s="338">
        <f t="shared" si="149"/>
        <v>22883.1288</v>
      </c>
      <c r="D1155" s="345">
        <v>21712</v>
      </c>
      <c r="E1155" s="353">
        <f t="shared" si="146"/>
        <v>0.9488212992971486</v>
      </c>
      <c r="F1155" s="354"/>
      <c r="G1155" s="239"/>
      <c r="H1155" s="239"/>
      <c r="I1155" s="239"/>
      <c r="J1155" s="239"/>
      <c r="K1155" s="239"/>
      <c r="L1155" s="239"/>
      <c r="M1155" s="239"/>
      <c r="N1155" s="239"/>
      <c r="O1155" s="239"/>
      <c r="P1155" s="239"/>
      <c r="Q1155" s="239"/>
      <c r="R1155" s="239"/>
      <c r="S1155" s="239"/>
      <c r="T1155" s="239"/>
      <c r="U1155" s="239"/>
      <c r="V1155" s="239"/>
      <c r="W1155" s="239"/>
      <c r="X1155" s="239"/>
      <c r="Y1155" s="239"/>
      <c r="Z1155" s="239"/>
      <c r="AA1155" s="239"/>
      <c r="AB1155" s="239"/>
      <c r="AC1155" s="239"/>
      <c r="AD1155" s="239"/>
      <c r="AE1155" s="239"/>
      <c r="AF1155" s="239"/>
      <c r="AG1155" s="239"/>
      <c r="AH1155" s="239"/>
      <c r="AI1155" s="239"/>
      <c r="AJ1155" s="239"/>
      <c r="AK1155" s="239"/>
      <c r="AL1155" s="239"/>
      <c r="AM1155" s="239"/>
      <c r="AN1155" s="239"/>
      <c r="AO1155" s="239"/>
      <c r="AP1155" s="239"/>
      <c r="AQ1155" s="239"/>
      <c r="AR1155" s="239"/>
      <c r="AS1155" s="239"/>
      <c r="AT1155" s="239"/>
      <c r="AU1155" s="239"/>
      <c r="AV1155" s="239"/>
      <c r="AW1155" s="239"/>
      <c r="AX1155" s="239"/>
      <c r="AY1155" s="239"/>
      <c r="AZ1155" s="239"/>
      <c r="BA1155" s="239"/>
      <c r="BB1155" s="239"/>
      <c r="BC1155" s="239"/>
      <c r="BD1155" s="239"/>
      <c r="BE1155" s="239"/>
      <c r="BF1155" s="239"/>
      <c r="BG1155" s="239"/>
      <c r="BH1155" s="239"/>
      <c r="BI1155" s="239"/>
      <c r="BJ1155" s="239"/>
      <c r="BK1155" s="239"/>
      <c r="BL1155" s="239"/>
      <c r="BM1155" s="239"/>
      <c r="BN1155" s="239"/>
      <c r="BO1155" s="239"/>
      <c r="BP1155" s="239"/>
      <c r="BQ1155" s="239"/>
      <c r="BR1155" s="239"/>
      <c r="BS1155" s="239"/>
      <c r="BT1155" s="239"/>
      <c r="BU1155" s="239"/>
      <c r="BV1155" s="239"/>
      <c r="BW1155" s="239"/>
      <c r="BX1155" s="239"/>
      <c r="BY1155" s="239"/>
      <c r="BZ1155" s="239"/>
      <c r="CA1155" s="239"/>
      <c r="CB1155" s="239"/>
      <c r="CC1155" s="239"/>
      <c r="CD1155" s="239"/>
      <c r="CE1155" s="239"/>
      <c r="CF1155" s="239"/>
      <c r="CG1155" s="239"/>
      <c r="CH1155" s="239"/>
      <c r="CI1155" s="239"/>
      <c r="CJ1155" s="239"/>
      <c r="CK1155" s="239"/>
      <c r="CL1155" s="239"/>
      <c r="CM1155" s="239"/>
      <c r="CN1155" s="239"/>
      <c r="CO1155" s="239"/>
      <c r="CP1155" s="239"/>
      <c r="CQ1155" s="239"/>
      <c r="CR1155" s="239"/>
      <c r="CS1155" s="239"/>
      <c r="CT1155" s="239"/>
      <c r="CU1155" s="239"/>
      <c r="CV1155" s="239"/>
      <c r="CW1155" s="239"/>
      <c r="CX1155" s="239"/>
      <c r="CY1155" s="239"/>
      <c r="CZ1155" s="239"/>
      <c r="DA1155" s="239"/>
      <c r="DB1155" s="239"/>
      <c r="DC1155" s="239"/>
      <c r="DD1155" s="239"/>
      <c r="DE1155" s="239"/>
      <c r="DF1155" s="239"/>
      <c r="DG1155" s="239"/>
      <c r="DH1155" s="239"/>
      <c r="DI1155" s="239"/>
      <c r="DJ1155" s="239"/>
      <c r="DK1155" s="239"/>
      <c r="DL1155" s="239"/>
      <c r="DM1155" s="239"/>
      <c r="DN1155" s="239"/>
      <c r="DO1155" s="239"/>
      <c r="DP1155" s="239"/>
      <c r="DQ1155" s="239"/>
      <c r="DR1155" s="239"/>
      <c r="DS1155" s="239"/>
      <c r="DT1155" s="239"/>
      <c r="DU1155" s="239"/>
      <c r="DV1155" s="239"/>
      <c r="DW1155" s="239"/>
      <c r="DX1155" s="239"/>
      <c r="DY1155" s="239"/>
      <c r="DZ1155" s="239"/>
      <c r="EA1155" s="239"/>
      <c r="EB1155" s="239"/>
      <c r="EC1155" s="239"/>
      <c r="ED1155" s="239"/>
      <c r="EE1155" s="239"/>
      <c r="EF1155" s="239"/>
      <c r="EG1155" s="239"/>
      <c r="EH1155" s="239"/>
      <c r="EI1155" s="239"/>
      <c r="EJ1155" s="239"/>
      <c r="EK1155" s="239"/>
      <c r="EL1155" s="239"/>
      <c r="EM1155" s="239"/>
      <c r="EN1155" s="239"/>
      <c r="EO1155" s="239"/>
      <c r="EP1155" s="239"/>
      <c r="EQ1155" s="239"/>
      <c r="ER1155" s="239"/>
      <c r="ES1155" s="239"/>
      <c r="ET1155" s="239"/>
      <c r="EU1155" s="239"/>
      <c r="EV1155" s="239"/>
      <c r="EW1155" s="239"/>
      <c r="EX1155" s="239"/>
      <c r="EY1155" s="239"/>
      <c r="EZ1155" s="239"/>
      <c r="FA1155" s="239"/>
      <c r="FB1155" s="239"/>
      <c r="FC1155" s="239"/>
      <c r="FD1155" s="239"/>
      <c r="FE1155" s="239"/>
      <c r="FF1155" s="239"/>
      <c r="FG1155" s="239"/>
      <c r="FH1155" s="239"/>
      <c r="FI1155" s="239"/>
      <c r="FJ1155" s="239"/>
      <c r="FK1155" s="239"/>
      <c r="FL1155" s="239"/>
      <c r="FM1155" s="239"/>
      <c r="FN1155" s="239"/>
      <c r="FO1155" s="239"/>
      <c r="FP1155" s="239"/>
      <c r="FQ1155" s="239"/>
      <c r="FR1155" s="239"/>
      <c r="FS1155" s="239"/>
      <c r="FT1155" s="239"/>
      <c r="FU1155" s="239"/>
      <c r="FV1155" s="239"/>
      <c r="FW1155" s="239"/>
      <c r="FX1155" s="239"/>
      <c r="FY1155" s="239"/>
      <c r="FZ1155" s="239"/>
      <c r="GA1155" s="239"/>
      <c r="GB1155" s="239"/>
      <c r="GC1155" s="239"/>
      <c r="GD1155" s="239"/>
      <c r="GE1155" s="239"/>
      <c r="GF1155" s="239"/>
      <c r="GG1155" s="239"/>
      <c r="GH1155" s="239"/>
      <c r="GI1155" s="239"/>
      <c r="GJ1155" s="239"/>
      <c r="GK1155" s="239"/>
      <c r="GL1155" s="239"/>
      <c r="GM1155" s="239"/>
      <c r="GN1155" s="239"/>
      <c r="GO1155" s="239"/>
      <c r="GP1155" s="239"/>
      <c r="GQ1155" s="239"/>
      <c r="GR1155" s="239"/>
      <c r="GS1155" s="239"/>
      <c r="GT1155" s="239"/>
      <c r="GU1155" s="239"/>
      <c r="GV1155" s="239"/>
      <c r="GW1155" s="239"/>
      <c r="GX1155" s="239"/>
      <c r="GY1155" s="239"/>
      <c r="GZ1155" s="239"/>
      <c r="HA1155" s="239"/>
      <c r="HB1155" s="239"/>
      <c r="HC1155" s="239"/>
      <c r="HD1155" s="239"/>
      <c r="HE1155" s="239"/>
      <c r="HF1155" s="239"/>
      <c r="HG1155" s="239"/>
      <c r="HH1155" s="239"/>
      <c r="HI1155" s="239"/>
      <c r="HJ1155" s="239"/>
      <c r="HK1155" s="239"/>
      <c r="HL1155" s="239"/>
      <c r="HM1155" s="239"/>
      <c r="HN1155" s="239"/>
      <c r="HO1155" s="239"/>
      <c r="HP1155" s="239"/>
      <c r="HQ1155" s="239"/>
      <c r="HR1155" s="239"/>
      <c r="HS1155" s="239"/>
      <c r="HT1155" s="239"/>
      <c r="HU1155" s="239"/>
      <c r="HV1155" s="239"/>
      <c r="HW1155" s="239"/>
      <c r="HX1155" s="239"/>
      <c r="HY1155" s="239"/>
      <c r="HZ1155" s="239"/>
      <c r="IA1155" s="239"/>
      <c r="IB1155" s="239"/>
      <c r="IC1155" s="239"/>
      <c r="ID1155" s="239"/>
      <c r="IE1155" s="239"/>
      <c r="IF1155" s="239"/>
      <c r="IG1155" s="239"/>
      <c r="IH1155" s="325"/>
      <c r="II1155" s="325"/>
      <c r="IJ1155" s="325"/>
      <c r="IK1155" s="325"/>
      <c r="IL1155" s="325"/>
      <c r="IM1155" s="325"/>
      <c r="IN1155" s="325"/>
      <c r="IO1155" s="325"/>
      <c r="IP1155" s="325"/>
      <c r="IQ1155" s="325"/>
      <c r="IR1155" s="325"/>
      <c r="IS1155" s="325"/>
      <c r="IT1155" s="325"/>
      <c r="IU1155" s="325"/>
      <c r="IV1155" s="325"/>
    </row>
    <row r="1156" spans="1:6" s="321" customFormat="1" ht="30" customHeight="1">
      <c r="A1156" s="334" t="s">
        <v>991</v>
      </c>
      <c r="B1156" s="342">
        <f>SUM(B1157:B1159)</f>
        <v>0</v>
      </c>
      <c r="C1156" s="342">
        <f>SUM(C1157:C1159)</f>
        <v>0</v>
      </c>
      <c r="D1156" s="343">
        <f>SUM(D1157:D1159)</f>
        <v>0</v>
      </c>
      <c r="E1156" s="353" t="str">
        <f t="shared" si="146"/>
        <v>-</v>
      </c>
      <c r="F1156" s="354"/>
    </row>
    <row r="1157" spans="1:6" s="321" customFormat="1" ht="30" customHeight="1">
      <c r="A1157" s="341" t="s">
        <v>992</v>
      </c>
      <c r="B1157" s="344">
        <v>0</v>
      </c>
      <c r="C1157" s="338">
        <f aca="true" t="shared" si="150" ref="C1157:C1159">B1157</f>
        <v>0</v>
      </c>
      <c r="D1157" s="345"/>
      <c r="E1157" s="353" t="str">
        <f t="shared" si="146"/>
        <v>-</v>
      </c>
      <c r="F1157" s="354"/>
    </row>
    <row r="1158" spans="1:6" s="321" customFormat="1" ht="30" customHeight="1">
      <c r="A1158" s="341" t="s">
        <v>993</v>
      </c>
      <c r="B1158" s="344">
        <v>0</v>
      </c>
      <c r="C1158" s="338">
        <f t="shared" si="150"/>
        <v>0</v>
      </c>
      <c r="D1158" s="362"/>
      <c r="E1158" s="353" t="str">
        <f t="shared" si="146"/>
        <v>-</v>
      </c>
      <c r="F1158" s="354"/>
    </row>
    <row r="1159" spans="1:6" s="320" customFormat="1" ht="30" customHeight="1">
      <c r="A1159" s="341" t="s">
        <v>994</v>
      </c>
      <c r="B1159" s="344">
        <v>0</v>
      </c>
      <c r="C1159" s="338">
        <f t="shared" si="150"/>
        <v>0</v>
      </c>
      <c r="D1159" s="345"/>
      <c r="E1159" s="353" t="str">
        <f t="shared" si="146"/>
        <v>-</v>
      </c>
      <c r="F1159" s="350"/>
    </row>
    <row r="1160" spans="1:6" s="321" customFormat="1" ht="30" customHeight="1">
      <c r="A1160" s="334" t="s">
        <v>995</v>
      </c>
      <c r="B1160" s="342">
        <f>B1161+B1176+B1181+B1187</f>
        <v>0</v>
      </c>
      <c r="C1160" s="342">
        <f>C1161+C1176+C1181+C1187</f>
        <v>0</v>
      </c>
      <c r="D1160" s="360">
        <f>D1161+D1176+D1181+D1187</f>
        <v>0</v>
      </c>
      <c r="E1160" s="353" t="str">
        <f t="shared" si="146"/>
        <v>-</v>
      </c>
      <c r="F1160" s="354"/>
    </row>
    <row r="1161" spans="1:6" s="321" customFormat="1" ht="30" customHeight="1">
      <c r="A1161" s="334" t="s">
        <v>996</v>
      </c>
      <c r="B1161" s="342">
        <f>SUM(B1162:B1175)</f>
        <v>0</v>
      </c>
      <c r="C1161" s="342">
        <f>SUM(C1162:C1175)</f>
        <v>0</v>
      </c>
      <c r="D1161" s="343">
        <f>SUM(D1162:D1175)</f>
        <v>0</v>
      </c>
      <c r="E1161" s="353" t="str">
        <f t="shared" si="146"/>
        <v>-</v>
      </c>
      <c r="F1161" s="354"/>
    </row>
    <row r="1162" spans="1:6" s="321" customFormat="1" ht="30" customHeight="1">
      <c r="A1162" s="341" t="s">
        <v>78</v>
      </c>
      <c r="B1162" s="344">
        <v>0</v>
      </c>
      <c r="C1162" s="338">
        <f aca="true" t="shared" si="151" ref="C1162:C1175">B1162</f>
        <v>0</v>
      </c>
      <c r="D1162" s="345"/>
      <c r="E1162" s="353" t="str">
        <f t="shared" si="146"/>
        <v>-</v>
      </c>
      <c r="F1162" s="354"/>
    </row>
    <row r="1163" spans="1:6" s="321" customFormat="1" ht="30" customHeight="1">
      <c r="A1163" s="341" t="s">
        <v>79</v>
      </c>
      <c r="B1163" s="344">
        <v>0</v>
      </c>
      <c r="C1163" s="338">
        <f t="shared" si="151"/>
        <v>0</v>
      </c>
      <c r="D1163" s="345"/>
      <c r="E1163" s="353" t="str">
        <f t="shared" si="146"/>
        <v>-</v>
      </c>
      <c r="F1163" s="354"/>
    </row>
    <row r="1164" spans="1:6" s="321" customFormat="1" ht="30" customHeight="1">
      <c r="A1164" s="341" t="s">
        <v>80</v>
      </c>
      <c r="B1164" s="344">
        <v>0</v>
      </c>
      <c r="C1164" s="338">
        <f t="shared" si="151"/>
        <v>0</v>
      </c>
      <c r="D1164" s="345"/>
      <c r="E1164" s="353" t="str">
        <f t="shared" si="146"/>
        <v>-</v>
      </c>
      <c r="F1164" s="354"/>
    </row>
    <row r="1165" spans="1:6" s="321" customFormat="1" ht="30" customHeight="1">
      <c r="A1165" s="341" t="s">
        <v>997</v>
      </c>
      <c r="B1165" s="344">
        <v>0</v>
      </c>
      <c r="C1165" s="338">
        <f t="shared" si="151"/>
        <v>0</v>
      </c>
      <c r="D1165" s="362"/>
      <c r="E1165" s="353" t="str">
        <f t="shared" si="146"/>
        <v>-</v>
      </c>
      <c r="F1165" s="354"/>
    </row>
    <row r="1166" spans="1:6" s="321" customFormat="1" ht="30" customHeight="1">
      <c r="A1166" s="341" t="s">
        <v>998</v>
      </c>
      <c r="B1166" s="344">
        <v>0</v>
      </c>
      <c r="C1166" s="338">
        <f t="shared" si="151"/>
        <v>0</v>
      </c>
      <c r="D1166" s="362"/>
      <c r="E1166" s="353" t="str">
        <f t="shared" si="146"/>
        <v>-</v>
      </c>
      <c r="F1166" s="354"/>
    </row>
    <row r="1167" spans="1:6" s="321" customFormat="1" ht="30" customHeight="1">
      <c r="A1167" s="341" t="s">
        <v>999</v>
      </c>
      <c r="B1167" s="344">
        <v>0</v>
      </c>
      <c r="C1167" s="338">
        <f t="shared" si="151"/>
        <v>0</v>
      </c>
      <c r="D1167" s="345"/>
      <c r="E1167" s="353" t="str">
        <f t="shared" si="146"/>
        <v>-</v>
      </c>
      <c r="F1167" s="354"/>
    </row>
    <row r="1168" spans="1:6" s="321" customFormat="1" ht="30" customHeight="1">
      <c r="A1168" s="341" t="s">
        <v>1000</v>
      </c>
      <c r="B1168" s="344">
        <v>0</v>
      </c>
      <c r="C1168" s="338">
        <f t="shared" si="151"/>
        <v>0</v>
      </c>
      <c r="D1168" s="345"/>
      <c r="E1168" s="353" t="str">
        <f t="shared" si="146"/>
        <v>-</v>
      </c>
      <c r="F1168" s="354"/>
    </row>
    <row r="1169" spans="1:6" s="321" customFormat="1" ht="30" customHeight="1">
      <c r="A1169" s="341" t="s">
        <v>1001</v>
      </c>
      <c r="B1169" s="344">
        <v>0</v>
      </c>
      <c r="C1169" s="338">
        <f t="shared" si="151"/>
        <v>0</v>
      </c>
      <c r="D1169" s="345"/>
      <c r="E1169" s="353" t="str">
        <f t="shared" si="146"/>
        <v>-</v>
      </c>
      <c r="F1169" s="354"/>
    </row>
    <row r="1170" spans="1:6" s="321" customFormat="1" ht="30" customHeight="1">
      <c r="A1170" s="341" t="s">
        <v>1002</v>
      </c>
      <c r="B1170" s="344">
        <v>0</v>
      </c>
      <c r="C1170" s="338">
        <f t="shared" si="151"/>
        <v>0</v>
      </c>
      <c r="D1170" s="345"/>
      <c r="E1170" s="353" t="str">
        <f t="shared" si="146"/>
        <v>-</v>
      </c>
      <c r="F1170" s="354"/>
    </row>
    <row r="1171" spans="1:6" s="321" customFormat="1" ht="30" customHeight="1">
      <c r="A1171" s="341" t="s">
        <v>1003</v>
      </c>
      <c r="B1171" s="344">
        <v>0</v>
      </c>
      <c r="C1171" s="338">
        <f t="shared" si="151"/>
        <v>0</v>
      </c>
      <c r="D1171" s="345"/>
      <c r="E1171" s="353" t="str">
        <f t="shared" si="146"/>
        <v>-</v>
      </c>
      <c r="F1171" s="354"/>
    </row>
    <row r="1172" spans="1:6" s="321" customFormat="1" ht="30" customHeight="1">
      <c r="A1172" s="341" t="s">
        <v>1004</v>
      </c>
      <c r="B1172" s="344">
        <v>0</v>
      </c>
      <c r="C1172" s="338">
        <f t="shared" si="151"/>
        <v>0</v>
      </c>
      <c r="D1172" s="345"/>
      <c r="E1172" s="353" t="str">
        <f t="shared" si="146"/>
        <v>-</v>
      </c>
      <c r="F1172" s="354"/>
    </row>
    <row r="1173" spans="1:6" s="321" customFormat="1" ht="30" customHeight="1">
      <c r="A1173" s="341" t="s">
        <v>1005</v>
      </c>
      <c r="B1173" s="344">
        <v>0</v>
      </c>
      <c r="C1173" s="338">
        <f t="shared" si="151"/>
        <v>0</v>
      </c>
      <c r="D1173" s="345"/>
      <c r="E1173" s="353" t="str">
        <f t="shared" si="146"/>
        <v>-</v>
      </c>
      <c r="F1173" s="354"/>
    </row>
    <row r="1174" spans="1:6" s="321" customFormat="1" ht="30" customHeight="1">
      <c r="A1174" s="341" t="s">
        <v>87</v>
      </c>
      <c r="B1174" s="344">
        <v>0</v>
      </c>
      <c r="C1174" s="338">
        <f t="shared" si="151"/>
        <v>0</v>
      </c>
      <c r="D1174" s="345"/>
      <c r="E1174" s="353" t="str">
        <f t="shared" si="146"/>
        <v>-</v>
      </c>
      <c r="F1174" s="354"/>
    </row>
    <row r="1175" spans="1:6" s="321" customFormat="1" ht="30" customHeight="1">
      <c r="A1175" s="341" t="s">
        <v>1006</v>
      </c>
      <c r="B1175" s="344">
        <v>0</v>
      </c>
      <c r="C1175" s="338">
        <f t="shared" si="151"/>
        <v>0</v>
      </c>
      <c r="D1175" s="345"/>
      <c r="E1175" s="353" t="str">
        <f t="shared" si="146"/>
        <v>-</v>
      </c>
      <c r="F1175" s="354"/>
    </row>
    <row r="1176" spans="1:6" s="321" customFormat="1" ht="30" customHeight="1">
      <c r="A1176" s="334" t="s">
        <v>1007</v>
      </c>
      <c r="B1176" s="342">
        <f>SUM(B1177:B1180)</f>
        <v>0</v>
      </c>
      <c r="C1176" s="342">
        <f>SUM(C1177:C1180)</f>
        <v>0</v>
      </c>
      <c r="D1176" s="343">
        <f>SUM(D1177:D1180)</f>
        <v>0</v>
      </c>
      <c r="E1176" s="353" t="str">
        <f aca="true" t="shared" si="152" ref="E1176:E1239">_xlfn.IFERROR(D1176/B1176,"-")</f>
        <v>-</v>
      </c>
      <c r="F1176" s="354"/>
    </row>
    <row r="1177" spans="1:6" s="321" customFormat="1" ht="30" customHeight="1">
      <c r="A1177" s="341" t="s">
        <v>1008</v>
      </c>
      <c r="B1177" s="344">
        <v>0</v>
      </c>
      <c r="C1177" s="338">
        <f aca="true" t="shared" si="153" ref="C1177:C1180">B1177</f>
        <v>0</v>
      </c>
      <c r="D1177" s="345"/>
      <c r="E1177" s="353" t="str">
        <f t="shared" si="152"/>
        <v>-</v>
      </c>
      <c r="F1177" s="354"/>
    </row>
    <row r="1178" spans="1:6" s="321" customFormat="1" ht="30" customHeight="1">
      <c r="A1178" s="341" t="s">
        <v>1009</v>
      </c>
      <c r="B1178" s="344">
        <v>0</v>
      </c>
      <c r="C1178" s="338">
        <f t="shared" si="153"/>
        <v>0</v>
      </c>
      <c r="D1178" s="345"/>
      <c r="E1178" s="353" t="str">
        <f t="shared" si="152"/>
        <v>-</v>
      </c>
      <c r="F1178" s="354"/>
    </row>
    <row r="1179" spans="1:6" s="321" customFormat="1" ht="30" customHeight="1">
      <c r="A1179" s="341" t="s">
        <v>1010</v>
      </c>
      <c r="B1179" s="344">
        <v>0</v>
      </c>
      <c r="C1179" s="338">
        <f t="shared" si="153"/>
        <v>0</v>
      </c>
      <c r="D1179" s="345"/>
      <c r="E1179" s="353" t="str">
        <f t="shared" si="152"/>
        <v>-</v>
      </c>
      <c r="F1179" s="354"/>
    </row>
    <row r="1180" spans="1:6" s="321" customFormat="1" ht="30" customHeight="1">
      <c r="A1180" s="341" t="s">
        <v>1011</v>
      </c>
      <c r="B1180" s="344">
        <v>0</v>
      </c>
      <c r="C1180" s="338">
        <f t="shared" si="153"/>
        <v>0</v>
      </c>
      <c r="D1180" s="345"/>
      <c r="E1180" s="353" t="str">
        <f t="shared" si="152"/>
        <v>-</v>
      </c>
      <c r="F1180" s="354"/>
    </row>
    <row r="1181" spans="1:6" s="321" customFormat="1" ht="30" customHeight="1">
      <c r="A1181" s="334" t="s">
        <v>1012</v>
      </c>
      <c r="B1181" s="342">
        <f>SUM(B1182:B1186)</f>
        <v>0</v>
      </c>
      <c r="C1181" s="342">
        <f>SUM(C1182:C1186)</f>
        <v>0</v>
      </c>
      <c r="D1181" s="343">
        <f>SUM(D1182:D1186)</f>
        <v>0</v>
      </c>
      <c r="E1181" s="353" t="str">
        <f t="shared" si="152"/>
        <v>-</v>
      </c>
      <c r="F1181" s="354"/>
    </row>
    <row r="1182" spans="1:6" s="321" customFormat="1" ht="30" customHeight="1">
      <c r="A1182" s="341" t="s">
        <v>1013</v>
      </c>
      <c r="B1182" s="344">
        <v>0</v>
      </c>
      <c r="C1182" s="338">
        <f aca="true" t="shared" si="154" ref="C1182:C1186">B1182</f>
        <v>0</v>
      </c>
      <c r="D1182" s="345"/>
      <c r="E1182" s="353" t="str">
        <f t="shared" si="152"/>
        <v>-</v>
      </c>
      <c r="F1182" s="354"/>
    </row>
    <row r="1183" spans="1:6" s="321" customFormat="1" ht="30" customHeight="1">
      <c r="A1183" s="341" t="s">
        <v>1014</v>
      </c>
      <c r="B1183" s="344">
        <v>0</v>
      </c>
      <c r="C1183" s="338">
        <f t="shared" si="154"/>
        <v>0</v>
      </c>
      <c r="D1183" s="345"/>
      <c r="E1183" s="353" t="str">
        <f t="shared" si="152"/>
        <v>-</v>
      </c>
      <c r="F1183" s="354"/>
    </row>
    <row r="1184" spans="1:6" s="321" customFormat="1" ht="30" customHeight="1">
      <c r="A1184" s="341" t="s">
        <v>1015</v>
      </c>
      <c r="B1184" s="344">
        <v>0</v>
      </c>
      <c r="C1184" s="338">
        <f t="shared" si="154"/>
        <v>0</v>
      </c>
      <c r="D1184" s="345"/>
      <c r="E1184" s="353" t="str">
        <f t="shared" si="152"/>
        <v>-</v>
      </c>
      <c r="F1184" s="354"/>
    </row>
    <row r="1185" spans="1:6" s="321" customFormat="1" ht="30" customHeight="1">
      <c r="A1185" s="341" t="s">
        <v>1016</v>
      </c>
      <c r="B1185" s="344">
        <v>0</v>
      </c>
      <c r="C1185" s="338">
        <f t="shared" si="154"/>
        <v>0</v>
      </c>
      <c r="D1185" s="345"/>
      <c r="E1185" s="353" t="str">
        <f t="shared" si="152"/>
        <v>-</v>
      </c>
      <c r="F1185" s="354"/>
    </row>
    <row r="1186" spans="1:6" s="321" customFormat="1" ht="30" customHeight="1">
      <c r="A1186" s="341" t="s">
        <v>1017</v>
      </c>
      <c r="B1186" s="344">
        <v>0</v>
      </c>
      <c r="C1186" s="338">
        <f t="shared" si="154"/>
        <v>0</v>
      </c>
      <c r="D1186" s="345"/>
      <c r="E1186" s="353" t="str">
        <f t="shared" si="152"/>
        <v>-</v>
      </c>
      <c r="F1186" s="354"/>
    </row>
    <row r="1187" spans="1:6" s="321" customFormat="1" ht="30" customHeight="1">
      <c r="A1187" s="334" t="s">
        <v>1018</v>
      </c>
      <c r="B1187" s="342">
        <f>SUM(B1188:B1198)</f>
        <v>0</v>
      </c>
      <c r="C1187" s="342">
        <f>SUM(C1188:C1198)</f>
        <v>0</v>
      </c>
      <c r="D1187" s="343">
        <f>SUM(D1188:D1198)</f>
        <v>0</v>
      </c>
      <c r="E1187" s="353" t="str">
        <f t="shared" si="152"/>
        <v>-</v>
      </c>
      <c r="F1187" s="354"/>
    </row>
    <row r="1188" spans="1:6" s="321" customFormat="1" ht="30" customHeight="1">
      <c r="A1188" s="341" t="s">
        <v>1019</v>
      </c>
      <c r="B1188" s="344">
        <v>0</v>
      </c>
      <c r="C1188" s="338">
        <f aca="true" t="shared" si="155" ref="C1188:C1198">B1188</f>
        <v>0</v>
      </c>
      <c r="D1188" s="345"/>
      <c r="E1188" s="353" t="str">
        <f t="shared" si="152"/>
        <v>-</v>
      </c>
      <c r="F1188" s="354"/>
    </row>
    <row r="1189" spans="1:6" s="321" customFormat="1" ht="30" customHeight="1">
      <c r="A1189" s="341" t="s">
        <v>1020</v>
      </c>
      <c r="B1189" s="344">
        <v>0</v>
      </c>
      <c r="C1189" s="338">
        <f t="shared" si="155"/>
        <v>0</v>
      </c>
      <c r="D1189" s="345"/>
      <c r="E1189" s="353" t="str">
        <f t="shared" si="152"/>
        <v>-</v>
      </c>
      <c r="F1189" s="354"/>
    </row>
    <row r="1190" spans="1:6" s="321" customFormat="1" ht="30" customHeight="1">
      <c r="A1190" s="341" t="s">
        <v>1021</v>
      </c>
      <c r="B1190" s="344">
        <v>0</v>
      </c>
      <c r="C1190" s="338">
        <f t="shared" si="155"/>
        <v>0</v>
      </c>
      <c r="D1190" s="345"/>
      <c r="E1190" s="353" t="str">
        <f t="shared" si="152"/>
        <v>-</v>
      </c>
      <c r="F1190" s="354"/>
    </row>
    <row r="1191" spans="1:6" s="321" customFormat="1" ht="30" customHeight="1">
      <c r="A1191" s="341" t="s">
        <v>1022</v>
      </c>
      <c r="B1191" s="344">
        <v>0</v>
      </c>
      <c r="C1191" s="338">
        <f t="shared" si="155"/>
        <v>0</v>
      </c>
      <c r="D1191" s="345"/>
      <c r="E1191" s="353" t="str">
        <f t="shared" si="152"/>
        <v>-</v>
      </c>
      <c r="F1191" s="354"/>
    </row>
    <row r="1192" spans="1:6" s="321" customFormat="1" ht="30" customHeight="1">
      <c r="A1192" s="341" t="s">
        <v>1023</v>
      </c>
      <c r="B1192" s="344">
        <v>0</v>
      </c>
      <c r="C1192" s="338">
        <f t="shared" si="155"/>
        <v>0</v>
      </c>
      <c r="D1192" s="345"/>
      <c r="E1192" s="353" t="str">
        <f t="shared" si="152"/>
        <v>-</v>
      </c>
      <c r="F1192" s="354"/>
    </row>
    <row r="1193" spans="1:6" s="321" customFormat="1" ht="30" customHeight="1">
      <c r="A1193" s="341" t="s">
        <v>1024</v>
      </c>
      <c r="B1193" s="344">
        <v>0</v>
      </c>
      <c r="C1193" s="338">
        <f t="shared" si="155"/>
        <v>0</v>
      </c>
      <c r="D1193" s="345"/>
      <c r="E1193" s="353" t="str">
        <f t="shared" si="152"/>
        <v>-</v>
      </c>
      <c r="F1193" s="354"/>
    </row>
    <row r="1194" spans="1:6" s="321" customFormat="1" ht="30" customHeight="1">
      <c r="A1194" s="341" t="s">
        <v>1025</v>
      </c>
      <c r="B1194" s="344">
        <v>0</v>
      </c>
      <c r="C1194" s="338">
        <f t="shared" si="155"/>
        <v>0</v>
      </c>
      <c r="D1194" s="345"/>
      <c r="E1194" s="353" t="str">
        <f t="shared" si="152"/>
        <v>-</v>
      </c>
      <c r="F1194" s="354"/>
    </row>
    <row r="1195" spans="1:6" s="321" customFormat="1" ht="30" customHeight="1">
      <c r="A1195" s="341" t="s">
        <v>1026</v>
      </c>
      <c r="B1195" s="344">
        <v>0</v>
      </c>
      <c r="C1195" s="338">
        <f t="shared" si="155"/>
        <v>0</v>
      </c>
      <c r="D1195" s="345"/>
      <c r="E1195" s="353" t="str">
        <f t="shared" si="152"/>
        <v>-</v>
      </c>
      <c r="F1195" s="354"/>
    </row>
    <row r="1196" spans="1:6" s="321" customFormat="1" ht="30" customHeight="1">
      <c r="A1196" s="341" t="s">
        <v>1027</v>
      </c>
      <c r="B1196" s="344">
        <v>0</v>
      </c>
      <c r="C1196" s="338">
        <f t="shared" si="155"/>
        <v>0</v>
      </c>
      <c r="D1196" s="345"/>
      <c r="E1196" s="353" t="str">
        <f t="shared" si="152"/>
        <v>-</v>
      </c>
      <c r="F1196" s="354"/>
    </row>
    <row r="1197" spans="1:6" s="321" customFormat="1" ht="30" customHeight="1">
      <c r="A1197" s="341" t="s">
        <v>1028</v>
      </c>
      <c r="B1197" s="344">
        <v>0</v>
      </c>
      <c r="C1197" s="338">
        <f t="shared" si="155"/>
        <v>0</v>
      </c>
      <c r="D1197" s="345"/>
      <c r="E1197" s="353" t="str">
        <f t="shared" si="152"/>
        <v>-</v>
      </c>
      <c r="F1197" s="354"/>
    </row>
    <row r="1198" spans="1:6" s="321" customFormat="1" ht="30" customHeight="1">
      <c r="A1198" s="341" t="s">
        <v>1029</v>
      </c>
      <c r="B1198" s="344">
        <v>0</v>
      </c>
      <c r="C1198" s="338">
        <f t="shared" si="155"/>
        <v>0</v>
      </c>
      <c r="D1198" s="345"/>
      <c r="E1198" s="353" t="str">
        <f t="shared" si="152"/>
        <v>-</v>
      </c>
      <c r="F1198" s="354"/>
    </row>
    <row r="1199" spans="1:256" s="320" customFormat="1" ht="30" customHeight="1">
      <c r="A1199" s="334" t="s">
        <v>1030</v>
      </c>
      <c r="B1199" s="342">
        <f>B1200+B1212+B1218+B1226+B1239+B1243+B1247</f>
        <v>15149.43</v>
      </c>
      <c r="C1199" s="342">
        <f>C1200+C1212+C1218+C1226+C1239+C1243+C1247</f>
        <v>15149.43</v>
      </c>
      <c r="D1199" s="360">
        <f>D1200+D1212+D1218+D1226+D1239+D1243+D1247</f>
        <v>14269</v>
      </c>
      <c r="E1199" s="349">
        <f t="shared" si="152"/>
        <v>0.941883622024063</v>
      </c>
      <c r="F1199" s="350"/>
      <c r="G1199" s="351"/>
      <c r="H1199" s="351"/>
      <c r="I1199" s="351"/>
      <c r="J1199" s="351"/>
      <c r="K1199" s="351"/>
      <c r="L1199" s="351"/>
      <c r="M1199" s="351"/>
      <c r="N1199" s="351"/>
      <c r="O1199" s="351"/>
      <c r="P1199" s="351"/>
      <c r="Q1199" s="351"/>
      <c r="R1199" s="351"/>
      <c r="S1199" s="351"/>
      <c r="T1199" s="351"/>
      <c r="U1199" s="351"/>
      <c r="V1199" s="351"/>
      <c r="W1199" s="351"/>
      <c r="X1199" s="351"/>
      <c r="Y1199" s="351"/>
      <c r="Z1199" s="351"/>
      <c r="AA1199" s="351"/>
      <c r="AB1199" s="351"/>
      <c r="AC1199" s="351"/>
      <c r="AD1199" s="351"/>
      <c r="AE1199" s="351"/>
      <c r="AF1199" s="351"/>
      <c r="AG1199" s="351"/>
      <c r="AH1199" s="351"/>
      <c r="AI1199" s="351"/>
      <c r="AJ1199" s="351"/>
      <c r="AK1199" s="351"/>
      <c r="AL1199" s="351"/>
      <c r="AM1199" s="351"/>
      <c r="AN1199" s="351"/>
      <c r="AO1199" s="351"/>
      <c r="AP1199" s="351"/>
      <c r="AQ1199" s="351"/>
      <c r="AR1199" s="351"/>
      <c r="AS1199" s="351"/>
      <c r="AT1199" s="351"/>
      <c r="AU1199" s="351"/>
      <c r="AV1199" s="351"/>
      <c r="AW1199" s="351"/>
      <c r="AX1199" s="351"/>
      <c r="AY1199" s="351"/>
      <c r="AZ1199" s="351"/>
      <c r="BA1199" s="351"/>
      <c r="BB1199" s="351"/>
      <c r="BC1199" s="351"/>
      <c r="BD1199" s="351"/>
      <c r="BE1199" s="351"/>
      <c r="BF1199" s="351"/>
      <c r="BG1199" s="351"/>
      <c r="BH1199" s="351"/>
      <c r="BI1199" s="351"/>
      <c r="BJ1199" s="351"/>
      <c r="BK1199" s="351"/>
      <c r="BL1199" s="351"/>
      <c r="BM1199" s="351"/>
      <c r="BN1199" s="351"/>
      <c r="BO1199" s="351"/>
      <c r="BP1199" s="351"/>
      <c r="BQ1199" s="351"/>
      <c r="BR1199" s="351"/>
      <c r="BS1199" s="351"/>
      <c r="BT1199" s="351"/>
      <c r="BU1199" s="351"/>
      <c r="BV1199" s="351"/>
      <c r="BW1199" s="351"/>
      <c r="BX1199" s="351"/>
      <c r="BY1199" s="351"/>
      <c r="BZ1199" s="351"/>
      <c r="CA1199" s="351"/>
      <c r="CB1199" s="351"/>
      <c r="CC1199" s="351"/>
      <c r="CD1199" s="351"/>
      <c r="CE1199" s="351"/>
      <c r="CF1199" s="351"/>
      <c r="CG1199" s="351"/>
      <c r="CH1199" s="351"/>
      <c r="CI1199" s="351"/>
      <c r="CJ1199" s="351"/>
      <c r="CK1199" s="351"/>
      <c r="CL1199" s="351"/>
      <c r="CM1199" s="351"/>
      <c r="CN1199" s="351"/>
      <c r="CO1199" s="351"/>
      <c r="CP1199" s="351"/>
      <c r="CQ1199" s="351"/>
      <c r="CR1199" s="351"/>
      <c r="CS1199" s="351"/>
      <c r="CT1199" s="351"/>
      <c r="CU1199" s="351"/>
      <c r="CV1199" s="351"/>
      <c r="CW1199" s="351"/>
      <c r="CX1199" s="351"/>
      <c r="CY1199" s="351"/>
      <c r="CZ1199" s="351"/>
      <c r="DA1199" s="351"/>
      <c r="DB1199" s="351"/>
      <c r="DC1199" s="351"/>
      <c r="DD1199" s="351"/>
      <c r="DE1199" s="351"/>
      <c r="DF1199" s="351"/>
      <c r="DG1199" s="351"/>
      <c r="DH1199" s="351"/>
      <c r="DI1199" s="351"/>
      <c r="DJ1199" s="351"/>
      <c r="DK1199" s="351"/>
      <c r="DL1199" s="351"/>
      <c r="DM1199" s="351"/>
      <c r="DN1199" s="351"/>
      <c r="DO1199" s="351"/>
      <c r="DP1199" s="351"/>
      <c r="DQ1199" s="351"/>
      <c r="DR1199" s="351"/>
      <c r="DS1199" s="351"/>
      <c r="DT1199" s="351"/>
      <c r="DU1199" s="351"/>
      <c r="DV1199" s="351"/>
      <c r="DW1199" s="351"/>
      <c r="DX1199" s="351"/>
      <c r="DY1199" s="351"/>
      <c r="DZ1199" s="351"/>
      <c r="EA1199" s="351"/>
      <c r="EB1199" s="351"/>
      <c r="EC1199" s="351"/>
      <c r="ED1199" s="351"/>
      <c r="EE1199" s="351"/>
      <c r="EF1199" s="351"/>
      <c r="EG1199" s="351"/>
      <c r="EH1199" s="351"/>
      <c r="EI1199" s="351"/>
      <c r="EJ1199" s="351"/>
      <c r="EK1199" s="351"/>
      <c r="EL1199" s="351"/>
      <c r="EM1199" s="351"/>
      <c r="EN1199" s="351"/>
      <c r="EO1199" s="351"/>
      <c r="EP1199" s="351"/>
      <c r="EQ1199" s="351"/>
      <c r="ER1199" s="351"/>
      <c r="ES1199" s="351"/>
      <c r="ET1199" s="351"/>
      <c r="EU1199" s="351"/>
      <c r="EV1199" s="351"/>
      <c r="EW1199" s="351"/>
      <c r="EX1199" s="351"/>
      <c r="EY1199" s="351"/>
      <c r="EZ1199" s="351"/>
      <c r="FA1199" s="351"/>
      <c r="FB1199" s="351"/>
      <c r="FC1199" s="351"/>
      <c r="FD1199" s="351"/>
      <c r="FE1199" s="351"/>
      <c r="FF1199" s="351"/>
      <c r="FG1199" s="351"/>
      <c r="FH1199" s="351"/>
      <c r="FI1199" s="351"/>
      <c r="FJ1199" s="351"/>
      <c r="FK1199" s="351"/>
      <c r="FL1199" s="351"/>
      <c r="FM1199" s="351"/>
      <c r="FN1199" s="351"/>
      <c r="FO1199" s="351"/>
      <c r="FP1199" s="351"/>
      <c r="FQ1199" s="351"/>
      <c r="FR1199" s="351"/>
      <c r="FS1199" s="351"/>
      <c r="FT1199" s="351"/>
      <c r="FU1199" s="351"/>
      <c r="FV1199" s="351"/>
      <c r="FW1199" s="351"/>
      <c r="FX1199" s="351"/>
      <c r="FY1199" s="351"/>
      <c r="FZ1199" s="351"/>
      <c r="GA1199" s="351"/>
      <c r="GB1199" s="351"/>
      <c r="GC1199" s="351"/>
      <c r="GD1199" s="351"/>
      <c r="GE1199" s="351"/>
      <c r="GF1199" s="351"/>
      <c r="GG1199" s="351"/>
      <c r="GH1199" s="351"/>
      <c r="GI1199" s="351"/>
      <c r="GJ1199" s="351"/>
      <c r="GK1199" s="351"/>
      <c r="GL1199" s="351"/>
      <c r="GM1199" s="351"/>
      <c r="GN1199" s="351"/>
      <c r="GO1199" s="351"/>
      <c r="GP1199" s="351"/>
      <c r="GQ1199" s="351"/>
      <c r="GR1199" s="351"/>
      <c r="GS1199" s="351"/>
      <c r="GT1199" s="351"/>
      <c r="GU1199" s="351"/>
      <c r="GV1199" s="351"/>
      <c r="GW1199" s="351"/>
      <c r="GX1199" s="351"/>
      <c r="GY1199" s="351"/>
      <c r="GZ1199" s="351"/>
      <c r="HA1199" s="351"/>
      <c r="HB1199" s="351"/>
      <c r="HC1199" s="351"/>
      <c r="HD1199" s="351"/>
      <c r="HE1199" s="351"/>
      <c r="HF1199" s="351"/>
      <c r="HG1199" s="351"/>
      <c r="HH1199" s="351"/>
      <c r="HI1199" s="351"/>
      <c r="HJ1199" s="351"/>
      <c r="HK1199" s="351"/>
      <c r="HL1199" s="351"/>
      <c r="HM1199" s="351"/>
      <c r="HN1199" s="351"/>
      <c r="HO1199" s="351"/>
      <c r="HP1199" s="351"/>
      <c r="HQ1199" s="351"/>
      <c r="HR1199" s="351"/>
      <c r="HS1199" s="351"/>
      <c r="HT1199" s="351"/>
      <c r="HU1199" s="351"/>
      <c r="HV1199" s="351"/>
      <c r="HW1199" s="351"/>
      <c r="HX1199" s="351"/>
      <c r="HY1199" s="351"/>
      <c r="HZ1199" s="351"/>
      <c r="IA1199" s="351"/>
      <c r="IB1199" s="351"/>
      <c r="IC1199" s="351"/>
      <c r="ID1199" s="351"/>
      <c r="IE1199" s="351"/>
      <c r="IF1199" s="351"/>
      <c r="IG1199" s="351"/>
      <c r="IH1199" s="357"/>
      <c r="II1199" s="357"/>
      <c r="IJ1199" s="357"/>
      <c r="IK1199" s="357"/>
      <c r="IL1199" s="357"/>
      <c r="IM1199" s="357"/>
      <c r="IN1199" s="357"/>
      <c r="IO1199" s="357"/>
      <c r="IP1199" s="357"/>
      <c r="IQ1199" s="357"/>
      <c r="IR1199" s="357"/>
      <c r="IS1199" s="357"/>
      <c r="IT1199" s="357"/>
      <c r="IU1199" s="357"/>
      <c r="IV1199" s="357"/>
    </row>
    <row r="1200" spans="1:256" s="321" customFormat="1" ht="30" customHeight="1">
      <c r="A1200" s="334" t="s">
        <v>1031</v>
      </c>
      <c r="B1200" s="342">
        <f>SUM(B1201:B1211)</f>
        <v>6888.13</v>
      </c>
      <c r="C1200" s="342">
        <f>SUM(C1201:C1211)</f>
        <v>6888.13</v>
      </c>
      <c r="D1200" s="343">
        <f>SUM(D1201:D1211)</f>
        <v>7444</v>
      </c>
      <c r="E1200" s="353">
        <f t="shared" si="152"/>
        <v>1.0806996964343007</v>
      </c>
      <c r="F1200" s="354"/>
      <c r="G1200" s="239"/>
      <c r="H1200" s="239"/>
      <c r="I1200" s="239"/>
      <c r="J1200" s="239"/>
      <c r="K1200" s="239"/>
      <c r="L1200" s="239"/>
      <c r="M1200" s="239"/>
      <c r="N1200" s="239"/>
      <c r="O1200" s="239"/>
      <c r="P1200" s="239"/>
      <c r="Q1200" s="239"/>
      <c r="R1200" s="239"/>
      <c r="S1200" s="239"/>
      <c r="T1200" s="239"/>
      <c r="U1200" s="239"/>
      <c r="V1200" s="239"/>
      <c r="W1200" s="239"/>
      <c r="X1200" s="239"/>
      <c r="Y1200" s="239"/>
      <c r="Z1200" s="239"/>
      <c r="AA1200" s="239"/>
      <c r="AB1200" s="239"/>
      <c r="AC1200" s="239"/>
      <c r="AD1200" s="239"/>
      <c r="AE1200" s="239"/>
      <c r="AF1200" s="239"/>
      <c r="AG1200" s="239"/>
      <c r="AH1200" s="239"/>
      <c r="AI1200" s="239"/>
      <c r="AJ1200" s="239"/>
      <c r="AK1200" s="239"/>
      <c r="AL1200" s="239"/>
      <c r="AM1200" s="239"/>
      <c r="AN1200" s="239"/>
      <c r="AO1200" s="239"/>
      <c r="AP1200" s="239"/>
      <c r="AQ1200" s="239"/>
      <c r="AR1200" s="239"/>
      <c r="AS1200" s="239"/>
      <c r="AT1200" s="239"/>
      <c r="AU1200" s="239"/>
      <c r="AV1200" s="239"/>
      <c r="AW1200" s="239"/>
      <c r="AX1200" s="239"/>
      <c r="AY1200" s="239"/>
      <c r="AZ1200" s="239"/>
      <c r="BA1200" s="239"/>
      <c r="BB1200" s="239"/>
      <c r="BC1200" s="239"/>
      <c r="BD1200" s="239"/>
      <c r="BE1200" s="239"/>
      <c r="BF1200" s="239"/>
      <c r="BG1200" s="239"/>
      <c r="BH1200" s="239"/>
      <c r="BI1200" s="239"/>
      <c r="BJ1200" s="239"/>
      <c r="BK1200" s="239"/>
      <c r="BL1200" s="239"/>
      <c r="BM1200" s="239"/>
      <c r="BN1200" s="239"/>
      <c r="BO1200" s="239"/>
      <c r="BP1200" s="239"/>
      <c r="BQ1200" s="239"/>
      <c r="BR1200" s="239"/>
      <c r="BS1200" s="239"/>
      <c r="BT1200" s="239"/>
      <c r="BU1200" s="239"/>
      <c r="BV1200" s="239"/>
      <c r="BW1200" s="239"/>
      <c r="BX1200" s="239"/>
      <c r="BY1200" s="239"/>
      <c r="BZ1200" s="239"/>
      <c r="CA1200" s="239"/>
      <c r="CB1200" s="239"/>
      <c r="CC1200" s="239"/>
      <c r="CD1200" s="239"/>
      <c r="CE1200" s="239"/>
      <c r="CF1200" s="239"/>
      <c r="CG1200" s="239"/>
      <c r="CH1200" s="239"/>
      <c r="CI1200" s="239"/>
      <c r="CJ1200" s="239"/>
      <c r="CK1200" s="239"/>
      <c r="CL1200" s="239"/>
      <c r="CM1200" s="239"/>
      <c r="CN1200" s="239"/>
      <c r="CO1200" s="239"/>
      <c r="CP1200" s="239"/>
      <c r="CQ1200" s="239"/>
      <c r="CR1200" s="239"/>
      <c r="CS1200" s="239"/>
      <c r="CT1200" s="239"/>
      <c r="CU1200" s="239"/>
      <c r="CV1200" s="239"/>
      <c r="CW1200" s="239"/>
      <c r="CX1200" s="239"/>
      <c r="CY1200" s="239"/>
      <c r="CZ1200" s="239"/>
      <c r="DA1200" s="239"/>
      <c r="DB1200" s="239"/>
      <c r="DC1200" s="239"/>
      <c r="DD1200" s="239"/>
      <c r="DE1200" s="239"/>
      <c r="DF1200" s="239"/>
      <c r="DG1200" s="239"/>
      <c r="DH1200" s="239"/>
      <c r="DI1200" s="239"/>
      <c r="DJ1200" s="239"/>
      <c r="DK1200" s="239"/>
      <c r="DL1200" s="239"/>
      <c r="DM1200" s="239"/>
      <c r="DN1200" s="239"/>
      <c r="DO1200" s="239"/>
      <c r="DP1200" s="239"/>
      <c r="DQ1200" s="239"/>
      <c r="DR1200" s="239"/>
      <c r="DS1200" s="239"/>
      <c r="DT1200" s="239"/>
      <c r="DU1200" s="239"/>
      <c r="DV1200" s="239"/>
      <c r="DW1200" s="239"/>
      <c r="DX1200" s="239"/>
      <c r="DY1200" s="239"/>
      <c r="DZ1200" s="239"/>
      <c r="EA1200" s="239"/>
      <c r="EB1200" s="239"/>
      <c r="EC1200" s="239"/>
      <c r="ED1200" s="239"/>
      <c r="EE1200" s="239"/>
      <c r="EF1200" s="239"/>
      <c r="EG1200" s="239"/>
      <c r="EH1200" s="239"/>
      <c r="EI1200" s="239"/>
      <c r="EJ1200" s="239"/>
      <c r="EK1200" s="239"/>
      <c r="EL1200" s="239"/>
      <c r="EM1200" s="239"/>
      <c r="EN1200" s="239"/>
      <c r="EO1200" s="239"/>
      <c r="EP1200" s="239"/>
      <c r="EQ1200" s="239"/>
      <c r="ER1200" s="239"/>
      <c r="ES1200" s="239"/>
      <c r="ET1200" s="239"/>
      <c r="EU1200" s="239"/>
      <c r="EV1200" s="239"/>
      <c r="EW1200" s="239"/>
      <c r="EX1200" s="239"/>
      <c r="EY1200" s="239"/>
      <c r="EZ1200" s="239"/>
      <c r="FA1200" s="239"/>
      <c r="FB1200" s="239"/>
      <c r="FC1200" s="239"/>
      <c r="FD1200" s="239"/>
      <c r="FE1200" s="239"/>
      <c r="FF1200" s="239"/>
      <c r="FG1200" s="239"/>
      <c r="FH1200" s="239"/>
      <c r="FI1200" s="239"/>
      <c r="FJ1200" s="239"/>
      <c r="FK1200" s="239"/>
      <c r="FL1200" s="239"/>
      <c r="FM1200" s="239"/>
      <c r="FN1200" s="239"/>
      <c r="FO1200" s="239"/>
      <c r="FP1200" s="239"/>
      <c r="FQ1200" s="239"/>
      <c r="FR1200" s="239"/>
      <c r="FS1200" s="239"/>
      <c r="FT1200" s="239"/>
      <c r="FU1200" s="239"/>
      <c r="FV1200" s="239"/>
      <c r="FW1200" s="239"/>
      <c r="FX1200" s="239"/>
      <c r="FY1200" s="239"/>
      <c r="FZ1200" s="239"/>
      <c r="GA1200" s="239"/>
      <c r="GB1200" s="239"/>
      <c r="GC1200" s="239"/>
      <c r="GD1200" s="239"/>
      <c r="GE1200" s="239"/>
      <c r="GF1200" s="239"/>
      <c r="GG1200" s="239"/>
      <c r="GH1200" s="239"/>
      <c r="GI1200" s="239"/>
      <c r="GJ1200" s="239"/>
      <c r="GK1200" s="239"/>
      <c r="GL1200" s="239"/>
      <c r="GM1200" s="239"/>
      <c r="GN1200" s="239"/>
      <c r="GO1200" s="239"/>
      <c r="GP1200" s="239"/>
      <c r="GQ1200" s="239"/>
      <c r="GR1200" s="239"/>
      <c r="GS1200" s="239"/>
      <c r="GT1200" s="239"/>
      <c r="GU1200" s="239"/>
      <c r="GV1200" s="239"/>
      <c r="GW1200" s="239"/>
      <c r="GX1200" s="239"/>
      <c r="GY1200" s="239"/>
      <c r="GZ1200" s="239"/>
      <c r="HA1200" s="239"/>
      <c r="HB1200" s="239"/>
      <c r="HC1200" s="239"/>
      <c r="HD1200" s="239"/>
      <c r="HE1200" s="239"/>
      <c r="HF1200" s="239"/>
      <c r="HG1200" s="239"/>
      <c r="HH1200" s="239"/>
      <c r="HI1200" s="239"/>
      <c r="HJ1200" s="239"/>
      <c r="HK1200" s="239"/>
      <c r="HL1200" s="239"/>
      <c r="HM1200" s="239"/>
      <c r="HN1200" s="239"/>
      <c r="HO1200" s="239"/>
      <c r="HP1200" s="239"/>
      <c r="HQ1200" s="239"/>
      <c r="HR1200" s="239"/>
      <c r="HS1200" s="239"/>
      <c r="HT1200" s="239"/>
      <c r="HU1200" s="239"/>
      <c r="HV1200" s="239"/>
      <c r="HW1200" s="239"/>
      <c r="HX1200" s="239"/>
      <c r="HY1200" s="239"/>
      <c r="HZ1200" s="239"/>
      <c r="IA1200" s="239"/>
      <c r="IB1200" s="239"/>
      <c r="IC1200" s="239"/>
      <c r="ID1200" s="239"/>
      <c r="IE1200" s="239"/>
      <c r="IF1200" s="239"/>
      <c r="IG1200" s="239"/>
      <c r="IH1200" s="325"/>
      <c r="II1200" s="325"/>
      <c r="IJ1200" s="325"/>
      <c r="IK1200" s="325"/>
      <c r="IL1200" s="325"/>
      <c r="IM1200" s="325"/>
      <c r="IN1200" s="325"/>
      <c r="IO1200" s="325"/>
      <c r="IP1200" s="325"/>
      <c r="IQ1200" s="325"/>
      <c r="IR1200" s="325"/>
      <c r="IS1200" s="325"/>
      <c r="IT1200" s="325"/>
      <c r="IU1200" s="325"/>
      <c r="IV1200" s="325"/>
    </row>
    <row r="1201" spans="1:256" s="321" customFormat="1" ht="30" customHeight="1">
      <c r="A1201" s="341" t="s">
        <v>78</v>
      </c>
      <c r="B1201" s="344">
        <v>1269.34</v>
      </c>
      <c r="C1201" s="338">
        <f aca="true" t="shared" si="156" ref="C1201:C1211">B1201</f>
        <v>1269.34</v>
      </c>
      <c r="D1201" s="345">
        <v>1288</v>
      </c>
      <c r="E1201" s="353">
        <f t="shared" si="152"/>
        <v>1.014700553043314</v>
      </c>
      <c r="F1201" s="354"/>
      <c r="G1201" s="239"/>
      <c r="H1201" s="239"/>
      <c r="I1201" s="239"/>
      <c r="J1201" s="239"/>
      <c r="K1201" s="239"/>
      <c r="L1201" s="239"/>
      <c r="M1201" s="239"/>
      <c r="N1201" s="239"/>
      <c r="O1201" s="239"/>
      <c r="P1201" s="239"/>
      <c r="Q1201" s="239"/>
      <c r="R1201" s="239"/>
      <c r="S1201" s="239"/>
      <c r="T1201" s="239"/>
      <c r="U1201" s="239"/>
      <c r="V1201" s="239"/>
      <c r="W1201" s="239"/>
      <c r="X1201" s="239"/>
      <c r="Y1201" s="239"/>
      <c r="Z1201" s="239"/>
      <c r="AA1201" s="239"/>
      <c r="AB1201" s="239"/>
      <c r="AC1201" s="239"/>
      <c r="AD1201" s="239"/>
      <c r="AE1201" s="239"/>
      <c r="AF1201" s="239"/>
      <c r="AG1201" s="239"/>
      <c r="AH1201" s="239"/>
      <c r="AI1201" s="239"/>
      <c r="AJ1201" s="239"/>
      <c r="AK1201" s="239"/>
      <c r="AL1201" s="239"/>
      <c r="AM1201" s="239"/>
      <c r="AN1201" s="239"/>
      <c r="AO1201" s="239"/>
      <c r="AP1201" s="239"/>
      <c r="AQ1201" s="239"/>
      <c r="AR1201" s="239"/>
      <c r="AS1201" s="239"/>
      <c r="AT1201" s="239"/>
      <c r="AU1201" s="239"/>
      <c r="AV1201" s="239"/>
      <c r="AW1201" s="239"/>
      <c r="AX1201" s="239"/>
      <c r="AY1201" s="239"/>
      <c r="AZ1201" s="239"/>
      <c r="BA1201" s="239"/>
      <c r="BB1201" s="239"/>
      <c r="BC1201" s="239"/>
      <c r="BD1201" s="239"/>
      <c r="BE1201" s="239"/>
      <c r="BF1201" s="239"/>
      <c r="BG1201" s="239"/>
      <c r="BH1201" s="239"/>
      <c r="BI1201" s="239"/>
      <c r="BJ1201" s="239"/>
      <c r="BK1201" s="239"/>
      <c r="BL1201" s="239"/>
      <c r="BM1201" s="239"/>
      <c r="BN1201" s="239"/>
      <c r="BO1201" s="239"/>
      <c r="BP1201" s="239"/>
      <c r="BQ1201" s="239"/>
      <c r="BR1201" s="239"/>
      <c r="BS1201" s="239"/>
      <c r="BT1201" s="239"/>
      <c r="BU1201" s="239"/>
      <c r="BV1201" s="239"/>
      <c r="BW1201" s="239"/>
      <c r="BX1201" s="239"/>
      <c r="BY1201" s="239"/>
      <c r="BZ1201" s="239"/>
      <c r="CA1201" s="239"/>
      <c r="CB1201" s="239"/>
      <c r="CC1201" s="239"/>
      <c r="CD1201" s="239"/>
      <c r="CE1201" s="239"/>
      <c r="CF1201" s="239"/>
      <c r="CG1201" s="239"/>
      <c r="CH1201" s="239"/>
      <c r="CI1201" s="239"/>
      <c r="CJ1201" s="239"/>
      <c r="CK1201" s="239"/>
      <c r="CL1201" s="239"/>
      <c r="CM1201" s="239"/>
      <c r="CN1201" s="239"/>
      <c r="CO1201" s="239"/>
      <c r="CP1201" s="239"/>
      <c r="CQ1201" s="239"/>
      <c r="CR1201" s="239"/>
      <c r="CS1201" s="239"/>
      <c r="CT1201" s="239"/>
      <c r="CU1201" s="239"/>
      <c r="CV1201" s="239"/>
      <c r="CW1201" s="239"/>
      <c r="CX1201" s="239"/>
      <c r="CY1201" s="239"/>
      <c r="CZ1201" s="239"/>
      <c r="DA1201" s="239"/>
      <c r="DB1201" s="239"/>
      <c r="DC1201" s="239"/>
      <c r="DD1201" s="239"/>
      <c r="DE1201" s="239"/>
      <c r="DF1201" s="239"/>
      <c r="DG1201" s="239"/>
      <c r="DH1201" s="239"/>
      <c r="DI1201" s="239"/>
      <c r="DJ1201" s="239"/>
      <c r="DK1201" s="239"/>
      <c r="DL1201" s="239"/>
      <c r="DM1201" s="239"/>
      <c r="DN1201" s="239"/>
      <c r="DO1201" s="239"/>
      <c r="DP1201" s="239"/>
      <c r="DQ1201" s="239"/>
      <c r="DR1201" s="239"/>
      <c r="DS1201" s="239"/>
      <c r="DT1201" s="239"/>
      <c r="DU1201" s="239"/>
      <c r="DV1201" s="239"/>
      <c r="DW1201" s="239"/>
      <c r="DX1201" s="239"/>
      <c r="DY1201" s="239"/>
      <c r="DZ1201" s="239"/>
      <c r="EA1201" s="239"/>
      <c r="EB1201" s="239"/>
      <c r="EC1201" s="239"/>
      <c r="ED1201" s="239"/>
      <c r="EE1201" s="239"/>
      <c r="EF1201" s="239"/>
      <c r="EG1201" s="239"/>
      <c r="EH1201" s="239"/>
      <c r="EI1201" s="239"/>
      <c r="EJ1201" s="239"/>
      <c r="EK1201" s="239"/>
      <c r="EL1201" s="239"/>
      <c r="EM1201" s="239"/>
      <c r="EN1201" s="239"/>
      <c r="EO1201" s="239"/>
      <c r="EP1201" s="239"/>
      <c r="EQ1201" s="239"/>
      <c r="ER1201" s="239"/>
      <c r="ES1201" s="239"/>
      <c r="ET1201" s="239"/>
      <c r="EU1201" s="239"/>
      <c r="EV1201" s="239"/>
      <c r="EW1201" s="239"/>
      <c r="EX1201" s="239"/>
      <c r="EY1201" s="239"/>
      <c r="EZ1201" s="239"/>
      <c r="FA1201" s="239"/>
      <c r="FB1201" s="239"/>
      <c r="FC1201" s="239"/>
      <c r="FD1201" s="239"/>
      <c r="FE1201" s="239"/>
      <c r="FF1201" s="239"/>
      <c r="FG1201" s="239"/>
      <c r="FH1201" s="239"/>
      <c r="FI1201" s="239"/>
      <c r="FJ1201" s="239"/>
      <c r="FK1201" s="239"/>
      <c r="FL1201" s="239"/>
      <c r="FM1201" s="239"/>
      <c r="FN1201" s="239"/>
      <c r="FO1201" s="239"/>
      <c r="FP1201" s="239"/>
      <c r="FQ1201" s="239"/>
      <c r="FR1201" s="239"/>
      <c r="FS1201" s="239"/>
      <c r="FT1201" s="239"/>
      <c r="FU1201" s="239"/>
      <c r="FV1201" s="239"/>
      <c r="FW1201" s="239"/>
      <c r="FX1201" s="239"/>
      <c r="FY1201" s="239"/>
      <c r="FZ1201" s="239"/>
      <c r="GA1201" s="239"/>
      <c r="GB1201" s="239"/>
      <c r="GC1201" s="239"/>
      <c r="GD1201" s="239"/>
      <c r="GE1201" s="239"/>
      <c r="GF1201" s="239"/>
      <c r="GG1201" s="239"/>
      <c r="GH1201" s="239"/>
      <c r="GI1201" s="239"/>
      <c r="GJ1201" s="239"/>
      <c r="GK1201" s="239"/>
      <c r="GL1201" s="239"/>
      <c r="GM1201" s="239"/>
      <c r="GN1201" s="239"/>
      <c r="GO1201" s="239"/>
      <c r="GP1201" s="239"/>
      <c r="GQ1201" s="239"/>
      <c r="GR1201" s="239"/>
      <c r="GS1201" s="239"/>
      <c r="GT1201" s="239"/>
      <c r="GU1201" s="239"/>
      <c r="GV1201" s="239"/>
      <c r="GW1201" s="239"/>
      <c r="GX1201" s="239"/>
      <c r="GY1201" s="239"/>
      <c r="GZ1201" s="239"/>
      <c r="HA1201" s="239"/>
      <c r="HB1201" s="239"/>
      <c r="HC1201" s="239"/>
      <c r="HD1201" s="239"/>
      <c r="HE1201" s="239"/>
      <c r="HF1201" s="239"/>
      <c r="HG1201" s="239"/>
      <c r="HH1201" s="239"/>
      <c r="HI1201" s="239"/>
      <c r="HJ1201" s="239"/>
      <c r="HK1201" s="239"/>
      <c r="HL1201" s="239"/>
      <c r="HM1201" s="239"/>
      <c r="HN1201" s="239"/>
      <c r="HO1201" s="239"/>
      <c r="HP1201" s="239"/>
      <c r="HQ1201" s="239"/>
      <c r="HR1201" s="239"/>
      <c r="HS1201" s="239"/>
      <c r="HT1201" s="239"/>
      <c r="HU1201" s="239"/>
      <c r="HV1201" s="239"/>
      <c r="HW1201" s="239"/>
      <c r="HX1201" s="239"/>
      <c r="HY1201" s="239"/>
      <c r="HZ1201" s="239"/>
      <c r="IA1201" s="239"/>
      <c r="IB1201" s="239"/>
      <c r="IC1201" s="239"/>
      <c r="ID1201" s="239"/>
      <c r="IE1201" s="239"/>
      <c r="IF1201" s="239"/>
      <c r="IG1201" s="239"/>
      <c r="IH1201" s="325"/>
      <c r="II1201" s="325"/>
      <c r="IJ1201" s="325"/>
      <c r="IK1201" s="325"/>
      <c r="IL1201" s="325"/>
      <c r="IM1201" s="325"/>
      <c r="IN1201" s="325"/>
      <c r="IO1201" s="325"/>
      <c r="IP1201" s="325"/>
      <c r="IQ1201" s="325"/>
      <c r="IR1201" s="325"/>
      <c r="IS1201" s="325"/>
      <c r="IT1201" s="325"/>
      <c r="IU1201" s="325"/>
      <c r="IV1201" s="325"/>
    </row>
    <row r="1202" spans="1:256" s="321" customFormat="1" ht="30" customHeight="1">
      <c r="A1202" s="341" t="s">
        <v>79</v>
      </c>
      <c r="B1202" s="344">
        <v>2494.13</v>
      </c>
      <c r="C1202" s="338">
        <f t="shared" si="156"/>
        <v>2494.13</v>
      </c>
      <c r="D1202" s="345">
        <v>1589</v>
      </c>
      <c r="E1202" s="353">
        <f t="shared" si="152"/>
        <v>0.6370959011759612</v>
      </c>
      <c r="F1202" s="354"/>
      <c r="G1202" s="239"/>
      <c r="H1202" s="239"/>
      <c r="I1202" s="239"/>
      <c r="J1202" s="239"/>
      <c r="K1202" s="239"/>
      <c r="L1202" s="239"/>
      <c r="M1202" s="239"/>
      <c r="N1202" s="239"/>
      <c r="O1202" s="239"/>
      <c r="P1202" s="239"/>
      <c r="Q1202" s="239"/>
      <c r="R1202" s="239"/>
      <c r="S1202" s="239"/>
      <c r="T1202" s="239"/>
      <c r="U1202" s="239"/>
      <c r="V1202" s="239"/>
      <c r="W1202" s="239"/>
      <c r="X1202" s="239"/>
      <c r="Y1202" s="239"/>
      <c r="Z1202" s="239"/>
      <c r="AA1202" s="239"/>
      <c r="AB1202" s="239"/>
      <c r="AC1202" s="239"/>
      <c r="AD1202" s="239"/>
      <c r="AE1202" s="239"/>
      <c r="AF1202" s="239"/>
      <c r="AG1202" s="239"/>
      <c r="AH1202" s="239"/>
      <c r="AI1202" s="239"/>
      <c r="AJ1202" s="239"/>
      <c r="AK1202" s="239"/>
      <c r="AL1202" s="239"/>
      <c r="AM1202" s="239"/>
      <c r="AN1202" s="239"/>
      <c r="AO1202" s="239"/>
      <c r="AP1202" s="239"/>
      <c r="AQ1202" s="239"/>
      <c r="AR1202" s="239"/>
      <c r="AS1202" s="239"/>
      <c r="AT1202" s="239"/>
      <c r="AU1202" s="239"/>
      <c r="AV1202" s="239"/>
      <c r="AW1202" s="239"/>
      <c r="AX1202" s="239"/>
      <c r="AY1202" s="239"/>
      <c r="AZ1202" s="239"/>
      <c r="BA1202" s="239"/>
      <c r="BB1202" s="239"/>
      <c r="BC1202" s="239"/>
      <c r="BD1202" s="239"/>
      <c r="BE1202" s="239"/>
      <c r="BF1202" s="239"/>
      <c r="BG1202" s="239"/>
      <c r="BH1202" s="239"/>
      <c r="BI1202" s="239"/>
      <c r="BJ1202" s="239"/>
      <c r="BK1202" s="239"/>
      <c r="BL1202" s="239"/>
      <c r="BM1202" s="239"/>
      <c r="BN1202" s="239"/>
      <c r="BO1202" s="239"/>
      <c r="BP1202" s="239"/>
      <c r="BQ1202" s="239"/>
      <c r="BR1202" s="239"/>
      <c r="BS1202" s="239"/>
      <c r="BT1202" s="239"/>
      <c r="BU1202" s="239"/>
      <c r="BV1202" s="239"/>
      <c r="BW1202" s="239"/>
      <c r="BX1202" s="239"/>
      <c r="BY1202" s="239"/>
      <c r="BZ1202" s="239"/>
      <c r="CA1202" s="239"/>
      <c r="CB1202" s="239"/>
      <c r="CC1202" s="239"/>
      <c r="CD1202" s="239"/>
      <c r="CE1202" s="239"/>
      <c r="CF1202" s="239"/>
      <c r="CG1202" s="239"/>
      <c r="CH1202" s="239"/>
      <c r="CI1202" s="239"/>
      <c r="CJ1202" s="239"/>
      <c r="CK1202" s="239"/>
      <c r="CL1202" s="239"/>
      <c r="CM1202" s="239"/>
      <c r="CN1202" s="239"/>
      <c r="CO1202" s="239"/>
      <c r="CP1202" s="239"/>
      <c r="CQ1202" s="239"/>
      <c r="CR1202" s="239"/>
      <c r="CS1202" s="239"/>
      <c r="CT1202" s="239"/>
      <c r="CU1202" s="239"/>
      <c r="CV1202" s="239"/>
      <c r="CW1202" s="239"/>
      <c r="CX1202" s="239"/>
      <c r="CY1202" s="239"/>
      <c r="CZ1202" s="239"/>
      <c r="DA1202" s="239"/>
      <c r="DB1202" s="239"/>
      <c r="DC1202" s="239"/>
      <c r="DD1202" s="239"/>
      <c r="DE1202" s="239"/>
      <c r="DF1202" s="239"/>
      <c r="DG1202" s="239"/>
      <c r="DH1202" s="239"/>
      <c r="DI1202" s="239"/>
      <c r="DJ1202" s="239"/>
      <c r="DK1202" s="239"/>
      <c r="DL1202" s="239"/>
      <c r="DM1202" s="239"/>
      <c r="DN1202" s="239"/>
      <c r="DO1202" s="239"/>
      <c r="DP1202" s="239"/>
      <c r="DQ1202" s="239"/>
      <c r="DR1202" s="239"/>
      <c r="DS1202" s="239"/>
      <c r="DT1202" s="239"/>
      <c r="DU1202" s="239"/>
      <c r="DV1202" s="239"/>
      <c r="DW1202" s="239"/>
      <c r="DX1202" s="239"/>
      <c r="DY1202" s="239"/>
      <c r="DZ1202" s="239"/>
      <c r="EA1202" s="239"/>
      <c r="EB1202" s="239"/>
      <c r="EC1202" s="239"/>
      <c r="ED1202" s="239"/>
      <c r="EE1202" s="239"/>
      <c r="EF1202" s="239"/>
      <c r="EG1202" s="239"/>
      <c r="EH1202" s="239"/>
      <c r="EI1202" s="239"/>
      <c r="EJ1202" s="239"/>
      <c r="EK1202" s="239"/>
      <c r="EL1202" s="239"/>
      <c r="EM1202" s="239"/>
      <c r="EN1202" s="239"/>
      <c r="EO1202" s="239"/>
      <c r="EP1202" s="239"/>
      <c r="EQ1202" s="239"/>
      <c r="ER1202" s="239"/>
      <c r="ES1202" s="239"/>
      <c r="ET1202" s="239"/>
      <c r="EU1202" s="239"/>
      <c r="EV1202" s="239"/>
      <c r="EW1202" s="239"/>
      <c r="EX1202" s="239"/>
      <c r="EY1202" s="239"/>
      <c r="EZ1202" s="239"/>
      <c r="FA1202" s="239"/>
      <c r="FB1202" s="239"/>
      <c r="FC1202" s="239"/>
      <c r="FD1202" s="239"/>
      <c r="FE1202" s="239"/>
      <c r="FF1202" s="239"/>
      <c r="FG1202" s="239"/>
      <c r="FH1202" s="239"/>
      <c r="FI1202" s="239"/>
      <c r="FJ1202" s="239"/>
      <c r="FK1202" s="239"/>
      <c r="FL1202" s="239"/>
      <c r="FM1202" s="239"/>
      <c r="FN1202" s="239"/>
      <c r="FO1202" s="239"/>
      <c r="FP1202" s="239"/>
      <c r="FQ1202" s="239"/>
      <c r="FR1202" s="239"/>
      <c r="FS1202" s="239"/>
      <c r="FT1202" s="239"/>
      <c r="FU1202" s="239"/>
      <c r="FV1202" s="239"/>
      <c r="FW1202" s="239"/>
      <c r="FX1202" s="239"/>
      <c r="FY1202" s="239"/>
      <c r="FZ1202" s="239"/>
      <c r="GA1202" s="239"/>
      <c r="GB1202" s="239"/>
      <c r="GC1202" s="239"/>
      <c r="GD1202" s="239"/>
      <c r="GE1202" s="239"/>
      <c r="GF1202" s="239"/>
      <c r="GG1202" s="239"/>
      <c r="GH1202" s="239"/>
      <c r="GI1202" s="239"/>
      <c r="GJ1202" s="239"/>
      <c r="GK1202" s="239"/>
      <c r="GL1202" s="239"/>
      <c r="GM1202" s="239"/>
      <c r="GN1202" s="239"/>
      <c r="GO1202" s="239"/>
      <c r="GP1202" s="239"/>
      <c r="GQ1202" s="239"/>
      <c r="GR1202" s="239"/>
      <c r="GS1202" s="239"/>
      <c r="GT1202" s="239"/>
      <c r="GU1202" s="239"/>
      <c r="GV1202" s="239"/>
      <c r="GW1202" s="239"/>
      <c r="GX1202" s="239"/>
      <c r="GY1202" s="239"/>
      <c r="GZ1202" s="239"/>
      <c r="HA1202" s="239"/>
      <c r="HB1202" s="239"/>
      <c r="HC1202" s="239"/>
      <c r="HD1202" s="239"/>
      <c r="HE1202" s="239"/>
      <c r="HF1202" s="239"/>
      <c r="HG1202" s="239"/>
      <c r="HH1202" s="239"/>
      <c r="HI1202" s="239"/>
      <c r="HJ1202" s="239"/>
      <c r="HK1202" s="239"/>
      <c r="HL1202" s="239"/>
      <c r="HM1202" s="239"/>
      <c r="HN1202" s="239"/>
      <c r="HO1202" s="239"/>
      <c r="HP1202" s="239"/>
      <c r="HQ1202" s="239"/>
      <c r="HR1202" s="239"/>
      <c r="HS1202" s="239"/>
      <c r="HT1202" s="239"/>
      <c r="HU1202" s="239"/>
      <c r="HV1202" s="239"/>
      <c r="HW1202" s="239"/>
      <c r="HX1202" s="239"/>
      <c r="HY1202" s="239"/>
      <c r="HZ1202" s="239"/>
      <c r="IA1202" s="239"/>
      <c r="IB1202" s="239"/>
      <c r="IC1202" s="239"/>
      <c r="ID1202" s="239"/>
      <c r="IE1202" s="239"/>
      <c r="IF1202" s="239"/>
      <c r="IG1202" s="239"/>
      <c r="IH1202" s="325"/>
      <c r="II1202" s="325"/>
      <c r="IJ1202" s="325"/>
      <c r="IK1202" s="325"/>
      <c r="IL1202" s="325"/>
      <c r="IM1202" s="325"/>
      <c r="IN1202" s="325"/>
      <c r="IO1202" s="325"/>
      <c r="IP1202" s="325"/>
      <c r="IQ1202" s="325"/>
      <c r="IR1202" s="325"/>
      <c r="IS1202" s="325"/>
      <c r="IT1202" s="325"/>
      <c r="IU1202" s="325"/>
      <c r="IV1202" s="325"/>
    </row>
    <row r="1203" spans="1:6" s="321" customFormat="1" ht="30" customHeight="1">
      <c r="A1203" s="341" t="s">
        <v>80</v>
      </c>
      <c r="B1203" s="344">
        <v>0</v>
      </c>
      <c r="C1203" s="338">
        <f t="shared" si="156"/>
        <v>0</v>
      </c>
      <c r="D1203" s="345"/>
      <c r="E1203" s="353" t="str">
        <f t="shared" si="152"/>
        <v>-</v>
      </c>
      <c r="F1203" s="354"/>
    </row>
    <row r="1204" spans="1:6" s="321" customFormat="1" ht="30" customHeight="1">
      <c r="A1204" s="341" t="s">
        <v>1032</v>
      </c>
      <c r="B1204" s="344">
        <v>0</v>
      </c>
      <c r="C1204" s="338">
        <f t="shared" si="156"/>
        <v>0</v>
      </c>
      <c r="D1204" s="345">
        <v>524</v>
      </c>
      <c r="E1204" s="353" t="str">
        <f t="shared" si="152"/>
        <v>-</v>
      </c>
      <c r="F1204" s="354"/>
    </row>
    <row r="1205" spans="1:6" s="321" customFormat="1" ht="30" customHeight="1">
      <c r="A1205" s="341" t="s">
        <v>1033</v>
      </c>
      <c r="B1205" s="344">
        <v>0</v>
      </c>
      <c r="C1205" s="338">
        <f t="shared" si="156"/>
        <v>0</v>
      </c>
      <c r="D1205" s="345"/>
      <c r="E1205" s="353" t="str">
        <f t="shared" si="152"/>
        <v>-</v>
      </c>
      <c r="F1205" s="354"/>
    </row>
    <row r="1206" spans="1:256" s="321" customFormat="1" ht="30" customHeight="1">
      <c r="A1206" s="341" t="s">
        <v>1034</v>
      </c>
      <c r="B1206" s="344">
        <v>2974.66</v>
      </c>
      <c r="C1206" s="338">
        <f t="shared" si="156"/>
        <v>2974.66</v>
      </c>
      <c r="D1206" s="345">
        <v>3108</v>
      </c>
      <c r="E1206" s="353">
        <f t="shared" si="152"/>
        <v>1.044825290957622</v>
      </c>
      <c r="F1206" s="354"/>
      <c r="G1206" s="239"/>
      <c r="H1206" s="239"/>
      <c r="I1206" s="239"/>
      <c r="J1206" s="239"/>
      <c r="K1206" s="239"/>
      <c r="L1206" s="239"/>
      <c r="M1206" s="239"/>
      <c r="N1206" s="239"/>
      <c r="O1206" s="239"/>
      <c r="P1206" s="239"/>
      <c r="Q1206" s="239"/>
      <c r="R1206" s="239"/>
      <c r="S1206" s="239"/>
      <c r="T1206" s="239"/>
      <c r="U1206" s="239"/>
      <c r="V1206" s="239"/>
      <c r="W1206" s="239"/>
      <c r="X1206" s="239"/>
      <c r="Y1206" s="239"/>
      <c r="Z1206" s="239"/>
      <c r="AA1206" s="239"/>
      <c r="AB1206" s="239"/>
      <c r="AC1206" s="239"/>
      <c r="AD1206" s="239"/>
      <c r="AE1206" s="239"/>
      <c r="AF1206" s="239"/>
      <c r="AG1206" s="239"/>
      <c r="AH1206" s="239"/>
      <c r="AI1206" s="239"/>
      <c r="AJ1206" s="239"/>
      <c r="AK1206" s="239"/>
      <c r="AL1206" s="239"/>
      <c r="AM1206" s="239"/>
      <c r="AN1206" s="239"/>
      <c r="AO1206" s="239"/>
      <c r="AP1206" s="239"/>
      <c r="AQ1206" s="239"/>
      <c r="AR1206" s="239"/>
      <c r="AS1206" s="239"/>
      <c r="AT1206" s="239"/>
      <c r="AU1206" s="239"/>
      <c r="AV1206" s="239"/>
      <c r="AW1206" s="239"/>
      <c r="AX1206" s="239"/>
      <c r="AY1206" s="239"/>
      <c r="AZ1206" s="239"/>
      <c r="BA1206" s="239"/>
      <c r="BB1206" s="239"/>
      <c r="BC1206" s="239"/>
      <c r="BD1206" s="239"/>
      <c r="BE1206" s="239"/>
      <c r="BF1206" s="239"/>
      <c r="BG1206" s="239"/>
      <c r="BH1206" s="239"/>
      <c r="BI1206" s="239"/>
      <c r="BJ1206" s="239"/>
      <c r="BK1206" s="239"/>
      <c r="BL1206" s="239"/>
      <c r="BM1206" s="239"/>
      <c r="BN1206" s="239"/>
      <c r="BO1206" s="239"/>
      <c r="BP1206" s="239"/>
      <c r="BQ1206" s="239"/>
      <c r="BR1206" s="239"/>
      <c r="BS1206" s="239"/>
      <c r="BT1206" s="239"/>
      <c r="BU1206" s="239"/>
      <c r="BV1206" s="239"/>
      <c r="BW1206" s="239"/>
      <c r="BX1206" s="239"/>
      <c r="BY1206" s="239"/>
      <c r="BZ1206" s="239"/>
      <c r="CA1206" s="239"/>
      <c r="CB1206" s="239"/>
      <c r="CC1206" s="239"/>
      <c r="CD1206" s="239"/>
      <c r="CE1206" s="239"/>
      <c r="CF1206" s="239"/>
      <c r="CG1206" s="239"/>
      <c r="CH1206" s="239"/>
      <c r="CI1206" s="239"/>
      <c r="CJ1206" s="239"/>
      <c r="CK1206" s="239"/>
      <c r="CL1206" s="239"/>
      <c r="CM1206" s="239"/>
      <c r="CN1206" s="239"/>
      <c r="CO1206" s="239"/>
      <c r="CP1206" s="239"/>
      <c r="CQ1206" s="239"/>
      <c r="CR1206" s="239"/>
      <c r="CS1206" s="239"/>
      <c r="CT1206" s="239"/>
      <c r="CU1206" s="239"/>
      <c r="CV1206" s="239"/>
      <c r="CW1206" s="239"/>
      <c r="CX1206" s="239"/>
      <c r="CY1206" s="239"/>
      <c r="CZ1206" s="239"/>
      <c r="DA1206" s="239"/>
      <c r="DB1206" s="239"/>
      <c r="DC1206" s="239"/>
      <c r="DD1206" s="239"/>
      <c r="DE1206" s="239"/>
      <c r="DF1206" s="239"/>
      <c r="DG1206" s="239"/>
      <c r="DH1206" s="239"/>
      <c r="DI1206" s="239"/>
      <c r="DJ1206" s="239"/>
      <c r="DK1206" s="239"/>
      <c r="DL1206" s="239"/>
      <c r="DM1206" s="239"/>
      <c r="DN1206" s="239"/>
      <c r="DO1206" s="239"/>
      <c r="DP1206" s="239"/>
      <c r="DQ1206" s="239"/>
      <c r="DR1206" s="239"/>
      <c r="DS1206" s="239"/>
      <c r="DT1206" s="239"/>
      <c r="DU1206" s="239"/>
      <c r="DV1206" s="239"/>
      <c r="DW1206" s="239"/>
      <c r="DX1206" s="239"/>
      <c r="DY1206" s="239"/>
      <c r="DZ1206" s="239"/>
      <c r="EA1206" s="239"/>
      <c r="EB1206" s="239"/>
      <c r="EC1206" s="239"/>
      <c r="ED1206" s="239"/>
      <c r="EE1206" s="239"/>
      <c r="EF1206" s="239"/>
      <c r="EG1206" s="239"/>
      <c r="EH1206" s="239"/>
      <c r="EI1206" s="239"/>
      <c r="EJ1206" s="239"/>
      <c r="EK1206" s="239"/>
      <c r="EL1206" s="239"/>
      <c r="EM1206" s="239"/>
      <c r="EN1206" s="239"/>
      <c r="EO1206" s="239"/>
      <c r="EP1206" s="239"/>
      <c r="EQ1206" s="239"/>
      <c r="ER1206" s="239"/>
      <c r="ES1206" s="239"/>
      <c r="ET1206" s="239"/>
      <c r="EU1206" s="239"/>
      <c r="EV1206" s="239"/>
      <c r="EW1206" s="239"/>
      <c r="EX1206" s="239"/>
      <c r="EY1206" s="239"/>
      <c r="EZ1206" s="239"/>
      <c r="FA1206" s="239"/>
      <c r="FB1206" s="239"/>
      <c r="FC1206" s="239"/>
      <c r="FD1206" s="239"/>
      <c r="FE1206" s="239"/>
      <c r="FF1206" s="239"/>
      <c r="FG1206" s="239"/>
      <c r="FH1206" s="239"/>
      <c r="FI1206" s="239"/>
      <c r="FJ1206" s="239"/>
      <c r="FK1206" s="239"/>
      <c r="FL1206" s="239"/>
      <c r="FM1206" s="239"/>
      <c r="FN1206" s="239"/>
      <c r="FO1206" s="239"/>
      <c r="FP1206" s="239"/>
      <c r="FQ1206" s="239"/>
      <c r="FR1206" s="239"/>
      <c r="FS1206" s="239"/>
      <c r="FT1206" s="239"/>
      <c r="FU1206" s="239"/>
      <c r="FV1206" s="239"/>
      <c r="FW1206" s="239"/>
      <c r="FX1206" s="239"/>
      <c r="FY1206" s="239"/>
      <c r="FZ1206" s="239"/>
      <c r="GA1206" s="239"/>
      <c r="GB1206" s="239"/>
      <c r="GC1206" s="239"/>
      <c r="GD1206" s="239"/>
      <c r="GE1206" s="239"/>
      <c r="GF1206" s="239"/>
      <c r="GG1206" s="239"/>
      <c r="GH1206" s="239"/>
      <c r="GI1206" s="239"/>
      <c r="GJ1206" s="239"/>
      <c r="GK1206" s="239"/>
      <c r="GL1206" s="239"/>
      <c r="GM1206" s="239"/>
      <c r="GN1206" s="239"/>
      <c r="GO1206" s="239"/>
      <c r="GP1206" s="239"/>
      <c r="GQ1206" s="239"/>
      <c r="GR1206" s="239"/>
      <c r="GS1206" s="239"/>
      <c r="GT1206" s="239"/>
      <c r="GU1206" s="239"/>
      <c r="GV1206" s="239"/>
      <c r="GW1206" s="239"/>
      <c r="GX1206" s="239"/>
      <c r="GY1206" s="239"/>
      <c r="GZ1206" s="239"/>
      <c r="HA1206" s="239"/>
      <c r="HB1206" s="239"/>
      <c r="HC1206" s="239"/>
      <c r="HD1206" s="239"/>
      <c r="HE1206" s="239"/>
      <c r="HF1206" s="239"/>
      <c r="HG1206" s="239"/>
      <c r="HH1206" s="239"/>
      <c r="HI1206" s="239"/>
      <c r="HJ1206" s="239"/>
      <c r="HK1206" s="239"/>
      <c r="HL1206" s="239"/>
      <c r="HM1206" s="239"/>
      <c r="HN1206" s="239"/>
      <c r="HO1206" s="239"/>
      <c r="HP1206" s="239"/>
      <c r="HQ1206" s="239"/>
      <c r="HR1206" s="239"/>
      <c r="HS1206" s="239"/>
      <c r="HT1206" s="239"/>
      <c r="HU1206" s="239"/>
      <c r="HV1206" s="239"/>
      <c r="HW1206" s="239"/>
      <c r="HX1206" s="239"/>
      <c r="HY1206" s="239"/>
      <c r="HZ1206" s="239"/>
      <c r="IA1206" s="239"/>
      <c r="IB1206" s="239"/>
      <c r="IC1206" s="239"/>
      <c r="ID1206" s="239"/>
      <c r="IE1206" s="239"/>
      <c r="IF1206" s="239"/>
      <c r="IG1206" s="239"/>
      <c r="IH1206" s="325"/>
      <c r="II1206" s="325"/>
      <c r="IJ1206" s="325"/>
      <c r="IK1206" s="325"/>
      <c r="IL1206" s="325"/>
      <c r="IM1206" s="325"/>
      <c r="IN1206" s="325"/>
      <c r="IO1206" s="325"/>
      <c r="IP1206" s="325"/>
      <c r="IQ1206" s="325"/>
      <c r="IR1206" s="325"/>
      <c r="IS1206" s="325"/>
      <c r="IT1206" s="325"/>
      <c r="IU1206" s="325"/>
      <c r="IV1206" s="325"/>
    </row>
    <row r="1207" spans="1:6" s="321" customFormat="1" ht="30" customHeight="1">
      <c r="A1207" s="341" t="s">
        <v>1035</v>
      </c>
      <c r="B1207" s="344">
        <v>0</v>
      </c>
      <c r="C1207" s="338">
        <f t="shared" si="156"/>
        <v>0</v>
      </c>
      <c r="D1207" s="345"/>
      <c r="E1207" s="353" t="str">
        <f t="shared" si="152"/>
        <v>-</v>
      </c>
      <c r="F1207" s="354"/>
    </row>
    <row r="1208" spans="1:6" s="321" customFormat="1" ht="30" customHeight="1">
      <c r="A1208" s="341" t="s">
        <v>1036</v>
      </c>
      <c r="B1208" s="344">
        <v>0</v>
      </c>
      <c r="C1208" s="338">
        <f t="shared" si="156"/>
        <v>0</v>
      </c>
      <c r="D1208" s="345">
        <v>534</v>
      </c>
      <c r="E1208" s="353" t="str">
        <f t="shared" si="152"/>
        <v>-</v>
      </c>
      <c r="F1208" s="354"/>
    </row>
    <row r="1209" spans="1:6" s="321" customFormat="1" ht="30" customHeight="1">
      <c r="A1209" s="341" t="s">
        <v>1037</v>
      </c>
      <c r="B1209" s="344">
        <v>0</v>
      </c>
      <c r="C1209" s="338">
        <f t="shared" si="156"/>
        <v>0</v>
      </c>
      <c r="D1209" s="345"/>
      <c r="E1209" s="353" t="str">
        <f t="shared" si="152"/>
        <v>-</v>
      </c>
      <c r="F1209" s="354"/>
    </row>
    <row r="1210" spans="1:6" s="321" customFormat="1" ht="30" customHeight="1">
      <c r="A1210" s="341" t="s">
        <v>87</v>
      </c>
      <c r="B1210" s="344">
        <v>0</v>
      </c>
      <c r="C1210" s="338">
        <f t="shared" si="156"/>
        <v>0</v>
      </c>
      <c r="D1210" s="345"/>
      <c r="E1210" s="353" t="str">
        <f t="shared" si="152"/>
        <v>-</v>
      </c>
      <c r="F1210" s="354"/>
    </row>
    <row r="1211" spans="1:256" s="321" customFormat="1" ht="30" customHeight="1">
      <c r="A1211" s="341" t="s">
        <v>1038</v>
      </c>
      <c r="B1211" s="344">
        <v>150</v>
      </c>
      <c r="C1211" s="338">
        <f t="shared" si="156"/>
        <v>150</v>
      </c>
      <c r="D1211" s="345">
        <v>401</v>
      </c>
      <c r="E1211" s="353">
        <f t="shared" si="152"/>
        <v>2.6733333333333333</v>
      </c>
      <c r="F1211" s="355"/>
      <c r="G1211" s="239"/>
      <c r="H1211" s="239"/>
      <c r="I1211" s="239"/>
      <c r="J1211" s="239"/>
      <c r="K1211" s="239"/>
      <c r="L1211" s="239"/>
      <c r="M1211" s="239"/>
      <c r="N1211" s="239"/>
      <c r="O1211" s="239"/>
      <c r="P1211" s="239"/>
      <c r="Q1211" s="239"/>
      <c r="R1211" s="239"/>
      <c r="S1211" s="239"/>
      <c r="T1211" s="239"/>
      <c r="U1211" s="239"/>
      <c r="V1211" s="239"/>
      <c r="W1211" s="239"/>
      <c r="X1211" s="239"/>
      <c r="Y1211" s="239"/>
      <c r="Z1211" s="239"/>
      <c r="AA1211" s="239"/>
      <c r="AB1211" s="239"/>
      <c r="AC1211" s="239"/>
      <c r="AD1211" s="239"/>
      <c r="AE1211" s="239"/>
      <c r="AF1211" s="239"/>
      <c r="AG1211" s="239"/>
      <c r="AH1211" s="239"/>
      <c r="AI1211" s="239"/>
      <c r="AJ1211" s="239"/>
      <c r="AK1211" s="239"/>
      <c r="AL1211" s="239"/>
      <c r="AM1211" s="239"/>
      <c r="AN1211" s="239"/>
      <c r="AO1211" s="239"/>
      <c r="AP1211" s="239"/>
      <c r="AQ1211" s="239"/>
      <c r="AR1211" s="239"/>
      <c r="AS1211" s="239"/>
      <c r="AT1211" s="239"/>
      <c r="AU1211" s="239"/>
      <c r="AV1211" s="239"/>
      <c r="AW1211" s="239"/>
      <c r="AX1211" s="239"/>
      <c r="AY1211" s="239"/>
      <c r="AZ1211" s="239"/>
      <c r="BA1211" s="239"/>
      <c r="BB1211" s="239"/>
      <c r="BC1211" s="239"/>
      <c r="BD1211" s="239"/>
      <c r="BE1211" s="239"/>
      <c r="BF1211" s="239"/>
      <c r="BG1211" s="239"/>
      <c r="BH1211" s="239"/>
      <c r="BI1211" s="239"/>
      <c r="BJ1211" s="239"/>
      <c r="BK1211" s="239"/>
      <c r="BL1211" s="239"/>
      <c r="BM1211" s="239"/>
      <c r="BN1211" s="239"/>
      <c r="BO1211" s="239"/>
      <c r="BP1211" s="239"/>
      <c r="BQ1211" s="239"/>
      <c r="BR1211" s="239"/>
      <c r="BS1211" s="239"/>
      <c r="BT1211" s="239"/>
      <c r="BU1211" s="239"/>
      <c r="BV1211" s="239"/>
      <c r="BW1211" s="239"/>
      <c r="BX1211" s="239"/>
      <c r="BY1211" s="239"/>
      <c r="BZ1211" s="239"/>
      <c r="CA1211" s="239"/>
      <c r="CB1211" s="239"/>
      <c r="CC1211" s="239"/>
      <c r="CD1211" s="239"/>
      <c r="CE1211" s="239"/>
      <c r="CF1211" s="239"/>
      <c r="CG1211" s="239"/>
      <c r="CH1211" s="239"/>
      <c r="CI1211" s="239"/>
      <c r="CJ1211" s="239"/>
      <c r="CK1211" s="239"/>
      <c r="CL1211" s="239"/>
      <c r="CM1211" s="239"/>
      <c r="CN1211" s="239"/>
      <c r="CO1211" s="239"/>
      <c r="CP1211" s="239"/>
      <c r="CQ1211" s="239"/>
      <c r="CR1211" s="239"/>
      <c r="CS1211" s="239"/>
      <c r="CT1211" s="239"/>
      <c r="CU1211" s="239"/>
      <c r="CV1211" s="239"/>
      <c r="CW1211" s="239"/>
      <c r="CX1211" s="239"/>
      <c r="CY1211" s="239"/>
      <c r="CZ1211" s="239"/>
      <c r="DA1211" s="239"/>
      <c r="DB1211" s="239"/>
      <c r="DC1211" s="239"/>
      <c r="DD1211" s="239"/>
      <c r="DE1211" s="239"/>
      <c r="DF1211" s="239"/>
      <c r="DG1211" s="239"/>
      <c r="DH1211" s="239"/>
      <c r="DI1211" s="239"/>
      <c r="DJ1211" s="239"/>
      <c r="DK1211" s="239"/>
      <c r="DL1211" s="239"/>
      <c r="DM1211" s="239"/>
      <c r="DN1211" s="239"/>
      <c r="DO1211" s="239"/>
      <c r="DP1211" s="239"/>
      <c r="DQ1211" s="239"/>
      <c r="DR1211" s="239"/>
      <c r="DS1211" s="239"/>
      <c r="DT1211" s="239"/>
      <c r="DU1211" s="239"/>
      <c r="DV1211" s="239"/>
      <c r="DW1211" s="239"/>
      <c r="DX1211" s="239"/>
      <c r="DY1211" s="239"/>
      <c r="DZ1211" s="239"/>
      <c r="EA1211" s="239"/>
      <c r="EB1211" s="239"/>
      <c r="EC1211" s="239"/>
      <c r="ED1211" s="239"/>
      <c r="EE1211" s="239"/>
      <c r="EF1211" s="239"/>
      <c r="EG1211" s="239"/>
      <c r="EH1211" s="239"/>
      <c r="EI1211" s="239"/>
      <c r="EJ1211" s="239"/>
      <c r="EK1211" s="239"/>
      <c r="EL1211" s="239"/>
      <c r="EM1211" s="239"/>
      <c r="EN1211" s="239"/>
      <c r="EO1211" s="239"/>
      <c r="EP1211" s="239"/>
      <c r="EQ1211" s="239"/>
      <c r="ER1211" s="239"/>
      <c r="ES1211" s="239"/>
      <c r="ET1211" s="239"/>
      <c r="EU1211" s="239"/>
      <c r="EV1211" s="239"/>
      <c r="EW1211" s="239"/>
      <c r="EX1211" s="239"/>
      <c r="EY1211" s="239"/>
      <c r="EZ1211" s="239"/>
      <c r="FA1211" s="239"/>
      <c r="FB1211" s="239"/>
      <c r="FC1211" s="239"/>
      <c r="FD1211" s="239"/>
      <c r="FE1211" s="239"/>
      <c r="FF1211" s="239"/>
      <c r="FG1211" s="239"/>
      <c r="FH1211" s="239"/>
      <c r="FI1211" s="239"/>
      <c r="FJ1211" s="239"/>
      <c r="FK1211" s="239"/>
      <c r="FL1211" s="239"/>
      <c r="FM1211" s="239"/>
      <c r="FN1211" s="239"/>
      <c r="FO1211" s="239"/>
      <c r="FP1211" s="239"/>
      <c r="FQ1211" s="239"/>
      <c r="FR1211" s="239"/>
      <c r="FS1211" s="239"/>
      <c r="FT1211" s="239"/>
      <c r="FU1211" s="239"/>
      <c r="FV1211" s="239"/>
      <c r="FW1211" s="239"/>
      <c r="FX1211" s="239"/>
      <c r="FY1211" s="239"/>
      <c r="FZ1211" s="239"/>
      <c r="GA1211" s="239"/>
      <c r="GB1211" s="239"/>
      <c r="GC1211" s="239"/>
      <c r="GD1211" s="239"/>
      <c r="GE1211" s="239"/>
      <c r="GF1211" s="239"/>
      <c r="GG1211" s="239"/>
      <c r="GH1211" s="239"/>
      <c r="GI1211" s="239"/>
      <c r="GJ1211" s="239"/>
      <c r="GK1211" s="239"/>
      <c r="GL1211" s="239"/>
      <c r="GM1211" s="239"/>
      <c r="GN1211" s="239"/>
      <c r="GO1211" s="239"/>
      <c r="GP1211" s="239"/>
      <c r="GQ1211" s="239"/>
      <c r="GR1211" s="239"/>
      <c r="GS1211" s="239"/>
      <c r="GT1211" s="239"/>
      <c r="GU1211" s="239"/>
      <c r="GV1211" s="239"/>
      <c r="GW1211" s="239"/>
      <c r="GX1211" s="239"/>
      <c r="GY1211" s="239"/>
      <c r="GZ1211" s="239"/>
      <c r="HA1211" s="239"/>
      <c r="HB1211" s="239"/>
      <c r="HC1211" s="239"/>
      <c r="HD1211" s="239"/>
      <c r="HE1211" s="239"/>
      <c r="HF1211" s="239"/>
      <c r="HG1211" s="239"/>
      <c r="HH1211" s="239"/>
      <c r="HI1211" s="239"/>
      <c r="HJ1211" s="239"/>
      <c r="HK1211" s="239"/>
      <c r="HL1211" s="239"/>
      <c r="HM1211" s="239"/>
      <c r="HN1211" s="239"/>
      <c r="HO1211" s="239"/>
      <c r="HP1211" s="239"/>
      <c r="HQ1211" s="239"/>
      <c r="HR1211" s="239"/>
      <c r="HS1211" s="239"/>
      <c r="HT1211" s="239"/>
      <c r="HU1211" s="239"/>
      <c r="HV1211" s="239"/>
      <c r="HW1211" s="239"/>
      <c r="HX1211" s="239"/>
      <c r="HY1211" s="239"/>
      <c r="HZ1211" s="239"/>
      <c r="IA1211" s="239"/>
      <c r="IB1211" s="239"/>
      <c r="IC1211" s="239"/>
      <c r="ID1211" s="239"/>
      <c r="IE1211" s="239"/>
      <c r="IF1211" s="239"/>
      <c r="IG1211" s="239"/>
      <c r="IH1211" s="325"/>
      <c r="II1211" s="325"/>
      <c r="IJ1211" s="325"/>
      <c r="IK1211" s="325"/>
      <c r="IL1211" s="325"/>
      <c r="IM1211" s="325"/>
      <c r="IN1211" s="325"/>
      <c r="IO1211" s="325"/>
      <c r="IP1211" s="325"/>
      <c r="IQ1211" s="325"/>
      <c r="IR1211" s="325"/>
      <c r="IS1211" s="325"/>
      <c r="IT1211" s="325"/>
      <c r="IU1211" s="325"/>
      <c r="IV1211" s="325"/>
    </row>
    <row r="1212" spans="1:256" s="320" customFormat="1" ht="30" customHeight="1">
      <c r="A1212" s="334" t="s">
        <v>1039</v>
      </c>
      <c r="B1212" s="342">
        <f>SUM(B1213:B1217)</f>
        <v>6261.3</v>
      </c>
      <c r="C1212" s="342">
        <f>SUM(C1213:C1217)</f>
        <v>6261.3</v>
      </c>
      <c r="D1212" s="343">
        <f>SUM(D1213:D1217)</f>
        <v>6188</v>
      </c>
      <c r="E1212" s="349">
        <f t="shared" si="152"/>
        <v>0.9882931659559516</v>
      </c>
      <c r="F1212" s="350"/>
      <c r="G1212" s="351"/>
      <c r="H1212" s="351"/>
      <c r="I1212" s="351"/>
      <c r="J1212" s="351"/>
      <c r="K1212" s="351"/>
      <c r="L1212" s="351"/>
      <c r="M1212" s="351"/>
      <c r="N1212" s="351"/>
      <c r="O1212" s="351"/>
      <c r="P1212" s="351"/>
      <c r="Q1212" s="351"/>
      <c r="R1212" s="351"/>
      <c r="S1212" s="351"/>
      <c r="T1212" s="351"/>
      <c r="U1212" s="351"/>
      <c r="V1212" s="351"/>
      <c r="W1212" s="351"/>
      <c r="X1212" s="351"/>
      <c r="Y1212" s="351"/>
      <c r="Z1212" s="351"/>
      <c r="AA1212" s="351"/>
      <c r="AB1212" s="351"/>
      <c r="AC1212" s="351"/>
      <c r="AD1212" s="351"/>
      <c r="AE1212" s="351"/>
      <c r="AF1212" s="351"/>
      <c r="AG1212" s="351"/>
      <c r="AH1212" s="351"/>
      <c r="AI1212" s="351"/>
      <c r="AJ1212" s="351"/>
      <c r="AK1212" s="351"/>
      <c r="AL1212" s="351"/>
      <c r="AM1212" s="351"/>
      <c r="AN1212" s="351"/>
      <c r="AO1212" s="351"/>
      <c r="AP1212" s="351"/>
      <c r="AQ1212" s="351"/>
      <c r="AR1212" s="351"/>
      <c r="AS1212" s="351"/>
      <c r="AT1212" s="351"/>
      <c r="AU1212" s="351"/>
      <c r="AV1212" s="351"/>
      <c r="AW1212" s="351"/>
      <c r="AX1212" s="351"/>
      <c r="AY1212" s="351"/>
      <c r="AZ1212" s="351"/>
      <c r="BA1212" s="351"/>
      <c r="BB1212" s="351"/>
      <c r="BC1212" s="351"/>
      <c r="BD1212" s="351"/>
      <c r="BE1212" s="351"/>
      <c r="BF1212" s="351"/>
      <c r="BG1212" s="351"/>
      <c r="BH1212" s="351"/>
      <c r="BI1212" s="351"/>
      <c r="BJ1212" s="351"/>
      <c r="BK1212" s="351"/>
      <c r="BL1212" s="351"/>
      <c r="BM1212" s="351"/>
      <c r="BN1212" s="351"/>
      <c r="BO1212" s="351"/>
      <c r="BP1212" s="351"/>
      <c r="BQ1212" s="351"/>
      <c r="BR1212" s="351"/>
      <c r="BS1212" s="351"/>
      <c r="BT1212" s="351"/>
      <c r="BU1212" s="351"/>
      <c r="BV1212" s="351"/>
      <c r="BW1212" s="351"/>
      <c r="BX1212" s="351"/>
      <c r="BY1212" s="351"/>
      <c r="BZ1212" s="351"/>
      <c r="CA1212" s="351"/>
      <c r="CB1212" s="351"/>
      <c r="CC1212" s="351"/>
      <c r="CD1212" s="351"/>
      <c r="CE1212" s="351"/>
      <c r="CF1212" s="351"/>
      <c r="CG1212" s="351"/>
      <c r="CH1212" s="351"/>
      <c r="CI1212" s="351"/>
      <c r="CJ1212" s="351"/>
      <c r="CK1212" s="351"/>
      <c r="CL1212" s="351"/>
      <c r="CM1212" s="351"/>
      <c r="CN1212" s="351"/>
      <c r="CO1212" s="351"/>
      <c r="CP1212" s="351"/>
      <c r="CQ1212" s="351"/>
      <c r="CR1212" s="351"/>
      <c r="CS1212" s="351"/>
      <c r="CT1212" s="351"/>
      <c r="CU1212" s="351"/>
      <c r="CV1212" s="351"/>
      <c r="CW1212" s="351"/>
      <c r="CX1212" s="351"/>
      <c r="CY1212" s="351"/>
      <c r="CZ1212" s="351"/>
      <c r="DA1212" s="351"/>
      <c r="DB1212" s="351"/>
      <c r="DC1212" s="351"/>
      <c r="DD1212" s="351"/>
      <c r="DE1212" s="351"/>
      <c r="DF1212" s="351"/>
      <c r="DG1212" s="351"/>
      <c r="DH1212" s="351"/>
      <c r="DI1212" s="351"/>
      <c r="DJ1212" s="351"/>
      <c r="DK1212" s="351"/>
      <c r="DL1212" s="351"/>
      <c r="DM1212" s="351"/>
      <c r="DN1212" s="351"/>
      <c r="DO1212" s="351"/>
      <c r="DP1212" s="351"/>
      <c r="DQ1212" s="351"/>
      <c r="DR1212" s="351"/>
      <c r="DS1212" s="351"/>
      <c r="DT1212" s="351"/>
      <c r="DU1212" s="351"/>
      <c r="DV1212" s="351"/>
      <c r="DW1212" s="351"/>
      <c r="DX1212" s="351"/>
      <c r="DY1212" s="351"/>
      <c r="DZ1212" s="351"/>
      <c r="EA1212" s="351"/>
      <c r="EB1212" s="351"/>
      <c r="EC1212" s="351"/>
      <c r="ED1212" s="351"/>
      <c r="EE1212" s="351"/>
      <c r="EF1212" s="351"/>
      <c r="EG1212" s="351"/>
      <c r="EH1212" s="351"/>
      <c r="EI1212" s="351"/>
      <c r="EJ1212" s="351"/>
      <c r="EK1212" s="351"/>
      <c r="EL1212" s="351"/>
      <c r="EM1212" s="351"/>
      <c r="EN1212" s="351"/>
      <c r="EO1212" s="351"/>
      <c r="EP1212" s="351"/>
      <c r="EQ1212" s="351"/>
      <c r="ER1212" s="351"/>
      <c r="ES1212" s="351"/>
      <c r="ET1212" s="351"/>
      <c r="EU1212" s="351"/>
      <c r="EV1212" s="351"/>
      <c r="EW1212" s="351"/>
      <c r="EX1212" s="351"/>
      <c r="EY1212" s="351"/>
      <c r="EZ1212" s="351"/>
      <c r="FA1212" s="351"/>
      <c r="FB1212" s="351"/>
      <c r="FC1212" s="351"/>
      <c r="FD1212" s="351"/>
      <c r="FE1212" s="351"/>
      <c r="FF1212" s="351"/>
      <c r="FG1212" s="351"/>
      <c r="FH1212" s="351"/>
      <c r="FI1212" s="351"/>
      <c r="FJ1212" s="351"/>
      <c r="FK1212" s="351"/>
      <c r="FL1212" s="351"/>
      <c r="FM1212" s="351"/>
      <c r="FN1212" s="351"/>
      <c r="FO1212" s="351"/>
      <c r="FP1212" s="351"/>
      <c r="FQ1212" s="351"/>
      <c r="FR1212" s="351"/>
      <c r="FS1212" s="351"/>
      <c r="FT1212" s="351"/>
      <c r="FU1212" s="351"/>
      <c r="FV1212" s="351"/>
      <c r="FW1212" s="351"/>
      <c r="FX1212" s="351"/>
      <c r="FY1212" s="351"/>
      <c r="FZ1212" s="351"/>
      <c r="GA1212" s="351"/>
      <c r="GB1212" s="351"/>
      <c r="GC1212" s="351"/>
      <c r="GD1212" s="351"/>
      <c r="GE1212" s="351"/>
      <c r="GF1212" s="351"/>
      <c r="GG1212" s="351"/>
      <c r="GH1212" s="351"/>
      <c r="GI1212" s="351"/>
      <c r="GJ1212" s="351"/>
      <c r="GK1212" s="351"/>
      <c r="GL1212" s="351"/>
      <c r="GM1212" s="351"/>
      <c r="GN1212" s="351"/>
      <c r="GO1212" s="351"/>
      <c r="GP1212" s="351"/>
      <c r="GQ1212" s="351"/>
      <c r="GR1212" s="351"/>
      <c r="GS1212" s="351"/>
      <c r="GT1212" s="351"/>
      <c r="GU1212" s="351"/>
      <c r="GV1212" s="351"/>
      <c r="GW1212" s="351"/>
      <c r="GX1212" s="351"/>
      <c r="GY1212" s="351"/>
      <c r="GZ1212" s="351"/>
      <c r="HA1212" s="351"/>
      <c r="HB1212" s="351"/>
      <c r="HC1212" s="351"/>
      <c r="HD1212" s="351"/>
      <c r="HE1212" s="351"/>
      <c r="HF1212" s="351"/>
      <c r="HG1212" s="351"/>
      <c r="HH1212" s="351"/>
      <c r="HI1212" s="351"/>
      <c r="HJ1212" s="351"/>
      <c r="HK1212" s="351"/>
      <c r="HL1212" s="351"/>
      <c r="HM1212" s="351"/>
      <c r="HN1212" s="351"/>
      <c r="HO1212" s="351"/>
      <c r="HP1212" s="351"/>
      <c r="HQ1212" s="351"/>
      <c r="HR1212" s="351"/>
      <c r="HS1212" s="351"/>
      <c r="HT1212" s="351"/>
      <c r="HU1212" s="351"/>
      <c r="HV1212" s="351"/>
      <c r="HW1212" s="351"/>
      <c r="HX1212" s="351"/>
      <c r="HY1212" s="351"/>
      <c r="HZ1212" s="351"/>
      <c r="IA1212" s="351"/>
      <c r="IB1212" s="351"/>
      <c r="IC1212" s="351"/>
      <c r="ID1212" s="351"/>
      <c r="IE1212" s="351"/>
      <c r="IF1212" s="351"/>
      <c r="IG1212" s="351"/>
      <c r="IH1212" s="357"/>
      <c r="II1212" s="357"/>
      <c r="IJ1212" s="357"/>
      <c r="IK1212" s="357"/>
      <c r="IL1212" s="357"/>
      <c r="IM1212" s="357"/>
      <c r="IN1212" s="357"/>
      <c r="IO1212" s="357"/>
      <c r="IP1212" s="357"/>
      <c r="IQ1212" s="357"/>
      <c r="IR1212" s="357"/>
      <c r="IS1212" s="357"/>
      <c r="IT1212" s="357"/>
      <c r="IU1212" s="357"/>
      <c r="IV1212" s="357"/>
    </row>
    <row r="1213" spans="1:6" s="321" customFormat="1" ht="30" customHeight="1">
      <c r="A1213" s="341" t="s">
        <v>78</v>
      </c>
      <c r="B1213" s="344">
        <v>0</v>
      </c>
      <c r="C1213" s="338">
        <f aca="true" t="shared" si="157" ref="C1213:C1217">B1213</f>
        <v>0</v>
      </c>
      <c r="D1213" s="345"/>
      <c r="E1213" s="353" t="str">
        <f t="shared" si="152"/>
        <v>-</v>
      </c>
      <c r="F1213" s="354"/>
    </row>
    <row r="1214" spans="1:6" s="321" customFormat="1" ht="30" customHeight="1">
      <c r="A1214" s="341" t="s">
        <v>79</v>
      </c>
      <c r="B1214" s="344">
        <v>0</v>
      </c>
      <c r="C1214" s="338">
        <f t="shared" si="157"/>
        <v>0</v>
      </c>
      <c r="D1214" s="345"/>
      <c r="E1214" s="353" t="str">
        <f t="shared" si="152"/>
        <v>-</v>
      </c>
      <c r="F1214" s="354"/>
    </row>
    <row r="1215" spans="1:6" s="321" customFormat="1" ht="30" customHeight="1">
      <c r="A1215" s="341" t="s">
        <v>80</v>
      </c>
      <c r="B1215" s="344">
        <v>0</v>
      </c>
      <c r="C1215" s="338">
        <f t="shared" si="157"/>
        <v>0</v>
      </c>
      <c r="D1215" s="345"/>
      <c r="E1215" s="353" t="str">
        <f t="shared" si="152"/>
        <v>-</v>
      </c>
      <c r="F1215" s="354"/>
    </row>
    <row r="1216" spans="1:256" s="321" customFormat="1" ht="30" customHeight="1">
      <c r="A1216" s="341" t="s">
        <v>1040</v>
      </c>
      <c r="B1216" s="344">
        <v>112</v>
      </c>
      <c r="C1216" s="338">
        <f t="shared" si="157"/>
        <v>112</v>
      </c>
      <c r="D1216" s="345">
        <v>885</v>
      </c>
      <c r="E1216" s="353">
        <f t="shared" si="152"/>
        <v>7.901785714285714</v>
      </c>
      <c r="F1216" s="354"/>
      <c r="G1216" s="239"/>
      <c r="H1216" s="239"/>
      <c r="I1216" s="239"/>
      <c r="J1216" s="239"/>
      <c r="K1216" s="239"/>
      <c r="L1216" s="239"/>
      <c r="M1216" s="239"/>
      <c r="N1216" s="239"/>
      <c r="O1216" s="239"/>
      <c r="P1216" s="239"/>
      <c r="Q1216" s="239"/>
      <c r="R1216" s="239"/>
      <c r="S1216" s="239"/>
      <c r="T1216" s="239"/>
      <c r="U1216" s="239"/>
      <c r="V1216" s="239"/>
      <c r="W1216" s="239"/>
      <c r="X1216" s="239"/>
      <c r="Y1216" s="239"/>
      <c r="Z1216" s="239"/>
      <c r="AA1216" s="239"/>
      <c r="AB1216" s="239"/>
      <c r="AC1216" s="239"/>
      <c r="AD1216" s="239"/>
      <c r="AE1216" s="239"/>
      <c r="AF1216" s="239"/>
      <c r="AG1216" s="239"/>
      <c r="AH1216" s="239"/>
      <c r="AI1216" s="239"/>
      <c r="AJ1216" s="239"/>
      <c r="AK1216" s="239"/>
      <c r="AL1216" s="239"/>
      <c r="AM1216" s="239"/>
      <c r="AN1216" s="239"/>
      <c r="AO1216" s="239"/>
      <c r="AP1216" s="239"/>
      <c r="AQ1216" s="239"/>
      <c r="AR1216" s="239"/>
      <c r="AS1216" s="239"/>
      <c r="AT1216" s="239"/>
      <c r="AU1216" s="239"/>
      <c r="AV1216" s="239"/>
      <c r="AW1216" s="239"/>
      <c r="AX1216" s="239"/>
      <c r="AY1216" s="239"/>
      <c r="AZ1216" s="239"/>
      <c r="BA1216" s="239"/>
      <c r="BB1216" s="239"/>
      <c r="BC1216" s="239"/>
      <c r="BD1216" s="239"/>
      <c r="BE1216" s="239"/>
      <c r="BF1216" s="239"/>
      <c r="BG1216" s="239"/>
      <c r="BH1216" s="239"/>
      <c r="BI1216" s="239"/>
      <c r="BJ1216" s="239"/>
      <c r="BK1216" s="239"/>
      <c r="BL1216" s="239"/>
      <c r="BM1216" s="239"/>
      <c r="BN1216" s="239"/>
      <c r="BO1216" s="239"/>
      <c r="BP1216" s="239"/>
      <c r="BQ1216" s="239"/>
      <c r="BR1216" s="239"/>
      <c r="BS1216" s="239"/>
      <c r="BT1216" s="239"/>
      <c r="BU1216" s="239"/>
      <c r="BV1216" s="239"/>
      <c r="BW1216" s="239"/>
      <c r="BX1216" s="239"/>
      <c r="BY1216" s="239"/>
      <c r="BZ1216" s="239"/>
      <c r="CA1216" s="239"/>
      <c r="CB1216" s="239"/>
      <c r="CC1216" s="239"/>
      <c r="CD1216" s="239"/>
      <c r="CE1216" s="239"/>
      <c r="CF1216" s="239"/>
      <c r="CG1216" s="239"/>
      <c r="CH1216" s="239"/>
      <c r="CI1216" s="239"/>
      <c r="CJ1216" s="239"/>
      <c r="CK1216" s="239"/>
      <c r="CL1216" s="239"/>
      <c r="CM1216" s="239"/>
      <c r="CN1216" s="239"/>
      <c r="CO1216" s="239"/>
      <c r="CP1216" s="239"/>
      <c r="CQ1216" s="239"/>
      <c r="CR1216" s="239"/>
      <c r="CS1216" s="239"/>
      <c r="CT1216" s="239"/>
      <c r="CU1216" s="239"/>
      <c r="CV1216" s="239"/>
      <c r="CW1216" s="239"/>
      <c r="CX1216" s="239"/>
      <c r="CY1216" s="239"/>
      <c r="CZ1216" s="239"/>
      <c r="DA1216" s="239"/>
      <c r="DB1216" s="239"/>
      <c r="DC1216" s="239"/>
      <c r="DD1216" s="239"/>
      <c r="DE1216" s="239"/>
      <c r="DF1216" s="239"/>
      <c r="DG1216" s="239"/>
      <c r="DH1216" s="239"/>
      <c r="DI1216" s="239"/>
      <c r="DJ1216" s="239"/>
      <c r="DK1216" s="239"/>
      <c r="DL1216" s="239"/>
      <c r="DM1216" s="239"/>
      <c r="DN1216" s="239"/>
      <c r="DO1216" s="239"/>
      <c r="DP1216" s="239"/>
      <c r="DQ1216" s="239"/>
      <c r="DR1216" s="239"/>
      <c r="DS1216" s="239"/>
      <c r="DT1216" s="239"/>
      <c r="DU1216" s="239"/>
      <c r="DV1216" s="239"/>
      <c r="DW1216" s="239"/>
      <c r="DX1216" s="239"/>
      <c r="DY1216" s="239"/>
      <c r="DZ1216" s="239"/>
      <c r="EA1216" s="239"/>
      <c r="EB1216" s="239"/>
      <c r="EC1216" s="239"/>
      <c r="ED1216" s="239"/>
      <c r="EE1216" s="239"/>
      <c r="EF1216" s="239"/>
      <c r="EG1216" s="239"/>
      <c r="EH1216" s="239"/>
      <c r="EI1216" s="239"/>
      <c r="EJ1216" s="239"/>
      <c r="EK1216" s="239"/>
      <c r="EL1216" s="239"/>
      <c r="EM1216" s="239"/>
      <c r="EN1216" s="239"/>
      <c r="EO1216" s="239"/>
      <c r="EP1216" s="239"/>
      <c r="EQ1216" s="239"/>
      <c r="ER1216" s="239"/>
      <c r="ES1216" s="239"/>
      <c r="ET1216" s="239"/>
      <c r="EU1216" s="239"/>
      <c r="EV1216" s="239"/>
      <c r="EW1216" s="239"/>
      <c r="EX1216" s="239"/>
      <c r="EY1216" s="239"/>
      <c r="EZ1216" s="239"/>
      <c r="FA1216" s="239"/>
      <c r="FB1216" s="239"/>
      <c r="FC1216" s="239"/>
      <c r="FD1216" s="239"/>
      <c r="FE1216" s="239"/>
      <c r="FF1216" s="239"/>
      <c r="FG1216" s="239"/>
      <c r="FH1216" s="239"/>
      <c r="FI1216" s="239"/>
      <c r="FJ1216" s="239"/>
      <c r="FK1216" s="239"/>
      <c r="FL1216" s="239"/>
      <c r="FM1216" s="239"/>
      <c r="FN1216" s="239"/>
      <c r="FO1216" s="239"/>
      <c r="FP1216" s="239"/>
      <c r="FQ1216" s="239"/>
      <c r="FR1216" s="239"/>
      <c r="FS1216" s="239"/>
      <c r="FT1216" s="239"/>
      <c r="FU1216" s="239"/>
      <c r="FV1216" s="239"/>
      <c r="FW1216" s="239"/>
      <c r="FX1216" s="239"/>
      <c r="FY1216" s="239"/>
      <c r="FZ1216" s="239"/>
      <c r="GA1216" s="239"/>
      <c r="GB1216" s="239"/>
      <c r="GC1216" s="239"/>
      <c r="GD1216" s="239"/>
      <c r="GE1216" s="239"/>
      <c r="GF1216" s="239"/>
      <c r="GG1216" s="239"/>
      <c r="GH1216" s="239"/>
      <c r="GI1216" s="239"/>
      <c r="GJ1216" s="239"/>
      <c r="GK1216" s="239"/>
      <c r="GL1216" s="239"/>
      <c r="GM1216" s="239"/>
      <c r="GN1216" s="239"/>
      <c r="GO1216" s="239"/>
      <c r="GP1216" s="239"/>
      <c r="GQ1216" s="239"/>
      <c r="GR1216" s="239"/>
      <c r="GS1216" s="239"/>
      <c r="GT1216" s="239"/>
      <c r="GU1216" s="239"/>
      <c r="GV1216" s="239"/>
      <c r="GW1216" s="239"/>
      <c r="GX1216" s="239"/>
      <c r="GY1216" s="239"/>
      <c r="GZ1216" s="239"/>
      <c r="HA1216" s="239"/>
      <c r="HB1216" s="239"/>
      <c r="HC1216" s="239"/>
      <c r="HD1216" s="239"/>
      <c r="HE1216" s="239"/>
      <c r="HF1216" s="239"/>
      <c r="HG1216" s="239"/>
      <c r="HH1216" s="239"/>
      <c r="HI1216" s="239"/>
      <c r="HJ1216" s="239"/>
      <c r="HK1216" s="239"/>
      <c r="HL1216" s="239"/>
      <c r="HM1216" s="239"/>
      <c r="HN1216" s="239"/>
      <c r="HO1216" s="239"/>
      <c r="HP1216" s="239"/>
      <c r="HQ1216" s="239"/>
      <c r="HR1216" s="239"/>
      <c r="HS1216" s="239"/>
      <c r="HT1216" s="239"/>
      <c r="HU1216" s="239"/>
      <c r="HV1216" s="239"/>
      <c r="HW1216" s="239"/>
      <c r="HX1216" s="239"/>
      <c r="HY1216" s="239"/>
      <c r="HZ1216" s="239"/>
      <c r="IA1216" s="239"/>
      <c r="IB1216" s="239"/>
      <c r="IC1216" s="239"/>
      <c r="ID1216" s="239"/>
      <c r="IE1216" s="239"/>
      <c r="IF1216" s="239"/>
      <c r="IG1216" s="239"/>
      <c r="IH1216" s="325"/>
      <c r="II1216" s="325"/>
      <c r="IJ1216" s="325"/>
      <c r="IK1216" s="325"/>
      <c r="IL1216" s="325"/>
      <c r="IM1216" s="325"/>
      <c r="IN1216" s="325"/>
      <c r="IO1216" s="325"/>
      <c r="IP1216" s="325"/>
      <c r="IQ1216" s="325"/>
      <c r="IR1216" s="325"/>
      <c r="IS1216" s="325"/>
      <c r="IT1216" s="325"/>
      <c r="IU1216" s="325"/>
      <c r="IV1216" s="325"/>
    </row>
    <row r="1217" spans="1:256" s="321" customFormat="1" ht="30" customHeight="1">
      <c r="A1217" s="341" t="s">
        <v>1041</v>
      </c>
      <c r="B1217" s="344">
        <v>6149.3</v>
      </c>
      <c r="C1217" s="338">
        <f t="shared" si="157"/>
        <v>6149.3</v>
      </c>
      <c r="D1217" s="345">
        <v>5303</v>
      </c>
      <c r="E1217" s="353">
        <f t="shared" si="152"/>
        <v>0.8623745792203991</v>
      </c>
      <c r="F1217" s="355"/>
      <c r="G1217" s="239"/>
      <c r="H1217" s="239"/>
      <c r="I1217" s="239"/>
      <c r="J1217" s="239"/>
      <c r="K1217" s="239"/>
      <c r="L1217" s="239"/>
      <c r="M1217" s="239"/>
      <c r="N1217" s="239"/>
      <c r="O1217" s="239"/>
      <c r="P1217" s="239"/>
      <c r="Q1217" s="239"/>
      <c r="R1217" s="239"/>
      <c r="S1217" s="239"/>
      <c r="T1217" s="239"/>
      <c r="U1217" s="239"/>
      <c r="V1217" s="239"/>
      <c r="W1217" s="239"/>
      <c r="X1217" s="239"/>
      <c r="Y1217" s="239"/>
      <c r="Z1217" s="239"/>
      <c r="AA1217" s="239"/>
      <c r="AB1217" s="239"/>
      <c r="AC1217" s="239"/>
      <c r="AD1217" s="239"/>
      <c r="AE1217" s="239"/>
      <c r="AF1217" s="239"/>
      <c r="AG1217" s="239"/>
      <c r="AH1217" s="239"/>
      <c r="AI1217" s="239"/>
      <c r="AJ1217" s="239"/>
      <c r="AK1217" s="239"/>
      <c r="AL1217" s="239"/>
      <c r="AM1217" s="239"/>
      <c r="AN1217" s="239"/>
      <c r="AO1217" s="239"/>
      <c r="AP1217" s="239"/>
      <c r="AQ1217" s="239"/>
      <c r="AR1217" s="239"/>
      <c r="AS1217" s="239"/>
      <c r="AT1217" s="239"/>
      <c r="AU1217" s="239"/>
      <c r="AV1217" s="239"/>
      <c r="AW1217" s="239"/>
      <c r="AX1217" s="239"/>
      <c r="AY1217" s="239"/>
      <c r="AZ1217" s="239"/>
      <c r="BA1217" s="239"/>
      <c r="BB1217" s="239"/>
      <c r="BC1217" s="239"/>
      <c r="BD1217" s="239"/>
      <c r="BE1217" s="239"/>
      <c r="BF1217" s="239"/>
      <c r="BG1217" s="239"/>
      <c r="BH1217" s="239"/>
      <c r="BI1217" s="239"/>
      <c r="BJ1217" s="239"/>
      <c r="BK1217" s="239"/>
      <c r="BL1217" s="239"/>
      <c r="BM1217" s="239"/>
      <c r="BN1217" s="239"/>
      <c r="BO1217" s="239"/>
      <c r="BP1217" s="239"/>
      <c r="BQ1217" s="239"/>
      <c r="BR1217" s="239"/>
      <c r="BS1217" s="239"/>
      <c r="BT1217" s="239"/>
      <c r="BU1217" s="239"/>
      <c r="BV1217" s="239"/>
      <c r="BW1217" s="239"/>
      <c r="BX1217" s="239"/>
      <c r="BY1217" s="239"/>
      <c r="BZ1217" s="239"/>
      <c r="CA1217" s="239"/>
      <c r="CB1217" s="239"/>
      <c r="CC1217" s="239"/>
      <c r="CD1217" s="239"/>
      <c r="CE1217" s="239"/>
      <c r="CF1217" s="239"/>
      <c r="CG1217" s="239"/>
      <c r="CH1217" s="239"/>
      <c r="CI1217" s="239"/>
      <c r="CJ1217" s="239"/>
      <c r="CK1217" s="239"/>
      <c r="CL1217" s="239"/>
      <c r="CM1217" s="239"/>
      <c r="CN1217" s="239"/>
      <c r="CO1217" s="239"/>
      <c r="CP1217" s="239"/>
      <c r="CQ1217" s="239"/>
      <c r="CR1217" s="239"/>
      <c r="CS1217" s="239"/>
      <c r="CT1217" s="239"/>
      <c r="CU1217" s="239"/>
      <c r="CV1217" s="239"/>
      <c r="CW1217" s="239"/>
      <c r="CX1217" s="239"/>
      <c r="CY1217" s="239"/>
      <c r="CZ1217" s="239"/>
      <c r="DA1217" s="239"/>
      <c r="DB1217" s="239"/>
      <c r="DC1217" s="239"/>
      <c r="DD1217" s="239"/>
      <c r="DE1217" s="239"/>
      <c r="DF1217" s="239"/>
      <c r="DG1217" s="239"/>
      <c r="DH1217" s="239"/>
      <c r="DI1217" s="239"/>
      <c r="DJ1217" s="239"/>
      <c r="DK1217" s="239"/>
      <c r="DL1217" s="239"/>
      <c r="DM1217" s="239"/>
      <c r="DN1217" s="239"/>
      <c r="DO1217" s="239"/>
      <c r="DP1217" s="239"/>
      <c r="DQ1217" s="239"/>
      <c r="DR1217" s="239"/>
      <c r="DS1217" s="239"/>
      <c r="DT1217" s="239"/>
      <c r="DU1217" s="239"/>
      <c r="DV1217" s="239"/>
      <c r="DW1217" s="239"/>
      <c r="DX1217" s="239"/>
      <c r="DY1217" s="239"/>
      <c r="DZ1217" s="239"/>
      <c r="EA1217" s="239"/>
      <c r="EB1217" s="239"/>
      <c r="EC1217" s="239"/>
      <c r="ED1217" s="239"/>
      <c r="EE1217" s="239"/>
      <c r="EF1217" s="239"/>
      <c r="EG1217" s="239"/>
      <c r="EH1217" s="239"/>
      <c r="EI1217" s="239"/>
      <c r="EJ1217" s="239"/>
      <c r="EK1217" s="239"/>
      <c r="EL1217" s="239"/>
      <c r="EM1217" s="239"/>
      <c r="EN1217" s="239"/>
      <c r="EO1217" s="239"/>
      <c r="EP1217" s="239"/>
      <c r="EQ1217" s="239"/>
      <c r="ER1217" s="239"/>
      <c r="ES1217" s="239"/>
      <c r="ET1217" s="239"/>
      <c r="EU1217" s="239"/>
      <c r="EV1217" s="239"/>
      <c r="EW1217" s="239"/>
      <c r="EX1217" s="239"/>
      <c r="EY1217" s="239"/>
      <c r="EZ1217" s="239"/>
      <c r="FA1217" s="239"/>
      <c r="FB1217" s="239"/>
      <c r="FC1217" s="239"/>
      <c r="FD1217" s="239"/>
      <c r="FE1217" s="239"/>
      <c r="FF1217" s="239"/>
      <c r="FG1217" s="239"/>
      <c r="FH1217" s="239"/>
      <c r="FI1217" s="239"/>
      <c r="FJ1217" s="239"/>
      <c r="FK1217" s="239"/>
      <c r="FL1217" s="239"/>
      <c r="FM1217" s="239"/>
      <c r="FN1217" s="239"/>
      <c r="FO1217" s="239"/>
      <c r="FP1217" s="239"/>
      <c r="FQ1217" s="239"/>
      <c r="FR1217" s="239"/>
      <c r="FS1217" s="239"/>
      <c r="FT1217" s="239"/>
      <c r="FU1217" s="239"/>
      <c r="FV1217" s="239"/>
      <c r="FW1217" s="239"/>
      <c r="FX1217" s="239"/>
      <c r="FY1217" s="239"/>
      <c r="FZ1217" s="239"/>
      <c r="GA1217" s="239"/>
      <c r="GB1217" s="239"/>
      <c r="GC1217" s="239"/>
      <c r="GD1217" s="239"/>
      <c r="GE1217" s="239"/>
      <c r="GF1217" s="239"/>
      <c r="GG1217" s="239"/>
      <c r="GH1217" s="239"/>
      <c r="GI1217" s="239"/>
      <c r="GJ1217" s="239"/>
      <c r="GK1217" s="239"/>
      <c r="GL1217" s="239"/>
      <c r="GM1217" s="239"/>
      <c r="GN1217" s="239"/>
      <c r="GO1217" s="239"/>
      <c r="GP1217" s="239"/>
      <c r="GQ1217" s="239"/>
      <c r="GR1217" s="239"/>
      <c r="GS1217" s="239"/>
      <c r="GT1217" s="239"/>
      <c r="GU1217" s="239"/>
      <c r="GV1217" s="239"/>
      <c r="GW1217" s="239"/>
      <c r="GX1217" s="239"/>
      <c r="GY1217" s="239"/>
      <c r="GZ1217" s="239"/>
      <c r="HA1217" s="239"/>
      <c r="HB1217" s="239"/>
      <c r="HC1217" s="239"/>
      <c r="HD1217" s="239"/>
      <c r="HE1217" s="239"/>
      <c r="HF1217" s="239"/>
      <c r="HG1217" s="239"/>
      <c r="HH1217" s="239"/>
      <c r="HI1217" s="239"/>
      <c r="HJ1217" s="239"/>
      <c r="HK1217" s="239"/>
      <c r="HL1217" s="239"/>
      <c r="HM1217" s="239"/>
      <c r="HN1217" s="239"/>
      <c r="HO1217" s="239"/>
      <c r="HP1217" s="239"/>
      <c r="HQ1217" s="239"/>
      <c r="HR1217" s="239"/>
      <c r="HS1217" s="239"/>
      <c r="HT1217" s="239"/>
      <c r="HU1217" s="239"/>
      <c r="HV1217" s="239"/>
      <c r="HW1217" s="239"/>
      <c r="HX1217" s="239"/>
      <c r="HY1217" s="239"/>
      <c r="HZ1217" s="239"/>
      <c r="IA1217" s="239"/>
      <c r="IB1217" s="239"/>
      <c r="IC1217" s="239"/>
      <c r="ID1217" s="239"/>
      <c r="IE1217" s="239"/>
      <c r="IF1217" s="239"/>
      <c r="IG1217" s="239"/>
      <c r="IH1217" s="325"/>
      <c r="II1217" s="325"/>
      <c r="IJ1217" s="325"/>
      <c r="IK1217" s="325"/>
      <c r="IL1217" s="325"/>
      <c r="IM1217" s="325"/>
      <c r="IN1217" s="325"/>
      <c r="IO1217" s="325"/>
      <c r="IP1217" s="325"/>
      <c r="IQ1217" s="325"/>
      <c r="IR1217" s="325"/>
      <c r="IS1217" s="325"/>
      <c r="IT1217" s="325"/>
      <c r="IU1217" s="325"/>
      <c r="IV1217" s="325"/>
    </row>
    <row r="1218" spans="1:6" s="321" customFormat="1" ht="30" customHeight="1">
      <c r="A1218" s="334" t="s">
        <v>1042</v>
      </c>
      <c r="B1218" s="342">
        <f>SUM(B1219:B1225)</f>
        <v>0</v>
      </c>
      <c r="C1218" s="342">
        <f>SUM(C1219:C1225)</f>
        <v>0</v>
      </c>
      <c r="D1218" s="343">
        <f>SUM(D1219:D1225)</f>
        <v>0</v>
      </c>
      <c r="E1218" s="353" t="str">
        <f t="shared" si="152"/>
        <v>-</v>
      </c>
      <c r="F1218" s="354"/>
    </row>
    <row r="1219" spans="1:6" s="321" customFormat="1" ht="30" customHeight="1">
      <c r="A1219" s="341" t="s">
        <v>78</v>
      </c>
      <c r="B1219" s="344">
        <v>0</v>
      </c>
      <c r="C1219" s="338">
        <f aca="true" t="shared" si="158" ref="C1219:C1225">B1219</f>
        <v>0</v>
      </c>
      <c r="D1219" s="345"/>
      <c r="E1219" s="353" t="str">
        <f t="shared" si="152"/>
        <v>-</v>
      </c>
      <c r="F1219" s="354"/>
    </row>
    <row r="1220" spans="1:6" s="321" customFormat="1" ht="30" customHeight="1">
      <c r="A1220" s="341" t="s">
        <v>79</v>
      </c>
      <c r="B1220" s="344">
        <v>0</v>
      </c>
      <c r="C1220" s="338">
        <f t="shared" si="158"/>
        <v>0</v>
      </c>
      <c r="D1220" s="345"/>
      <c r="E1220" s="353" t="str">
        <f t="shared" si="152"/>
        <v>-</v>
      </c>
      <c r="F1220" s="354"/>
    </row>
    <row r="1221" spans="1:6" s="321" customFormat="1" ht="30" customHeight="1">
      <c r="A1221" s="341" t="s">
        <v>80</v>
      </c>
      <c r="B1221" s="344">
        <v>0</v>
      </c>
      <c r="C1221" s="338">
        <f t="shared" si="158"/>
        <v>0</v>
      </c>
      <c r="D1221" s="345"/>
      <c r="E1221" s="353" t="str">
        <f t="shared" si="152"/>
        <v>-</v>
      </c>
      <c r="F1221" s="354"/>
    </row>
    <row r="1222" spans="1:6" s="321" customFormat="1" ht="30" customHeight="1">
      <c r="A1222" s="341" t="s">
        <v>1043</v>
      </c>
      <c r="B1222" s="344">
        <v>0</v>
      </c>
      <c r="C1222" s="338">
        <f t="shared" si="158"/>
        <v>0</v>
      </c>
      <c r="D1222" s="345"/>
      <c r="E1222" s="353" t="str">
        <f t="shared" si="152"/>
        <v>-</v>
      </c>
      <c r="F1222" s="354"/>
    </row>
    <row r="1223" spans="1:6" s="321" customFormat="1" ht="30" customHeight="1">
      <c r="A1223" s="341" t="s">
        <v>1044</v>
      </c>
      <c r="B1223" s="344">
        <v>0</v>
      </c>
      <c r="C1223" s="338">
        <f t="shared" si="158"/>
        <v>0</v>
      </c>
      <c r="D1223" s="345"/>
      <c r="E1223" s="353" t="str">
        <f t="shared" si="152"/>
        <v>-</v>
      </c>
      <c r="F1223" s="354"/>
    </row>
    <row r="1224" spans="1:6" s="321" customFormat="1" ht="30" customHeight="1">
      <c r="A1224" s="341" t="s">
        <v>87</v>
      </c>
      <c r="B1224" s="344">
        <v>0</v>
      </c>
      <c r="C1224" s="338">
        <f t="shared" si="158"/>
        <v>0</v>
      </c>
      <c r="D1224" s="345"/>
      <c r="E1224" s="353" t="str">
        <f t="shared" si="152"/>
        <v>-</v>
      </c>
      <c r="F1224" s="354"/>
    </row>
    <row r="1225" spans="1:6" s="321" customFormat="1" ht="30" customHeight="1">
      <c r="A1225" s="341" t="s">
        <v>1045</v>
      </c>
      <c r="B1225" s="344">
        <v>0</v>
      </c>
      <c r="C1225" s="338">
        <f t="shared" si="158"/>
        <v>0</v>
      </c>
      <c r="D1225" s="345"/>
      <c r="E1225" s="353" t="str">
        <f t="shared" si="152"/>
        <v>-</v>
      </c>
      <c r="F1225" s="354"/>
    </row>
    <row r="1226" spans="1:6" s="321" customFormat="1" ht="30" customHeight="1">
      <c r="A1226" s="334" t="s">
        <v>1046</v>
      </c>
      <c r="B1226" s="342">
        <f>SUM(B1227:B1238)</f>
        <v>0</v>
      </c>
      <c r="C1226" s="342">
        <f>SUM(C1227:C1238)</f>
        <v>0</v>
      </c>
      <c r="D1226" s="343">
        <f>SUM(D1227:D1238)</f>
        <v>0</v>
      </c>
      <c r="E1226" s="353" t="str">
        <f t="shared" si="152"/>
        <v>-</v>
      </c>
      <c r="F1226" s="354"/>
    </row>
    <row r="1227" spans="1:6" s="321" customFormat="1" ht="30" customHeight="1">
      <c r="A1227" s="341" t="s">
        <v>78</v>
      </c>
      <c r="B1227" s="344">
        <v>0</v>
      </c>
      <c r="C1227" s="338">
        <f aca="true" t="shared" si="159" ref="C1227:C1238">B1227</f>
        <v>0</v>
      </c>
      <c r="D1227" s="345"/>
      <c r="E1227" s="353" t="str">
        <f t="shared" si="152"/>
        <v>-</v>
      </c>
      <c r="F1227" s="354"/>
    </row>
    <row r="1228" spans="1:6" s="321" customFormat="1" ht="30" customHeight="1">
      <c r="A1228" s="341" t="s">
        <v>79</v>
      </c>
      <c r="B1228" s="344">
        <v>0</v>
      </c>
      <c r="C1228" s="338">
        <f t="shared" si="159"/>
        <v>0</v>
      </c>
      <c r="D1228" s="345"/>
      <c r="E1228" s="353" t="str">
        <f t="shared" si="152"/>
        <v>-</v>
      </c>
      <c r="F1228" s="354"/>
    </row>
    <row r="1229" spans="1:6" s="321" customFormat="1" ht="30" customHeight="1">
      <c r="A1229" s="341" t="s">
        <v>80</v>
      </c>
      <c r="B1229" s="344">
        <v>0</v>
      </c>
      <c r="C1229" s="338">
        <f t="shared" si="159"/>
        <v>0</v>
      </c>
      <c r="D1229" s="345"/>
      <c r="E1229" s="353" t="str">
        <f t="shared" si="152"/>
        <v>-</v>
      </c>
      <c r="F1229" s="354"/>
    </row>
    <row r="1230" spans="1:6" s="321" customFormat="1" ht="30" customHeight="1">
      <c r="A1230" s="341" t="s">
        <v>1047</v>
      </c>
      <c r="B1230" s="344">
        <v>0</v>
      </c>
      <c r="C1230" s="338">
        <f t="shared" si="159"/>
        <v>0</v>
      </c>
      <c r="D1230" s="345"/>
      <c r="E1230" s="353" t="str">
        <f t="shared" si="152"/>
        <v>-</v>
      </c>
      <c r="F1230" s="354"/>
    </row>
    <row r="1231" spans="1:6" s="321" customFormat="1" ht="30" customHeight="1">
      <c r="A1231" s="341" t="s">
        <v>1048</v>
      </c>
      <c r="B1231" s="344">
        <v>0</v>
      </c>
      <c r="C1231" s="338">
        <f t="shared" si="159"/>
        <v>0</v>
      </c>
      <c r="D1231" s="345"/>
      <c r="E1231" s="353" t="str">
        <f t="shared" si="152"/>
        <v>-</v>
      </c>
      <c r="F1231" s="354"/>
    </row>
    <row r="1232" spans="1:6" s="321" customFormat="1" ht="30" customHeight="1">
      <c r="A1232" s="341" t="s">
        <v>1049</v>
      </c>
      <c r="B1232" s="344">
        <v>0</v>
      </c>
      <c r="C1232" s="338">
        <f t="shared" si="159"/>
        <v>0</v>
      </c>
      <c r="D1232" s="345"/>
      <c r="E1232" s="353" t="str">
        <f t="shared" si="152"/>
        <v>-</v>
      </c>
      <c r="F1232" s="354"/>
    </row>
    <row r="1233" spans="1:6" s="321" customFormat="1" ht="30" customHeight="1">
      <c r="A1233" s="341" t="s">
        <v>1050</v>
      </c>
      <c r="B1233" s="344">
        <v>0</v>
      </c>
      <c r="C1233" s="338">
        <f t="shared" si="159"/>
        <v>0</v>
      </c>
      <c r="D1233" s="345"/>
      <c r="E1233" s="353" t="str">
        <f t="shared" si="152"/>
        <v>-</v>
      </c>
      <c r="F1233" s="354"/>
    </row>
    <row r="1234" spans="1:6" s="321" customFormat="1" ht="30" customHeight="1">
      <c r="A1234" s="341" t="s">
        <v>1051</v>
      </c>
      <c r="B1234" s="344">
        <v>0</v>
      </c>
      <c r="C1234" s="338">
        <f t="shared" si="159"/>
        <v>0</v>
      </c>
      <c r="D1234" s="345"/>
      <c r="E1234" s="353" t="str">
        <f t="shared" si="152"/>
        <v>-</v>
      </c>
      <c r="F1234" s="354"/>
    </row>
    <row r="1235" spans="1:6" s="321" customFormat="1" ht="30" customHeight="1">
      <c r="A1235" s="341" t="s">
        <v>1052</v>
      </c>
      <c r="B1235" s="344">
        <v>0</v>
      </c>
      <c r="C1235" s="338">
        <f t="shared" si="159"/>
        <v>0</v>
      </c>
      <c r="D1235" s="345"/>
      <c r="E1235" s="353" t="str">
        <f t="shared" si="152"/>
        <v>-</v>
      </c>
      <c r="F1235" s="354"/>
    </row>
    <row r="1236" spans="1:6" s="321" customFormat="1" ht="30" customHeight="1">
      <c r="A1236" s="341" t="s">
        <v>1053</v>
      </c>
      <c r="B1236" s="344">
        <v>0</v>
      </c>
      <c r="C1236" s="338">
        <f t="shared" si="159"/>
        <v>0</v>
      </c>
      <c r="D1236" s="345"/>
      <c r="E1236" s="353" t="str">
        <f t="shared" si="152"/>
        <v>-</v>
      </c>
      <c r="F1236" s="354"/>
    </row>
    <row r="1237" spans="1:6" s="321" customFormat="1" ht="30" customHeight="1">
      <c r="A1237" s="341" t="s">
        <v>1054</v>
      </c>
      <c r="B1237" s="344">
        <v>0</v>
      </c>
      <c r="C1237" s="338">
        <f t="shared" si="159"/>
        <v>0</v>
      </c>
      <c r="D1237" s="345"/>
      <c r="E1237" s="353" t="str">
        <f t="shared" si="152"/>
        <v>-</v>
      </c>
      <c r="F1237" s="354"/>
    </row>
    <row r="1238" spans="1:6" s="321" customFormat="1" ht="30" customHeight="1">
      <c r="A1238" s="341" t="s">
        <v>1055</v>
      </c>
      <c r="B1238" s="344">
        <v>0</v>
      </c>
      <c r="C1238" s="338">
        <f t="shared" si="159"/>
        <v>0</v>
      </c>
      <c r="D1238" s="345"/>
      <c r="E1238" s="353" t="str">
        <f t="shared" si="152"/>
        <v>-</v>
      </c>
      <c r="F1238" s="354"/>
    </row>
    <row r="1239" spans="1:6" s="321" customFormat="1" ht="30" customHeight="1">
      <c r="A1239" s="334" t="s">
        <v>1056</v>
      </c>
      <c r="B1239" s="342">
        <f>SUM(B1240:B1242)</f>
        <v>0</v>
      </c>
      <c r="C1239" s="342">
        <f>SUM(C1240:C1242)</f>
        <v>0</v>
      </c>
      <c r="D1239" s="343">
        <f>SUM(D1240:D1242)</f>
        <v>0</v>
      </c>
      <c r="E1239" s="353" t="str">
        <f t="shared" si="152"/>
        <v>-</v>
      </c>
      <c r="F1239" s="354"/>
    </row>
    <row r="1240" spans="1:6" s="321" customFormat="1" ht="30" customHeight="1">
      <c r="A1240" s="341" t="s">
        <v>1057</v>
      </c>
      <c r="B1240" s="344">
        <v>0</v>
      </c>
      <c r="C1240" s="338">
        <f aca="true" t="shared" si="160" ref="C1240:C1242">B1240</f>
        <v>0</v>
      </c>
      <c r="D1240" s="345"/>
      <c r="E1240" s="353" t="str">
        <f>_xlfn.IFERROR(D1240/B1240,"-")</f>
        <v>-</v>
      </c>
      <c r="F1240" s="354"/>
    </row>
    <row r="1241" spans="1:6" s="321" customFormat="1" ht="30" customHeight="1">
      <c r="A1241" s="341" t="s">
        <v>1058</v>
      </c>
      <c r="B1241" s="344">
        <v>0</v>
      </c>
      <c r="C1241" s="338">
        <f t="shared" si="160"/>
        <v>0</v>
      </c>
      <c r="D1241" s="345"/>
      <c r="E1241" s="353" t="str">
        <f>_xlfn.IFERROR(D1241/B1241,"-")</f>
        <v>-</v>
      </c>
      <c r="F1241" s="354"/>
    </row>
    <row r="1242" spans="1:6" s="321" customFormat="1" ht="30" customHeight="1">
      <c r="A1242" s="341" t="s">
        <v>1059</v>
      </c>
      <c r="B1242" s="344">
        <v>0</v>
      </c>
      <c r="C1242" s="338">
        <f t="shared" si="160"/>
        <v>0</v>
      </c>
      <c r="D1242" s="345"/>
      <c r="E1242" s="353" t="str">
        <f>_xlfn.IFERROR(D1242/B1242,"-")</f>
        <v>-</v>
      </c>
      <c r="F1242" s="354"/>
    </row>
    <row r="1243" spans="1:6" s="321" customFormat="1" ht="30" customHeight="1">
      <c r="A1243" s="334" t="s">
        <v>1060</v>
      </c>
      <c r="B1243" s="342">
        <f>SUM(B1244:B1246)</f>
        <v>0</v>
      </c>
      <c r="C1243" s="342">
        <f>SUM(C1244:C1246)</f>
        <v>0</v>
      </c>
      <c r="D1243" s="343">
        <f>SUM(D1244:D1246)</f>
        <v>0</v>
      </c>
      <c r="E1243" s="353" t="str">
        <f aca="true" t="shared" si="161" ref="E1243:E1248">_xlfn.IFERROR(D1243/B1243,"-")</f>
        <v>-</v>
      </c>
      <c r="F1243" s="354"/>
    </row>
    <row r="1244" spans="1:6" s="321" customFormat="1" ht="30" customHeight="1">
      <c r="A1244" s="341" t="s">
        <v>1061</v>
      </c>
      <c r="B1244" s="344">
        <v>0</v>
      </c>
      <c r="C1244" s="338">
        <f>B1244</f>
        <v>0</v>
      </c>
      <c r="D1244" s="345"/>
      <c r="E1244" s="353" t="str">
        <f t="shared" si="161"/>
        <v>-</v>
      </c>
      <c r="F1244" s="354"/>
    </row>
    <row r="1245" spans="1:6" s="321" customFormat="1" ht="30" customHeight="1">
      <c r="A1245" s="341" t="s">
        <v>1062</v>
      </c>
      <c r="B1245" s="344">
        <v>0</v>
      </c>
      <c r="C1245" s="338">
        <f>B1245</f>
        <v>0</v>
      </c>
      <c r="D1245" s="345"/>
      <c r="E1245" s="353" t="str">
        <f t="shared" si="161"/>
        <v>-</v>
      </c>
      <c r="F1245" s="354"/>
    </row>
    <row r="1246" spans="1:6" s="321" customFormat="1" ht="30" customHeight="1">
      <c r="A1246" s="341" t="s">
        <v>1063</v>
      </c>
      <c r="B1246" s="344">
        <v>0</v>
      </c>
      <c r="C1246" s="338">
        <f>B1246</f>
        <v>0</v>
      </c>
      <c r="D1246" s="345"/>
      <c r="E1246" s="353" t="str">
        <f t="shared" si="161"/>
        <v>-</v>
      </c>
      <c r="F1246" s="354"/>
    </row>
    <row r="1247" spans="1:256" s="321" customFormat="1" ht="30" customHeight="1">
      <c r="A1247" s="334" t="s">
        <v>1064</v>
      </c>
      <c r="B1247" s="342">
        <f>B1248</f>
        <v>2000</v>
      </c>
      <c r="C1247" s="342">
        <f>B1247</f>
        <v>2000</v>
      </c>
      <c r="D1247" s="360">
        <f>D1248</f>
        <v>637</v>
      </c>
      <c r="E1247" s="349">
        <f t="shared" si="161"/>
        <v>0.3185</v>
      </c>
      <c r="F1247" s="356" t="s">
        <v>1065</v>
      </c>
      <c r="G1247" s="239"/>
      <c r="H1247" s="239"/>
      <c r="I1247" s="239"/>
      <c r="J1247" s="239"/>
      <c r="K1247" s="239"/>
      <c r="L1247" s="239"/>
      <c r="M1247" s="239"/>
      <c r="N1247" s="239"/>
      <c r="O1247" s="239"/>
      <c r="P1247" s="239"/>
      <c r="Q1247" s="239"/>
      <c r="R1247" s="239"/>
      <c r="S1247" s="239"/>
      <c r="T1247" s="239"/>
      <c r="U1247" s="239"/>
      <c r="V1247" s="239"/>
      <c r="W1247" s="239"/>
      <c r="X1247" s="239"/>
      <c r="Y1247" s="239"/>
      <c r="Z1247" s="239"/>
      <c r="AA1247" s="239"/>
      <c r="AB1247" s="239"/>
      <c r="AC1247" s="239"/>
      <c r="AD1247" s="239"/>
      <c r="AE1247" s="239"/>
      <c r="AF1247" s="239"/>
      <c r="AG1247" s="239"/>
      <c r="AH1247" s="239"/>
      <c r="AI1247" s="239"/>
      <c r="AJ1247" s="239"/>
      <c r="AK1247" s="239"/>
      <c r="AL1247" s="239"/>
      <c r="AM1247" s="239"/>
      <c r="AN1247" s="239"/>
      <c r="AO1247" s="239"/>
      <c r="AP1247" s="239"/>
      <c r="AQ1247" s="239"/>
      <c r="AR1247" s="239"/>
      <c r="AS1247" s="239"/>
      <c r="AT1247" s="239"/>
      <c r="AU1247" s="239"/>
      <c r="AV1247" s="239"/>
      <c r="AW1247" s="239"/>
      <c r="AX1247" s="239"/>
      <c r="AY1247" s="239"/>
      <c r="AZ1247" s="239"/>
      <c r="BA1247" s="239"/>
      <c r="BB1247" s="239"/>
      <c r="BC1247" s="239"/>
      <c r="BD1247" s="239"/>
      <c r="BE1247" s="239"/>
      <c r="BF1247" s="239"/>
      <c r="BG1247" s="239"/>
      <c r="BH1247" s="239"/>
      <c r="BI1247" s="239"/>
      <c r="BJ1247" s="239"/>
      <c r="BK1247" s="239"/>
      <c r="BL1247" s="239"/>
      <c r="BM1247" s="239"/>
      <c r="BN1247" s="239"/>
      <c r="BO1247" s="239"/>
      <c r="BP1247" s="239"/>
      <c r="BQ1247" s="239"/>
      <c r="BR1247" s="239"/>
      <c r="BS1247" s="239"/>
      <c r="BT1247" s="239"/>
      <c r="BU1247" s="239"/>
      <c r="BV1247" s="239"/>
      <c r="BW1247" s="239"/>
      <c r="BX1247" s="239"/>
      <c r="BY1247" s="239"/>
      <c r="BZ1247" s="239"/>
      <c r="CA1247" s="239"/>
      <c r="CB1247" s="239"/>
      <c r="CC1247" s="239"/>
      <c r="CD1247" s="239"/>
      <c r="CE1247" s="239"/>
      <c r="CF1247" s="239"/>
      <c r="CG1247" s="239"/>
      <c r="CH1247" s="239"/>
      <c r="CI1247" s="239"/>
      <c r="CJ1247" s="239"/>
      <c r="CK1247" s="239"/>
      <c r="CL1247" s="239"/>
      <c r="CM1247" s="239"/>
      <c r="CN1247" s="239"/>
      <c r="CO1247" s="239"/>
      <c r="CP1247" s="239"/>
      <c r="CQ1247" s="239"/>
      <c r="CR1247" s="239"/>
      <c r="CS1247" s="239"/>
      <c r="CT1247" s="239"/>
      <c r="CU1247" s="239"/>
      <c r="CV1247" s="239"/>
      <c r="CW1247" s="239"/>
      <c r="CX1247" s="239"/>
      <c r="CY1247" s="239"/>
      <c r="CZ1247" s="239"/>
      <c r="DA1247" s="239"/>
      <c r="DB1247" s="239"/>
      <c r="DC1247" s="239"/>
      <c r="DD1247" s="239"/>
      <c r="DE1247" s="239"/>
      <c r="DF1247" s="239"/>
      <c r="DG1247" s="239"/>
      <c r="DH1247" s="239"/>
      <c r="DI1247" s="239"/>
      <c r="DJ1247" s="239"/>
      <c r="DK1247" s="239"/>
      <c r="DL1247" s="239"/>
      <c r="DM1247" s="239"/>
      <c r="DN1247" s="239"/>
      <c r="DO1247" s="239"/>
      <c r="DP1247" s="239"/>
      <c r="DQ1247" s="239"/>
      <c r="DR1247" s="239"/>
      <c r="DS1247" s="239"/>
      <c r="DT1247" s="239"/>
      <c r="DU1247" s="239"/>
      <c r="DV1247" s="239"/>
      <c r="DW1247" s="239"/>
      <c r="DX1247" s="239"/>
      <c r="DY1247" s="239"/>
      <c r="DZ1247" s="239"/>
      <c r="EA1247" s="239"/>
      <c r="EB1247" s="239"/>
      <c r="EC1247" s="239"/>
      <c r="ED1247" s="239"/>
      <c r="EE1247" s="239"/>
      <c r="EF1247" s="239"/>
      <c r="EG1247" s="239"/>
      <c r="EH1247" s="239"/>
      <c r="EI1247" s="239"/>
      <c r="EJ1247" s="239"/>
      <c r="EK1247" s="239"/>
      <c r="EL1247" s="239"/>
      <c r="EM1247" s="239"/>
      <c r="EN1247" s="239"/>
      <c r="EO1247" s="239"/>
      <c r="EP1247" s="239"/>
      <c r="EQ1247" s="239"/>
      <c r="ER1247" s="239"/>
      <c r="ES1247" s="239"/>
      <c r="ET1247" s="239"/>
      <c r="EU1247" s="239"/>
      <c r="EV1247" s="239"/>
      <c r="EW1247" s="239"/>
      <c r="EX1247" s="239"/>
      <c r="EY1247" s="239"/>
      <c r="EZ1247" s="239"/>
      <c r="FA1247" s="239"/>
      <c r="FB1247" s="239"/>
      <c r="FC1247" s="239"/>
      <c r="FD1247" s="239"/>
      <c r="FE1247" s="239"/>
      <c r="FF1247" s="239"/>
      <c r="FG1247" s="239"/>
      <c r="FH1247" s="239"/>
      <c r="FI1247" s="239"/>
      <c r="FJ1247" s="239"/>
      <c r="FK1247" s="239"/>
      <c r="FL1247" s="239"/>
      <c r="FM1247" s="239"/>
      <c r="FN1247" s="239"/>
      <c r="FO1247" s="239"/>
      <c r="FP1247" s="239"/>
      <c r="FQ1247" s="239"/>
      <c r="FR1247" s="239"/>
      <c r="FS1247" s="239"/>
      <c r="FT1247" s="239"/>
      <c r="FU1247" s="239"/>
      <c r="FV1247" s="239"/>
      <c r="FW1247" s="239"/>
      <c r="FX1247" s="239"/>
      <c r="FY1247" s="239"/>
      <c r="FZ1247" s="239"/>
      <c r="GA1247" s="239"/>
      <c r="GB1247" s="239"/>
      <c r="GC1247" s="239"/>
      <c r="GD1247" s="239"/>
      <c r="GE1247" s="239"/>
      <c r="GF1247" s="239"/>
      <c r="GG1247" s="239"/>
      <c r="GH1247" s="239"/>
      <c r="GI1247" s="239"/>
      <c r="GJ1247" s="239"/>
      <c r="GK1247" s="239"/>
      <c r="GL1247" s="239"/>
      <c r="GM1247" s="239"/>
      <c r="GN1247" s="239"/>
      <c r="GO1247" s="239"/>
      <c r="GP1247" s="239"/>
      <c r="GQ1247" s="239"/>
      <c r="GR1247" s="239"/>
      <c r="GS1247" s="239"/>
      <c r="GT1247" s="239"/>
      <c r="GU1247" s="239"/>
      <c r="GV1247" s="239"/>
      <c r="GW1247" s="239"/>
      <c r="GX1247" s="239"/>
      <c r="GY1247" s="239"/>
      <c r="GZ1247" s="239"/>
      <c r="HA1247" s="239"/>
      <c r="HB1247" s="239"/>
      <c r="HC1247" s="239"/>
      <c r="HD1247" s="239"/>
      <c r="HE1247" s="239"/>
      <c r="HF1247" s="239"/>
      <c r="HG1247" s="239"/>
      <c r="HH1247" s="239"/>
      <c r="HI1247" s="239"/>
      <c r="HJ1247" s="239"/>
      <c r="HK1247" s="239"/>
      <c r="HL1247" s="239"/>
      <c r="HM1247" s="239"/>
      <c r="HN1247" s="239"/>
      <c r="HO1247" s="239"/>
      <c r="HP1247" s="239"/>
      <c r="HQ1247" s="239"/>
      <c r="HR1247" s="239"/>
      <c r="HS1247" s="239"/>
      <c r="HT1247" s="239"/>
      <c r="HU1247" s="239"/>
      <c r="HV1247" s="239"/>
      <c r="HW1247" s="239"/>
      <c r="HX1247" s="239"/>
      <c r="HY1247" s="239"/>
      <c r="HZ1247" s="239"/>
      <c r="IA1247" s="239"/>
      <c r="IB1247" s="239"/>
      <c r="IC1247" s="239"/>
      <c r="ID1247" s="239"/>
      <c r="IE1247" s="239"/>
      <c r="IF1247" s="239"/>
      <c r="IG1247" s="239"/>
      <c r="IH1247" s="325"/>
      <c r="II1247" s="325"/>
      <c r="IJ1247" s="325"/>
      <c r="IK1247" s="325"/>
      <c r="IL1247" s="325"/>
      <c r="IM1247" s="325"/>
      <c r="IN1247" s="325"/>
      <c r="IO1247" s="325"/>
      <c r="IP1247" s="325"/>
      <c r="IQ1247" s="325"/>
      <c r="IR1247" s="325"/>
      <c r="IS1247" s="325"/>
      <c r="IT1247" s="325"/>
      <c r="IU1247" s="325"/>
      <c r="IV1247" s="325"/>
    </row>
    <row r="1248" spans="1:256" s="321" customFormat="1" ht="30" customHeight="1">
      <c r="A1248" s="341" t="s">
        <v>1066</v>
      </c>
      <c r="B1248" s="344">
        <v>2000</v>
      </c>
      <c r="C1248" s="338">
        <v>2000</v>
      </c>
      <c r="D1248" s="345">
        <v>637</v>
      </c>
      <c r="E1248" s="353">
        <f t="shared" si="161"/>
        <v>0.3185</v>
      </c>
      <c r="F1248" s="356"/>
      <c r="G1248" s="239"/>
      <c r="H1248" s="239"/>
      <c r="I1248" s="239"/>
      <c r="J1248" s="239"/>
      <c r="K1248" s="239"/>
      <c r="L1248" s="239"/>
      <c r="M1248" s="239"/>
      <c r="N1248" s="239"/>
      <c r="O1248" s="239"/>
      <c r="P1248" s="239"/>
      <c r="Q1248" s="239"/>
      <c r="R1248" s="239"/>
      <c r="S1248" s="239"/>
      <c r="T1248" s="239"/>
      <c r="U1248" s="239"/>
      <c r="V1248" s="239"/>
      <c r="W1248" s="239"/>
      <c r="X1248" s="239"/>
      <c r="Y1248" s="239"/>
      <c r="Z1248" s="239"/>
      <c r="AA1248" s="239"/>
      <c r="AB1248" s="239"/>
      <c r="AC1248" s="239"/>
      <c r="AD1248" s="239"/>
      <c r="AE1248" s="239"/>
      <c r="AF1248" s="239"/>
      <c r="AG1248" s="239"/>
      <c r="AH1248" s="239"/>
      <c r="AI1248" s="239"/>
      <c r="AJ1248" s="239"/>
      <c r="AK1248" s="239"/>
      <c r="AL1248" s="239"/>
      <c r="AM1248" s="239"/>
      <c r="AN1248" s="239"/>
      <c r="AO1248" s="239"/>
      <c r="AP1248" s="239"/>
      <c r="AQ1248" s="239"/>
      <c r="AR1248" s="239"/>
      <c r="AS1248" s="239"/>
      <c r="AT1248" s="239"/>
      <c r="AU1248" s="239"/>
      <c r="AV1248" s="239"/>
      <c r="AW1248" s="239"/>
      <c r="AX1248" s="239"/>
      <c r="AY1248" s="239"/>
      <c r="AZ1248" s="239"/>
      <c r="BA1248" s="239"/>
      <c r="BB1248" s="239"/>
      <c r="BC1248" s="239"/>
      <c r="BD1248" s="239"/>
      <c r="BE1248" s="239"/>
      <c r="BF1248" s="239"/>
      <c r="BG1248" s="239"/>
      <c r="BH1248" s="239"/>
      <c r="BI1248" s="239"/>
      <c r="BJ1248" s="239"/>
      <c r="BK1248" s="239"/>
      <c r="BL1248" s="239"/>
      <c r="BM1248" s="239"/>
      <c r="BN1248" s="239"/>
      <c r="BO1248" s="239"/>
      <c r="BP1248" s="239"/>
      <c r="BQ1248" s="239"/>
      <c r="BR1248" s="239"/>
      <c r="BS1248" s="239"/>
      <c r="BT1248" s="239"/>
      <c r="BU1248" s="239"/>
      <c r="BV1248" s="239"/>
      <c r="BW1248" s="239"/>
      <c r="BX1248" s="239"/>
      <c r="BY1248" s="239"/>
      <c r="BZ1248" s="239"/>
      <c r="CA1248" s="239"/>
      <c r="CB1248" s="239"/>
      <c r="CC1248" s="239"/>
      <c r="CD1248" s="239"/>
      <c r="CE1248" s="239"/>
      <c r="CF1248" s="239"/>
      <c r="CG1248" s="239"/>
      <c r="CH1248" s="239"/>
      <c r="CI1248" s="239"/>
      <c r="CJ1248" s="239"/>
      <c r="CK1248" s="239"/>
      <c r="CL1248" s="239"/>
      <c r="CM1248" s="239"/>
      <c r="CN1248" s="239"/>
      <c r="CO1248" s="239"/>
      <c r="CP1248" s="239"/>
      <c r="CQ1248" s="239"/>
      <c r="CR1248" s="239"/>
      <c r="CS1248" s="239"/>
      <c r="CT1248" s="239"/>
      <c r="CU1248" s="239"/>
      <c r="CV1248" s="239"/>
      <c r="CW1248" s="239"/>
      <c r="CX1248" s="239"/>
      <c r="CY1248" s="239"/>
      <c r="CZ1248" s="239"/>
      <c r="DA1248" s="239"/>
      <c r="DB1248" s="239"/>
      <c r="DC1248" s="239"/>
      <c r="DD1248" s="239"/>
      <c r="DE1248" s="239"/>
      <c r="DF1248" s="239"/>
      <c r="DG1248" s="239"/>
      <c r="DH1248" s="239"/>
      <c r="DI1248" s="239"/>
      <c r="DJ1248" s="239"/>
      <c r="DK1248" s="239"/>
      <c r="DL1248" s="239"/>
      <c r="DM1248" s="239"/>
      <c r="DN1248" s="239"/>
      <c r="DO1248" s="239"/>
      <c r="DP1248" s="239"/>
      <c r="DQ1248" s="239"/>
      <c r="DR1248" s="239"/>
      <c r="DS1248" s="239"/>
      <c r="DT1248" s="239"/>
      <c r="DU1248" s="239"/>
      <c r="DV1248" s="239"/>
      <c r="DW1248" s="239"/>
      <c r="DX1248" s="239"/>
      <c r="DY1248" s="239"/>
      <c r="DZ1248" s="239"/>
      <c r="EA1248" s="239"/>
      <c r="EB1248" s="239"/>
      <c r="EC1248" s="239"/>
      <c r="ED1248" s="239"/>
      <c r="EE1248" s="239"/>
      <c r="EF1248" s="239"/>
      <c r="EG1248" s="239"/>
      <c r="EH1248" s="239"/>
      <c r="EI1248" s="239"/>
      <c r="EJ1248" s="239"/>
      <c r="EK1248" s="239"/>
      <c r="EL1248" s="239"/>
      <c r="EM1248" s="239"/>
      <c r="EN1248" s="239"/>
      <c r="EO1248" s="239"/>
      <c r="EP1248" s="239"/>
      <c r="EQ1248" s="239"/>
      <c r="ER1248" s="239"/>
      <c r="ES1248" s="239"/>
      <c r="ET1248" s="239"/>
      <c r="EU1248" s="239"/>
      <c r="EV1248" s="239"/>
      <c r="EW1248" s="239"/>
      <c r="EX1248" s="239"/>
      <c r="EY1248" s="239"/>
      <c r="EZ1248" s="239"/>
      <c r="FA1248" s="239"/>
      <c r="FB1248" s="239"/>
      <c r="FC1248" s="239"/>
      <c r="FD1248" s="239"/>
      <c r="FE1248" s="239"/>
      <c r="FF1248" s="239"/>
      <c r="FG1248" s="239"/>
      <c r="FH1248" s="239"/>
      <c r="FI1248" s="239"/>
      <c r="FJ1248" s="239"/>
      <c r="FK1248" s="239"/>
      <c r="FL1248" s="239"/>
      <c r="FM1248" s="239"/>
      <c r="FN1248" s="239"/>
      <c r="FO1248" s="239"/>
      <c r="FP1248" s="239"/>
      <c r="FQ1248" s="239"/>
      <c r="FR1248" s="239"/>
      <c r="FS1248" s="239"/>
      <c r="FT1248" s="239"/>
      <c r="FU1248" s="239"/>
      <c r="FV1248" s="239"/>
      <c r="FW1248" s="239"/>
      <c r="FX1248" s="239"/>
      <c r="FY1248" s="239"/>
      <c r="FZ1248" s="239"/>
      <c r="GA1248" s="239"/>
      <c r="GB1248" s="239"/>
      <c r="GC1248" s="239"/>
      <c r="GD1248" s="239"/>
      <c r="GE1248" s="239"/>
      <c r="GF1248" s="239"/>
      <c r="GG1248" s="239"/>
      <c r="GH1248" s="239"/>
      <c r="GI1248" s="239"/>
      <c r="GJ1248" s="239"/>
      <c r="GK1248" s="239"/>
      <c r="GL1248" s="239"/>
      <c r="GM1248" s="239"/>
      <c r="GN1248" s="239"/>
      <c r="GO1248" s="239"/>
      <c r="GP1248" s="239"/>
      <c r="GQ1248" s="239"/>
      <c r="GR1248" s="239"/>
      <c r="GS1248" s="239"/>
      <c r="GT1248" s="239"/>
      <c r="GU1248" s="239"/>
      <c r="GV1248" s="239"/>
      <c r="GW1248" s="239"/>
      <c r="GX1248" s="239"/>
      <c r="GY1248" s="239"/>
      <c r="GZ1248" s="239"/>
      <c r="HA1248" s="239"/>
      <c r="HB1248" s="239"/>
      <c r="HC1248" s="239"/>
      <c r="HD1248" s="239"/>
      <c r="HE1248" s="239"/>
      <c r="HF1248" s="239"/>
      <c r="HG1248" s="239"/>
      <c r="HH1248" s="239"/>
      <c r="HI1248" s="239"/>
      <c r="HJ1248" s="239"/>
      <c r="HK1248" s="239"/>
      <c r="HL1248" s="239"/>
      <c r="HM1248" s="239"/>
      <c r="HN1248" s="239"/>
      <c r="HO1248" s="239"/>
      <c r="HP1248" s="239"/>
      <c r="HQ1248" s="239"/>
      <c r="HR1248" s="239"/>
      <c r="HS1248" s="239"/>
      <c r="HT1248" s="239"/>
      <c r="HU1248" s="239"/>
      <c r="HV1248" s="239"/>
      <c r="HW1248" s="239"/>
      <c r="HX1248" s="239"/>
      <c r="HY1248" s="239"/>
      <c r="HZ1248" s="239"/>
      <c r="IA1248" s="239"/>
      <c r="IB1248" s="239"/>
      <c r="IC1248" s="239"/>
      <c r="ID1248" s="239"/>
      <c r="IE1248" s="239"/>
      <c r="IF1248" s="239"/>
      <c r="IG1248" s="239"/>
      <c r="IH1248" s="325"/>
      <c r="II1248" s="325"/>
      <c r="IJ1248" s="325"/>
      <c r="IK1248" s="325"/>
      <c r="IL1248" s="325"/>
      <c r="IM1248" s="325"/>
      <c r="IN1248" s="325"/>
      <c r="IO1248" s="325"/>
      <c r="IP1248" s="325"/>
      <c r="IQ1248" s="325"/>
      <c r="IR1248" s="325"/>
      <c r="IS1248" s="325"/>
      <c r="IT1248" s="325"/>
      <c r="IU1248" s="325"/>
      <c r="IV1248" s="325"/>
    </row>
    <row r="1249" spans="1:256" s="321" customFormat="1" ht="30" customHeight="1">
      <c r="A1249" s="334" t="s">
        <v>1067</v>
      </c>
      <c r="B1249" s="342">
        <v>6800</v>
      </c>
      <c r="C1249" s="55">
        <f>B1249</f>
        <v>6800</v>
      </c>
      <c r="D1249" s="343">
        <v>0</v>
      </c>
      <c r="E1249" s="349">
        <f aca="true" t="shared" si="162" ref="E1249:E1256">_xlfn.IFERROR(D1249/B1249,"-")</f>
        <v>0</v>
      </c>
      <c r="F1249" s="356" t="s">
        <v>1068</v>
      </c>
      <c r="G1249" s="239"/>
      <c r="H1249" s="239"/>
      <c r="I1249" s="239"/>
      <c r="J1249" s="239"/>
      <c r="K1249" s="239"/>
      <c r="L1249" s="239"/>
      <c r="M1249" s="239"/>
      <c r="N1249" s="239"/>
      <c r="O1249" s="239"/>
      <c r="P1249" s="239"/>
      <c r="Q1249" s="239"/>
      <c r="R1249" s="239"/>
      <c r="S1249" s="239"/>
      <c r="T1249" s="239"/>
      <c r="U1249" s="239"/>
      <c r="V1249" s="239"/>
      <c r="W1249" s="239"/>
      <c r="X1249" s="239"/>
      <c r="Y1249" s="239"/>
      <c r="Z1249" s="239"/>
      <c r="AA1249" s="239"/>
      <c r="AB1249" s="239"/>
      <c r="AC1249" s="239"/>
      <c r="AD1249" s="239"/>
      <c r="AE1249" s="239"/>
      <c r="AF1249" s="239"/>
      <c r="AG1249" s="239"/>
      <c r="AH1249" s="239"/>
      <c r="AI1249" s="239"/>
      <c r="AJ1249" s="239"/>
      <c r="AK1249" s="239"/>
      <c r="AL1249" s="239"/>
      <c r="AM1249" s="239"/>
      <c r="AN1249" s="239"/>
      <c r="AO1249" s="239"/>
      <c r="AP1249" s="239"/>
      <c r="AQ1249" s="239"/>
      <c r="AR1249" s="239"/>
      <c r="AS1249" s="239"/>
      <c r="AT1249" s="239"/>
      <c r="AU1249" s="239"/>
      <c r="AV1249" s="239"/>
      <c r="AW1249" s="239"/>
      <c r="AX1249" s="239"/>
      <c r="AY1249" s="239"/>
      <c r="AZ1249" s="239"/>
      <c r="BA1249" s="239"/>
      <c r="BB1249" s="239"/>
      <c r="BC1249" s="239"/>
      <c r="BD1249" s="239"/>
      <c r="BE1249" s="239"/>
      <c r="BF1249" s="239"/>
      <c r="BG1249" s="239"/>
      <c r="BH1249" s="239"/>
      <c r="BI1249" s="239"/>
      <c r="BJ1249" s="239"/>
      <c r="BK1249" s="239"/>
      <c r="BL1249" s="239"/>
      <c r="BM1249" s="239"/>
      <c r="BN1249" s="239"/>
      <c r="BO1249" s="239"/>
      <c r="BP1249" s="239"/>
      <c r="BQ1249" s="239"/>
      <c r="BR1249" s="239"/>
      <c r="BS1249" s="239"/>
      <c r="BT1249" s="239"/>
      <c r="BU1249" s="239"/>
      <c r="BV1249" s="239"/>
      <c r="BW1249" s="239"/>
      <c r="BX1249" s="239"/>
      <c r="BY1249" s="239"/>
      <c r="BZ1249" s="239"/>
      <c r="CA1249" s="239"/>
      <c r="CB1249" s="239"/>
      <c r="CC1249" s="239"/>
      <c r="CD1249" s="239"/>
      <c r="CE1249" s="239"/>
      <c r="CF1249" s="239"/>
      <c r="CG1249" s="239"/>
      <c r="CH1249" s="239"/>
      <c r="CI1249" s="239"/>
      <c r="CJ1249" s="239"/>
      <c r="CK1249" s="239"/>
      <c r="CL1249" s="239"/>
      <c r="CM1249" s="239"/>
      <c r="CN1249" s="239"/>
      <c r="CO1249" s="239"/>
      <c r="CP1249" s="239"/>
      <c r="CQ1249" s="239"/>
      <c r="CR1249" s="239"/>
      <c r="CS1249" s="239"/>
      <c r="CT1249" s="239"/>
      <c r="CU1249" s="239"/>
      <c r="CV1249" s="239"/>
      <c r="CW1249" s="239"/>
      <c r="CX1249" s="239"/>
      <c r="CY1249" s="239"/>
      <c r="CZ1249" s="239"/>
      <c r="DA1249" s="239"/>
      <c r="DB1249" s="239"/>
      <c r="DC1249" s="239"/>
      <c r="DD1249" s="239"/>
      <c r="DE1249" s="239"/>
      <c r="DF1249" s="239"/>
      <c r="DG1249" s="239"/>
      <c r="DH1249" s="239"/>
      <c r="DI1249" s="239"/>
      <c r="DJ1249" s="239"/>
      <c r="DK1249" s="239"/>
      <c r="DL1249" s="239"/>
      <c r="DM1249" s="239"/>
      <c r="DN1249" s="239"/>
      <c r="DO1249" s="239"/>
      <c r="DP1249" s="239"/>
      <c r="DQ1249" s="239"/>
      <c r="DR1249" s="239"/>
      <c r="DS1249" s="239"/>
      <c r="DT1249" s="239"/>
      <c r="DU1249" s="239"/>
      <c r="DV1249" s="239"/>
      <c r="DW1249" s="239"/>
      <c r="DX1249" s="239"/>
      <c r="DY1249" s="239"/>
      <c r="DZ1249" s="239"/>
      <c r="EA1249" s="239"/>
      <c r="EB1249" s="239"/>
      <c r="EC1249" s="239"/>
      <c r="ED1249" s="239"/>
      <c r="EE1249" s="239"/>
      <c r="EF1249" s="239"/>
      <c r="EG1249" s="239"/>
      <c r="EH1249" s="239"/>
      <c r="EI1249" s="239"/>
      <c r="EJ1249" s="239"/>
      <c r="EK1249" s="239"/>
      <c r="EL1249" s="239"/>
      <c r="EM1249" s="239"/>
      <c r="EN1249" s="239"/>
      <c r="EO1249" s="239"/>
      <c r="EP1249" s="239"/>
      <c r="EQ1249" s="239"/>
      <c r="ER1249" s="239"/>
      <c r="ES1249" s="239"/>
      <c r="ET1249" s="239"/>
      <c r="EU1249" s="239"/>
      <c r="EV1249" s="239"/>
      <c r="EW1249" s="239"/>
      <c r="EX1249" s="239"/>
      <c r="EY1249" s="239"/>
      <c r="EZ1249" s="239"/>
      <c r="FA1249" s="239"/>
      <c r="FB1249" s="239"/>
      <c r="FC1249" s="239"/>
      <c r="FD1249" s="239"/>
      <c r="FE1249" s="239"/>
      <c r="FF1249" s="239"/>
      <c r="FG1249" s="239"/>
      <c r="FH1249" s="239"/>
      <c r="FI1249" s="239"/>
      <c r="FJ1249" s="239"/>
      <c r="FK1249" s="239"/>
      <c r="FL1249" s="239"/>
      <c r="FM1249" s="239"/>
      <c r="FN1249" s="239"/>
      <c r="FO1249" s="239"/>
      <c r="FP1249" s="239"/>
      <c r="FQ1249" s="239"/>
      <c r="FR1249" s="239"/>
      <c r="FS1249" s="239"/>
      <c r="FT1249" s="239"/>
      <c r="FU1249" s="239"/>
      <c r="FV1249" s="239"/>
      <c r="FW1249" s="239"/>
      <c r="FX1249" s="239"/>
      <c r="FY1249" s="239"/>
      <c r="FZ1249" s="239"/>
      <c r="GA1249" s="239"/>
      <c r="GB1249" s="239"/>
      <c r="GC1249" s="239"/>
      <c r="GD1249" s="239"/>
      <c r="GE1249" s="239"/>
      <c r="GF1249" s="239"/>
      <c r="GG1249" s="239"/>
      <c r="GH1249" s="239"/>
      <c r="GI1249" s="239"/>
      <c r="GJ1249" s="239"/>
      <c r="GK1249" s="239"/>
      <c r="GL1249" s="239"/>
      <c r="GM1249" s="239"/>
      <c r="GN1249" s="239"/>
      <c r="GO1249" s="239"/>
      <c r="GP1249" s="239"/>
      <c r="GQ1249" s="239"/>
      <c r="GR1249" s="239"/>
      <c r="GS1249" s="239"/>
      <c r="GT1249" s="239"/>
      <c r="GU1249" s="239"/>
      <c r="GV1249" s="239"/>
      <c r="GW1249" s="239"/>
      <c r="GX1249" s="239"/>
      <c r="GY1249" s="239"/>
      <c r="GZ1249" s="239"/>
      <c r="HA1249" s="239"/>
      <c r="HB1249" s="239"/>
      <c r="HC1249" s="239"/>
      <c r="HD1249" s="239"/>
      <c r="HE1249" s="239"/>
      <c r="HF1249" s="239"/>
      <c r="HG1249" s="239"/>
      <c r="HH1249" s="239"/>
      <c r="HI1249" s="239"/>
      <c r="HJ1249" s="239"/>
      <c r="HK1249" s="239"/>
      <c r="HL1249" s="239"/>
      <c r="HM1249" s="239"/>
      <c r="HN1249" s="239"/>
      <c r="HO1249" s="239"/>
      <c r="HP1249" s="239"/>
      <c r="HQ1249" s="239"/>
      <c r="HR1249" s="239"/>
      <c r="HS1249" s="239"/>
      <c r="HT1249" s="239"/>
      <c r="HU1249" s="239"/>
      <c r="HV1249" s="239"/>
      <c r="HW1249" s="239"/>
      <c r="HX1249" s="239"/>
      <c r="HY1249" s="239"/>
      <c r="HZ1249" s="239"/>
      <c r="IA1249" s="239"/>
      <c r="IB1249" s="239"/>
      <c r="IC1249" s="239"/>
      <c r="ID1249" s="239"/>
      <c r="IE1249" s="239"/>
      <c r="IF1249" s="239"/>
      <c r="IG1249" s="239"/>
      <c r="IH1249" s="325"/>
      <c r="II1249" s="325"/>
      <c r="IJ1249" s="325"/>
      <c r="IK1249" s="325"/>
      <c r="IL1249" s="325"/>
      <c r="IM1249" s="325"/>
      <c r="IN1249" s="325"/>
      <c r="IO1249" s="325"/>
      <c r="IP1249" s="325"/>
      <c r="IQ1249" s="325"/>
      <c r="IR1249" s="325"/>
      <c r="IS1249" s="325"/>
      <c r="IT1249" s="325"/>
      <c r="IU1249" s="325"/>
      <c r="IV1249" s="325"/>
    </row>
    <row r="1250" spans="1:6" s="321" customFormat="1" ht="30" customHeight="1">
      <c r="A1250" s="334" t="s">
        <v>1069</v>
      </c>
      <c r="B1250" s="342">
        <f>B1251+B1252</f>
        <v>0</v>
      </c>
      <c r="C1250" s="342">
        <f>C1251+C1252</f>
        <v>0</v>
      </c>
      <c r="D1250" s="343">
        <f>D1251+D1252</f>
        <v>0</v>
      </c>
      <c r="E1250" s="353" t="str">
        <f t="shared" si="162"/>
        <v>-</v>
      </c>
      <c r="F1250" s="354"/>
    </row>
    <row r="1251" spans="1:6" s="321" customFormat="1" ht="30" customHeight="1">
      <c r="A1251" s="334" t="s">
        <v>1070</v>
      </c>
      <c r="B1251" s="344">
        <v>0</v>
      </c>
      <c r="C1251" s="338">
        <f>B1251</f>
        <v>0</v>
      </c>
      <c r="D1251" s="343"/>
      <c r="E1251" s="353" t="str">
        <f t="shared" si="162"/>
        <v>-</v>
      </c>
      <c r="F1251" s="354"/>
    </row>
    <row r="1252" spans="1:6" s="321" customFormat="1" ht="30" customHeight="1">
      <c r="A1252" s="334" t="s">
        <v>945</v>
      </c>
      <c r="B1252" s="342">
        <f>B1253</f>
        <v>0</v>
      </c>
      <c r="C1252" s="342">
        <f>C1253</f>
        <v>0</v>
      </c>
      <c r="D1252" s="343">
        <f>D1253</f>
        <v>0</v>
      </c>
      <c r="E1252" s="353" t="str">
        <f t="shared" si="162"/>
        <v>-</v>
      </c>
      <c r="F1252" s="354"/>
    </row>
    <row r="1253" spans="1:6" s="321" customFormat="1" ht="30" customHeight="1">
      <c r="A1253" s="341" t="s">
        <v>237</v>
      </c>
      <c r="B1253" s="344">
        <v>0</v>
      </c>
      <c r="C1253" s="338">
        <f>B1253</f>
        <v>0</v>
      </c>
      <c r="D1253" s="345"/>
      <c r="E1253" s="353" t="str">
        <f t="shared" si="162"/>
        <v>-</v>
      </c>
      <c r="F1253" s="354"/>
    </row>
    <row r="1254" spans="1:6" s="321" customFormat="1" ht="30" customHeight="1">
      <c r="A1254" s="334" t="s">
        <v>1071</v>
      </c>
      <c r="B1254" s="344">
        <f>B1255</f>
        <v>0</v>
      </c>
      <c r="C1254" s="344">
        <f>C1255</f>
        <v>0</v>
      </c>
      <c r="D1254" s="79">
        <f>D1255</f>
        <v>0</v>
      </c>
      <c r="E1254" s="353" t="str">
        <f t="shared" si="162"/>
        <v>-</v>
      </c>
      <c r="F1254" s="354"/>
    </row>
    <row r="1255" spans="1:6" s="321" customFormat="1" ht="30" customHeight="1">
      <c r="A1255" s="341" t="s">
        <v>1072</v>
      </c>
      <c r="B1255" s="344">
        <f>SUM(B1256:B1259)</f>
        <v>0</v>
      </c>
      <c r="C1255" s="344">
        <v>0</v>
      </c>
      <c r="D1255" s="345"/>
      <c r="E1255" s="353" t="str">
        <f t="shared" si="162"/>
        <v>-</v>
      </c>
      <c r="F1255" s="354"/>
    </row>
    <row r="1256" spans="1:6" s="321" customFormat="1" ht="30" customHeight="1">
      <c r="A1256" s="341" t="s">
        <v>1073</v>
      </c>
      <c r="B1256" s="344">
        <v>0</v>
      </c>
      <c r="C1256" s="344">
        <v>0</v>
      </c>
      <c r="D1256" s="345"/>
      <c r="E1256" s="353" t="str">
        <f t="shared" si="162"/>
        <v>-</v>
      </c>
      <c r="F1256" s="354"/>
    </row>
    <row r="1257" spans="1:6" s="321" customFormat="1" ht="30" customHeight="1">
      <c r="A1257" s="341" t="s">
        <v>1074</v>
      </c>
      <c r="B1257" s="344">
        <v>0</v>
      </c>
      <c r="C1257" s="344">
        <v>0</v>
      </c>
      <c r="D1257" s="345"/>
      <c r="E1257" s="353"/>
      <c r="F1257" s="354"/>
    </row>
    <row r="1258" spans="1:6" s="321" customFormat="1" ht="30" customHeight="1">
      <c r="A1258" s="341" t="s">
        <v>1075</v>
      </c>
      <c r="B1258" s="344">
        <v>0</v>
      </c>
      <c r="C1258" s="344">
        <v>0</v>
      </c>
      <c r="D1258" s="345"/>
      <c r="E1258" s="353"/>
      <c r="F1258" s="354"/>
    </row>
    <row r="1259" spans="1:6" s="321" customFormat="1" ht="30" customHeight="1">
      <c r="A1259" s="341" t="s">
        <v>1076</v>
      </c>
      <c r="B1259" s="344">
        <v>0</v>
      </c>
      <c r="C1259" s="344">
        <v>0</v>
      </c>
      <c r="D1259" s="345"/>
      <c r="E1259" s="353"/>
      <c r="F1259" s="354"/>
    </row>
    <row r="1260" spans="1:6" s="321" customFormat="1" ht="30" customHeight="1">
      <c r="A1260" s="334" t="s">
        <v>1077</v>
      </c>
      <c r="B1260" s="342">
        <f>+B1261</f>
        <v>0</v>
      </c>
      <c r="C1260" s="342">
        <f>+C1261</f>
        <v>0</v>
      </c>
      <c r="D1260" s="360">
        <f>+D1261</f>
        <v>0</v>
      </c>
      <c r="E1260" s="353" t="str">
        <f aca="true" t="shared" si="163" ref="E1260:E1266">_xlfn.IFERROR(D1260/B1260,"-")</f>
        <v>-</v>
      </c>
      <c r="F1260" s="354"/>
    </row>
    <row r="1261" spans="1:6" s="321" customFormat="1" ht="30" customHeight="1">
      <c r="A1261" s="334" t="s">
        <v>1078</v>
      </c>
      <c r="B1261" s="342">
        <f>SUM(B1262:B1265)</f>
        <v>0</v>
      </c>
      <c r="C1261" s="342">
        <f>SUM(C1262:C1265)</f>
        <v>0</v>
      </c>
      <c r="D1261" s="343">
        <f>SUM(D1262:D1265)</f>
        <v>0</v>
      </c>
      <c r="E1261" s="353" t="str">
        <f t="shared" si="163"/>
        <v>-</v>
      </c>
      <c r="F1261" s="354"/>
    </row>
    <row r="1262" spans="1:6" s="321" customFormat="1" ht="30" customHeight="1">
      <c r="A1262" s="341" t="s">
        <v>1079</v>
      </c>
      <c r="B1262" s="344">
        <v>0</v>
      </c>
      <c r="C1262" s="338">
        <f aca="true" t="shared" si="164" ref="C1262:C1265">B1262</f>
        <v>0</v>
      </c>
      <c r="D1262" s="345"/>
      <c r="E1262" s="353" t="str">
        <f t="shared" si="163"/>
        <v>-</v>
      </c>
      <c r="F1262" s="354"/>
    </row>
    <row r="1263" spans="1:6" s="321" customFormat="1" ht="30" customHeight="1">
      <c r="A1263" s="341" t="s">
        <v>1080</v>
      </c>
      <c r="B1263" s="344">
        <v>0</v>
      </c>
      <c r="C1263" s="338">
        <f t="shared" si="164"/>
        <v>0</v>
      </c>
      <c r="D1263" s="345"/>
      <c r="E1263" s="353" t="str">
        <f t="shared" si="163"/>
        <v>-</v>
      </c>
      <c r="F1263" s="354"/>
    </row>
    <row r="1264" spans="1:6" s="321" customFormat="1" ht="30" customHeight="1">
      <c r="A1264" s="341" t="s">
        <v>1081</v>
      </c>
      <c r="B1264" s="344">
        <v>0</v>
      </c>
      <c r="C1264" s="338">
        <f t="shared" si="164"/>
        <v>0</v>
      </c>
      <c r="D1264" s="343"/>
      <c r="E1264" s="353" t="str">
        <f t="shared" si="163"/>
        <v>-</v>
      </c>
      <c r="F1264" s="354"/>
    </row>
    <row r="1265" spans="1:6" s="321" customFormat="1" ht="30" customHeight="1">
      <c r="A1265" s="341" t="s">
        <v>1082</v>
      </c>
      <c r="B1265" s="344">
        <v>0</v>
      </c>
      <c r="C1265" s="338">
        <f t="shared" si="164"/>
        <v>0</v>
      </c>
      <c r="D1265" s="345"/>
      <c r="E1265" s="353" t="str">
        <f t="shared" si="163"/>
        <v>-</v>
      </c>
      <c r="F1265" s="354"/>
    </row>
    <row r="1266" spans="1:6" s="321" customFormat="1" ht="30" customHeight="1">
      <c r="A1266" s="334" t="s">
        <v>1083</v>
      </c>
      <c r="B1266" s="342">
        <f>+B1267</f>
        <v>0</v>
      </c>
      <c r="C1266" s="342">
        <f>+C1267</f>
        <v>0</v>
      </c>
      <c r="D1266" s="360">
        <f>+D1267</f>
        <v>0</v>
      </c>
      <c r="E1266" s="353" t="str">
        <f t="shared" si="163"/>
        <v>-</v>
      </c>
      <c r="F1266" s="354"/>
    </row>
    <row r="1267" spans="1:6" s="321" customFormat="1" ht="30" customHeight="1">
      <c r="A1267" s="334" t="s">
        <v>1084</v>
      </c>
      <c r="B1267" s="344">
        <v>0</v>
      </c>
      <c r="C1267" s="338">
        <f>B1267</f>
        <v>0</v>
      </c>
      <c r="D1267" s="343"/>
      <c r="E1267" s="353" t="str">
        <f aca="true" t="shared" si="165" ref="E1267:E1282">_xlfn.IFERROR(D1267/B1267,"-")</f>
        <v>-</v>
      </c>
      <c r="F1267" s="354"/>
    </row>
    <row r="1268" spans="1:6" s="321" customFormat="1" ht="30" customHeight="1">
      <c r="A1268" s="341"/>
      <c r="B1268" s="344"/>
      <c r="C1268" s="344"/>
      <c r="D1268" s="345"/>
      <c r="E1268" s="353" t="str">
        <f t="shared" si="165"/>
        <v>-</v>
      </c>
      <c r="F1268" s="354"/>
    </row>
    <row r="1269" spans="1:6" s="321" customFormat="1" ht="30" customHeight="1">
      <c r="A1269" s="341"/>
      <c r="B1269" s="344"/>
      <c r="C1269" s="344"/>
      <c r="D1269" s="345"/>
      <c r="E1269" s="353" t="str">
        <f t="shared" si="165"/>
        <v>-</v>
      </c>
      <c r="F1269" s="354"/>
    </row>
    <row r="1270" spans="1:256" s="320" customFormat="1" ht="30" customHeight="1">
      <c r="A1270" s="367" t="s">
        <v>1085</v>
      </c>
      <c r="B1270" s="342">
        <f>B4+B232+B271+B288+B376+B428+B481+B535+B651+B722+B796+B819+B924+B982+B1047+B1067+B1096+B1106+B1141+B1160+B1199+B1249+B1250+B1254+B1260+B1266</f>
        <v>637000</v>
      </c>
      <c r="C1270" s="342">
        <f>C4+C232+C271+C288+C376+C428+C481+C535+C651+C722+C796+C819+C924+C982+C1047+C1067+C1096+C1106+C1141+C1160+C1199+C1249+C1250+C1254+C1260+C1266</f>
        <v>637000</v>
      </c>
      <c r="D1270" s="360">
        <f>D4+D232+D271+D288+D376+D428+D481+D535+D651+D722+D796+D819+D924+D982+D1047+D1067+D1096+D1106+D1141+D1160+D1199+D1249+D1250+D1254+D1260+D1266</f>
        <v>886729</v>
      </c>
      <c r="E1270" s="349">
        <f t="shared" si="165"/>
        <v>1.392039246467818</v>
      </c>
      <c r="F1270" s="377"/>
      <c r="G1270" s="351"/>
      <c r="H1270" s="351"/>
      <c r="I1270" s="351"/>
      <c r="J1270" s="351"/>
      <c r="K1270" s="351"/>
      <c r="L1270" s="351"/>
      <c r="M1270" s="351"/>
      <c r="N1270" s="351"/>
      <c r="O1270" s="351"/>
      <c r="P1270" s="351"/>
      <c r="Q1270" s="351"/>
      <c r="R1270" s="351"/>
      <c r="S1270" s="351"/>
      <c r="T1270" s="351"/>
      <c r="U1270" s="351"/>
      <c r="V1270" s="351"/>
      <c r="W1270" s="351"/>
      <c r="X1270" s="351"/>
      <c r="Y1270" s="351"/>
      <c r="Z1270" s="351"/>
      <c r="AA1270" s="351"/>
      <c r="AB1270" s="351"/>
      <c r="AC1270" s="351"/>
      <c r="AD1270" s="351"/>
      <c r="AE1270" s="351"/>
      <c r="AF1270" s="351"/>
      <c r="AG1270" s="351"/>
      <c r="AH1270" s="351"/>
      <c r="AI1270" s="351"/>
      <c r="AJ1270" s="351"/>
      <c r="AK1270" s="351"/>
      <c r="AL1270" s="351"/>
      <c r="AM1270" s="351"/>
      <c r="AN1270" s="351"/>
      <c r="AO1270" s="351"/>
      <c r="AP1270" s="351"/>
      <c r="AQ1270" s="351"/>
      <c r="AR1270" s="351"/>
      <c r="AS1270" s="351"/>
      <c r="AT1270" s="351"/>
      <c r="AU1270" s="351"/>
      <c r="AV1270" s="351"/>
      <c r="AW1270" s="351"/>
      <c r="AX1270" s="351"/>
      <c r="AY1270" s="351"/>
      <c r="AZ1270" s="351"/>
      <c r="BA1270" s="351"/>
      <c r="BB1270" s="351"/>
      <c r="BC1270" s="351"/>
      <c r="BD1270" s="351"/>
      <c r="BE1270" s="351"/>
      <c r="BF1270" s="351"/>
      <c r="BG1270" s="351"/>
      <c r="BH1270" s="351"/>
      <c r="BI1270" s="351"/>
      <c r="BJ1270" s="351"/>
      <c r="BK1270" s="351"/>
      <c r="BL1270" s="351"/>
      <c r="BM1270" s="351"/>
      <c r="BN1270" s="351"/>
      <c r="BO1270" s="351"/>
      <c r="BP1270" s="351"/>
      <c r="BQ1270" s="351"/>
      <c r="BR1270" s="351"/>
      <c r="BS1270" s="351"/>
      <c r="BT1270" s="351"/>
      <c r="BU1270" s="351"/>
      <c r="BV1270" s="351"/>
      <c r="BW1270" s="351"/>
      <c r="BX1270" s="351"/>
      <c r="BY1270" s="351"/>
      <c r="BZ1270" s="351"/>
      <c r="CA1270" s="351"/>
      <c r="CB1270" s="351"/>
      <c r="CC1270" s="351"/>
      <c r="CD1270" s="351"/>
      <c r="CE1270" s="351"/>
      <c r="CF1270" s="351"/>
      <c r="CG1270" s="351"/>
      <c r="CH1270" s="351"/>
      <c r="CI1270" s="351"/>
      <c r="CJ1270" s="351"/>
      <c r="CK1270" s="351"/>
      <c r="CL1270" s="351"/>
      <c r="CM1270" s="351"/>
      <c r="CN1270" s="351"/>
      <c r="CO1270" s="351"/>
      <c r="CP1270" s="351"/>
      <c r="CQ1270" s="351"/>
      <c r="CR1270" s="351"/>
      <c r="CS1270" s="351"/>
      <c r="CT1270" s="351"/>
      <c r="CU1270" s="351"/>
      <c r="CV1270" s="351"/>
      <c r="CW1270" s="351"/>
      <c r="CX1270" s="351"/>
      <c r="CY1270" s="351"/>
      <c r="CZ1270" s="351"/>
      <c r="DA1270" s="351"/>
      <c r="DB1270" s="351"/>
      <c r="DC1270" s="351"/>
      <c r="DD1270" s="351"/>
      <c r="DE1270" s="351"/>
      <c r="DF1270" s="351"/>
      <c r="DG1270" s="351"/>
      <c r="DH1270" s="351"/>
      <c r="DI1270" s="351"/>
      <c r="DJ1270" s="351"/>
      <c r="DK1270" s="351"/>
      <c r="DL1270" s="351"/>
      <c r="DM1270" s="351"/>
      <c r="DN1270" s="351"/>
      <c r="DO1270" s="351"/>
      <c r="DP1270" s="351"/>
      <c r="DQ1270" s="351"/>
      <c r="DR1270" s="351"/>
      <c r="DS1270" s="351"/>
      <c r="DT1270" s="351"/>
      <c r="DU1270" s="351"/>
      <c r="DV1270" s="351"/>
      <c r="DW1270" s="351"/>
      <c r="DX1270" s="351"/>
      <c r="DY1270" s="351"/>
      <c r="DZ1270" s="351"/>
      <c r="EA1270" s="351"/>
      <c r="EB1270" s="351"/>
      <c r="EC1270" s="351"/>
      <c r="ED1270" s="351"/>
      <c r="EE1270" s="351"/>
      <c r="EF1270" s="351"/>
      <c r="EG1270" s="351"/>
      <c r="EH1270" s="351"/>
      <c r="EI1270" s="351"/>
      <c r="EJ1270" s="351"/>
      <c r="EK1270" s="351"/>
      <c r="EL1270" s="351"/>
      <c r="EM1270" s="351"/>
      <c r="EN1270" s="351"/>
      <c r="EO1270" s="351"/>
      <c r="EP1270" s="351"/>
      <c r="EQ1270" s="351"/>
      <c r="ER1270" s="351"/>
      <c r="ES1270" s="351"/>
      <c r="ET1270" s="351"/>
      <c r="EU1270" s="351"/>
      <c r="EV1270" s="351"/>
      <c r="EW1270" s="351"/>
      <c r="EX1270" s="351"/>
      <c r="EY1270" s="351"/>
      <c r="EZ1270" s="351"/>
      <c r="FA1270" s="351"/>
      <c r="FB1270" s="351"/>
      <c r="FC1270" s="351"/>
      <c r="FD1270" s="351"/>
      <c r="FE1270" s="351"/>
      <c r="FF1270" s="351"/>
      <c r="FG1270" s="351"/>
      <c r="FH1270" s="351"/>
      <c r="FI1270" s="351"/>
      <c r="FJ1270" s="351"/>
      <c r="FK1270" s="351"/>
      <c r="FL1270" s="351"/>
      <c r="FM1270" s="351"/>
      <c r="FN1270" s="351"/>
      <c r="FO1270" s="351"/>
      <c r="FP1270" s="351"/>
      <c r="FQ1270" s="351"/>
      <c r="FR1270" s="351"/>
      <c r="FS1270" s="351"/>
      <c r="FT1270" s="351"/>
      <c r="FU1270" s="351"/>
      <c r="FV1270" s="351"/>
      <c r="FW1270" s="351"/>
      <c r="FX1270" s="351"/>
      <c r="FY1270" s="351"/>
      <c r="FZ1270" s="351"/>
      <c r="GA1270" s="351"/>
      <c r="GB1270" s="351"/>
      <c r="GC1270" s="351"/>
      <c r="GD1270" s="351"/>
      <c r="GE1270" s="351"/>
      <c r="GF1270" s="351"/>
      <c r="GG1270" s="351"/>
      <c r="GH1270" s="351"/>
      <c r="GI1270" s="351"/>
      <c r="GJ1270" s="351"/>
      <c r="GK1270" s="351"/>
      <c r="GL1270" s="351"/>
      <c r="GM1270" s="351"/>
      <c r="GN1270" s="351"/>
      <c r="GO1270" s="351"/>
      <c r="GP1270" s="351"/>
      <c r="GQ1270" s="351"/>
      <c r="GR1270" s="351"/>
      <c r="GS1270" s="351"/>
      <c r="GT1270" s="351"/>
      <c r="GU1270" s="351"/>
      <c r="GV1270" s="351"/>
      <c r="GW1270" s="351"/>
      <c r="GX1270" s="351"/>
      <c r="GY1270" s="351"/>
      <c r="GZ1270" s="351"/>
      <c r="HA1270" s="351"/>
      <c r="HB1270" s="351"/>
      <c r="HC1270" s="351"/>
      <c r="HD1270" s="351"/>
      <c r="HE1270" s="351"/>
      <c r="HF1270" s="351"/>
      <c r="HG1270" s="351"/>
      <c r="HH1270" s="351"/>
      <c r="HI1270" s="351"/>
      <c r="HJ1270" s="351"/>
      <c r="HK1270" s="351"/>
      <c r="HL1270" s="351"/>
      <c r="HM1270" s="351"/>
      <c r="HN1270" s="351"/>
      <c r="HO1270" s="351"/>
      <c r="HP1270" s="351"/>
      <c r="HQ1270" s="351"/>
      <c r="HR1270" s="351"/>
      <c r="HS1270" s="351"/>
      <c r="HT1270" s="351"/>
      <c r="HU1270" s="351"/>
      <c r="HV1270" s="351"/>
      <c r="HW1270" s="351"/>
      <c r="HX1270" s="351"/>
      <c r="HY1270" s="351"/>
      <c r="HZ1270" s="351"/>
      <c r="IA1270" s="351"/>
      <c r="IB1270" s="351"/>
      <c r="IC1270" s="351"/>
      <c r="ID1270" s="351"/>
      <c r="IE1270" s="351"/>
      <c r="IF1270" s="351"/>
      <c r="IG1270" s="351"/>
      <c r="IH1270" s="357"/>
      <c r="II1270" s="357"/>
      <c r="IJ1270" s="357"/>
      <c r="IK1270" s="357"/>
      <c r="IL1270" s="357"/>
      <c r="IM1270" s="357"/>
      <c r="IN1270" s="357"/>
      <c r="IO1270" s="357"/>
      <c r="IP1270" s="357"/>
      <c r="IQ1270" s="357"/>
      <c r="IR1270" s="357"/>
      <c r="IS1270" s="357"/>
      <c r="IT1270" s="357"/>
      <c r="IU1270" s="357"/>
      <c r="IV1270" s="357"/>
    </row>
    <row r="1271" spans="1:256" s="320" customFormat="1" ht="30" customHeight="1">
      <c r="A1271" s="368" t="s">
        <v>1086</v>
      </c>
      <c r="B1271" s="55">
        <f>SUM(B1272:B1279)</f>
        <v>38000</v>
      </c>
      <c r="C1271" s="55">
        <f>SUM(C1272:C1279)</f>
        <v>38000</v>
      </c>
      <c r="D1271" s="369">
        <f>SUM(D1272:D1279)</f>
        <v>42283</v>
      </c>
      <c r="E1271" s="349">
        <f t="shared" si="165"/>
        <v>1.1127105263157895</v>
      </c>
      <c r="F1271" s="361"/>
      <c r="G1271" s="351"/>
      <c r="H1271" s="351"/>
      <c r="I1271" s="351"/>
      <c r="J1271" s="351"/>
      <c r="K1271" s="351"/>
      <c r="L1271" s="351"/>
      <c r="M1271" s="351"/>
      <c r="N1271" s="351"/>
      <c r="O1271" s="351"/>
      <c r="P1271" s="351"/>
      <c r="Q1271" s="351"/>
      <c r="R1271" s="351"/>
      <c r="S1271" s="351"/>
      <c r="T1271" s="351"/>
      <c r="U1271" s="351"/>
      <c r="V1271" s="351"/>
      <c r="W1271" s="351"/>
      <c r="X1271" s="351"/>
      <c r="Y1271" s="351"/>
      <c r="Z1271" s="351"/>
      <c r="AA1271" s="351"/>
      <c r="AB1271" s="351"/>
      <c r="AC1271" s="351"/>
      <c r="AD1271" s="351"/>
      <c r="AE1271" s="351"/>
      <c r="AF1271" s="351"/>
      <c r="AG1271" s="351"/>
      <c r="AH1271" s="351"/>
      <c r="AI1271" s="351"/>
      <c r="AJ1271" s="351"/>
      <c r="AK1271" s="351"/>
      <c r="AL1271" s="351"/>
      <c r="AM1271" s="351"/>
      <c r="AN1271" s="351"/>
      <c r="AO1271" s="351"/>
      <c r="AP1271" s="351"/>
      <c r="AQ1271" s="351"/>
      <c r="AR1271" s="351"/>
      <c r="AS1271" s="351"/>
      <c r="AT1271" s="351"/>
      <c r="AU1271" s="351"/>
      <c r="AV1271" s="351"/>
      <c r="AW1271" s="351"/>
      <c r="AX1271" s="351"/>
      <c r="AY1271" s="351"/>
      <c r="AZ1271" s="351"/>
      <c r="BA1271" s="351"/>
      <c r="BB1271" s="351"/>
      <c r="BC1271" s="351"/>
      <c r="BD1271" s="351"/>
      <c r="BE1271" s="351"/>
      <c r="BF1271" s="351"/>
      <c r="BG1271" s="351"/>
      <c r="BH1271" s="351"/>
      <c r="BI1271" s="351"/>
      <c r="BJ1271" s="351"/>
      <c r="BK1271" s="351"/>
      <c r="BL1271" s="351"/>
      <c r="BM1271" s="351"/>
      <c r="BN1271" s="351"/>
      <c r="BO1271" s="351"/>
      <c r="BP1271" s="351"/>
      <c r="BQ1271" s="351"/>
      <c r="BR1271" s="351"/>
      <c r="BS1271" s="351"/>
      <c r="BT1271" s="351"/>
      <c r="BU1271" s="351"/>
      <c r="BV1271" s="351"/>
      <c r="BW1271" s="351"/>
      <c r="BX1271" s="351"/>
      <c r="BY1271" s="351"/>
      <c r="BZ1271" s="351"/>
      <c r="CA1271" s="351"/>
      <c r="CB1271" s="351"/>
      <c r="CC1271" s="351"/>
      <c r="CD1271" s="351"/>
      <c r="CE1271" s="351"/>
      <c r="CF1271" s="351"/>
      <c r="CG1271" s="351"/>
      <c r="CH1271" s="351"/>
      <c r="CI1271" s="351"/>
      <c r="CJ1271" s="351"/>
      <c r="CK1271" s="351"/>
      <c r="CL1271" s="351"/>
      <c r="CM1271" s="351"/>
      <c r="CN1271" s="351"/>
      <c r="CO1271" s="351"/>
      <c r="CP1271" s="351"/>
      <c r="CQ1271" s="351"/>
      <c r="CR1271" s="351"/>
      <c r="CS1271" s="351"/>
      <c r="CT1271" s="351"/>
      <c r="CU1271" s="351"/>
      <c r="CV1271" s="351"/>
      <c r="CW1271" s="351"/>
      <c r="CX1271" s="351"/>
      <c r="CY1271" s="351"/>
      <c r="CZ1271" s="351"/>
      <c r="DA1271" s="351"/>
      <c r="DB1271" s="351"/>
      <c r="DC1271" s="351"/>
      <c r="DD1271" s="351"/>
      <c r="DE1271" s="351"/>
      <c r="DF1271" s="351"/>
      <c r="DG1271" s="351"/>
      <c r="DH1271" s="351"/>
      <c r="DI1271" s="351"/>
      <c r="DJ1271" s="351"/>
      <c r="DK1271" s="351"/>
      <c r="DL1271" s="351"/>
      <c r="DM1271" s="351"/>
      <c r="DN1271" s="351"/>
      <c r="DO1271" s="351"/>
      <c r="DP1271" s="351"/>
      <c r="DQ1271" s="351"/>
      <c r="DR1271" s="351"/>
      <c r="DS1271" s="351"/>
      <c r="DT1271" s="351"/>
      <c r="DU1271" s="351"/>
      <c r="DV1271" s="351"/>
      <c r="DW1271" s="351"/>
      <c r="DX1271" s="351"/>
      <c r="DY1271" s="351"/>
      <c r="DZ1271" s="351"/>
      <c r="EA1271" s="351"/>
      <c r="EB1271" s="351"/>
      <c r="EC1271" s="351"/>
      <c r="ED1271" s="351"/>
      <c r="EE1271" s="351"/>
      <c r="EF1271" s="351"/>
      <c r="EG1271" s="351"/>
      <c r="EH1271" s="351"/>
      <c r="EI1271" s="351"/>
      <c r="EJ1271" s="351"/>
      <c r="EK1271" s="351"/>
      <c r="EL1271" s="351"/>
      <c r="EM1271" s="351"/>
      <c r="EN1271" s="351"/>
      <c r="EO1271" s="351"/>
      <c r="EP1271" s="351"/>
      <c r="EQ1271" s="351"/>
      <c r="ER1271" s="351"/>
      <c r="ES1271" s="351"/>
      <c r="ET1271" s="351"/>
      <c r="EU1271" s="351"/>
      <c r="EV1271" s="351"/>
      <c r="EW1271" s="351"/>
      <c r="EX1271" s="351"/>
      <c r="EY1271" s="351"/>
      <c r="EZ1271" s="351"/>
      <c r="FA1271" s="351"/>
      <c r="FB1271" s="351"/>
      <c r="FC1271" s="351"/>
      <c r="FD1271" s="351"/>
      <c r="FE1271" s="351"/>
      <c r="FF1271" s="351"/>
      <c r="FG1271" s="351"/>
      <c r="FH1271" s="351"/>
      <c r="FI1271" s="351"/>
      <c r="FJ1271" s="351"/>
      <c r="FK1271" s="351"/>
      <c r="FL1271" s="351"/>
      <c r="FM1271" s="351"/>
      <c r="FN1271" s="351"/>
      <c r="FO1271" s="351"/>
      <c r="FP1271" s="351"/>
      <c r="FQ1271" s="351"/>
      <c r="FR1271" s="351"/>
      <c r="FS1271" s="351"/>
      <c r="FT1271" s="351"/>
      <c r="FU1271" s="351"/>
      <c r="FV1271" s="351"/>
      <c r="FW1271" s="351"/>
      <c r="FX1271" s="351"/>
      <c r="FY1271" s="351"/>
      <c r="FZ1271" s="351"/>
      <c r="GA1271" s="351"/>
      <c r="GB1271" s="351"/>
      <c r="GC1271" s="351"/>
      <c r="GD1271" s="351"/>
      <c r="GE1271" s="351"/>
      <c r="GF1271" s="351"/>
      <c r="GG1271" s="351"/>
      <c r="GH1271" s="351"/>
      <c r="GI1271" s="351"/>
      <c r="GJ1271" s="351"/>
      <c r="GK1271" s="351"/>
      <c r="GL1271" s="351"/>
      <c r="GM1271" s="351"/>
      <c r="GN1271" s="351"/>
      <c r="GO1271" s="351"/>
      <c r="GP1271" s="351"/>
      <c r="GQ1271" s="351"/>
      <c r="GR1271" s="351"/>
      <c r="GS1271" s="351"/>
      <c r="GT1271" s="351"/>
      <c r="GU1271" s="351"/>
      <c r="GV1271" s="351"/>
      <c r="GW1271" s="351"/>
      <c r="GX1271" s="351"/>
      <c r="GY1271" s="351"/>
      <c r="GZ1271" s="351"/>
      <c r="HA1271" s="351"/>
      <c r="HB1271" s="351"/>
      <c r="HC1271" s="351"/>
      <c r="HD1271" s="351"/>
      <c r="HE1271" s="351"/>
      <c r="HF1271" s="351"/>
      <c r="HG1271" s="351"/>
      <c r="HH1271" s="351"/>
      <c r="HI1271" s="351"/>
      <c r="HJ1271" s="351"/>
      <c r="HK1271" s="351"/>
      <c r="HL1271" s="351"/>
      <c r="HM1271" s="351"/>
      <c r="HN1271" s="351"/>
      <c r="HO1271" s="351"/>
      <c r="HP1271" s="351"/>
      <c r="HQ1271" s="351"/>
      <c r="HR1271" s="351"/>
      <c r="HS1271" s="351"/>
      <c r="HT1271" s="351"/>
      <c r="HU1271" s="351"/>
      <c r="HV1271" s="351"/>
      <c r="HW1271" s="351"/>
      <c r="HX1271" s="351"/>
      <c r="HY1271" s="351"/>
      <c r="HZ1271" s="351"/>
      <c r="IA1271" s="351"/>
      <c r="IB1271" s="351"/>
      <c r="IC1271" s="351"/>
      <c r="ID1271" s="351"/>
      <c r="IE1271" s="351"/>
      <c r="IF1271" s="351"/>
      <c r="IG1271" s="351"/>
      <c r="IH1271" s="357"/>
      <c r="II1271" s="357"/>
      <c r="IJ1271" s="357"/>
      <c r="IK1271" s="357"/>
      <c r="IL1271" s="357"/>
      <c r="IM1271" s="357"/>
      <c r="IN1271" s="357"/>
      <c r="IO1271" s="357"/>
      <c r="IP1271" s="357"/>
      <c r="IQ1271" s="357"/>
      <c r="IR1271" s="357"/>
      <c r="IS1271" s="357"/>
      <c r="IT1271" s="357"/>
      <c r="IU1271" s="357"/>
      <c r="IV1271" s="357"/>
    </row>
    <row r="1272" spans="1:6" s="321" customFormat="1" ht="30" customHeight="1">
      <c r="A1272" s="370" t="s">
        <v>1087</v>
      </c>
      <c r="B1272" s="371">
        <v>0</v>
      </c>
      <c r="C1272" s="338">
        <f aca="true" t="shared" si="166" ref="C1272:C1281">B1272</f>
        <v>0</v>
      </c>
      <c r="D1272" s="372">
        <v>0</v>
      </c>
      <c r="E1272" s="353" t="str">
        <f t="shared" si="165"/>
        <v>-</v>
      </c>
      <c r="F1272" s="354"/>
    </row>
    <row r="1273" spans="1:6" s="321" customFormat="1" ht="30" customHeight="1">
      <c r="A1273" s="370" t="s">
        <v>1088</v>
      </c>
      <c r="B1273" s="344">
        <v>0</v>
      </c>
      <c r="C1273" s="338">
        <f t="shared" si="166"/>
        <v>0</v>
      </c>
      <c r="D1273" s="345">
        <v>0</v>
      </c>
      <c r="E1273" s="353" t="str">
        <f t="shared" si="165"/>
        <v>-</v>
      </c>
      <c r="F1273" s="354"/>
    </row>
    <row r="1274" spans="1:6" s="321" customFormat="1" ht="30" customHeight="1">
      <c r="A1274" s="373" t="s">
        <v>1089</v>
      </c>
      <c r="B1274" s="371">
        <v>38000</v>
      </c>
      <c r="C1274" s="338">
        <f t="shared" si="166"/>
        <v>38000</v>
      </c>
      <c r="D1274" s="372">
        <v>42283</v>
      </c>
      <c r="E1274" s="353">
        <f t="shared" si="165"/>
        <v>1.1127105263157895</v>
      </c>
      <c r="F1274" s="354"/>
    </row>
    <row r="1275" spans="1:6" s="321" customFormat="1" ht="30" customHeight="1">
      <c r="A1275" s="373" t="s">
        <v>1090</v>
      </c>
      <c r="B1275" s="344">
        <v>0</v>
      </c>
      <c r="C1275" s="338">
        <f t="shared" si="166"/>
        <v>0</v>
      </c>
      <c r="D1275" s="345">
        <v>0</v>
      </c>
      <c r="E1275" s="353" t="str">
        <f t="shared" si="165"/>
        <v>-</v>
      </c>
      <c r="F1275" s="354"/>
    </row>
    <row r="1276" spans="1:6" s="321" customFormat="1" ht="30" customHeight="1">
      <c r="A1276" s="374" t="s">
        <v>1091</v>
      </c>
      <c r="B1276" s="371">
        <v>0</v>
      </c>
      <c r="C1276" s="338">
        <f t="shared" si="166"/>
        <v>0</v>
      </c>
      <c r="D1276" s="372">
        <v>0</v>
      </c>
      <c r="E1276" s="353" t="str">
        <f t="shared" si="165"/>
        <v>-</v>
      </c>
      <c r="F1276" s="354"/>
    </row>
    <row r="1277" spans="1:6" s="321" customFormat="1" ht="30" customHeight="1">
      <c r="A1277" s="374" t="s">
        <v>1092</v>
      </c>
      <c r="B1277" s="344">
        <v>0</v>
      </c>
      <c r="C1277" s="338">
        <f t="shared" si="166"/>
        <v>0</v>
      </c>
      <c r="D1277" s="345">
        <v>0</v>
      </c>
      <c r="E1277" s="353" t="str">
        <f t="shared" si="165"/>
        <v>-</v>
      </c>
      <c r="F1277" s="354"/>
    </row>
    <row r="1278" spans="1:6" s="321" customFormat="1" ht="30" customHeight="1">
      <c r="A1278" s="375" t="s">
        <v>1093</v>
      </c>
      <c r="B1278" s="344">
        <v>0</v>
      </c>
      <c r="C1278" s="338">
        <f t="shared" si="166"/>
        <v>0</v>
      </c>
      <c r="D1278" s="345">
        <v>0</v>
      </c>
      <c r="E1278" s="353" t="str">
        <f t="shared" si="165"/>
        <v>-</v>
      </c>
      <c r="F1278" s="354"/>
    </row>
    <row r="1279" spans="1:6" s="321" customFormat="1" ht="30" customHeight="1">
      <c r="A1279" s="376" t="s">
        <v>1094</v>
      </c>
      <c r="B1279" s="344">
        <v>0</v>
      </c>
      <c r="C1279" s="338">
        <f t="shared" si="166"/>
        <v>0</v>
      </c>
      <c r="D1279" s="345">
        <v>0</v>
      </c>
      <c r="E1279" s="353" t="str">
        <f t="shared" si="165"/>
        <v>-</v>
      </c>
      <c r="F1279" s="354"/>
    </row>
    <row r="1280" spans="1:6" s="321" customFormat="1" ht="30" customHeight="1">
      <c r="A1280" s="376"/>
      <c r="B1280" s="344"/>
      <c r="C1280" s="338"/>
      <c r="D1280" s="345"/>
      <c r="E1280" s="353" t="str">
        <f t="shared" si="165"/>
        <v>-</v>
      </c>
      <c r="F1280" s="354"/>
    </row>
    <row r="1281" spans="1:6" s="321" customFormat="1" ht="30" customHeight="1">
      <c r="A1281" s="378"/>
      <c r="B1281" s="379"/>
      <c r="C1281" s="338"/>
      <c r="D1281" s="345"/>
      <c r="E1281" s="353" t="str">
        <f t="shared" si="165"/>
        <v>-</v>
      </c>
      <c r="F1281" s="354"/>
    </row>
    <row r="1282" spans="1:6" s="321" customFormat="1" ht="30" customHeight="1">
      <c r="A1282" s="378" t="s">
        <v>1095</v>
      </c>
      <c r="B1282" s="55">
        <f>B1270+B1271</f>
        <v>675000</v>
      </c>
      <c r="C1282" s="55">
        <f>C1270+C1271</f>
        <v>675000</v>
      </c>
      <c r="D1282" s="369">
        <f>D1270+D1271</f>
        <v>929012</v>
      </c>
      <c r="E1282" s="353">
        <f t="shared" si="165"/>
        <v>1.376314074074074</v>
      </c>
      <c r="F1282" s="354"/>
    </row>
    <row r="1283" spans="2:6" s="239" customFormat="1" ht="15.75">
      <c r="B1283" s="322"/>
      <c r="C1283" s="322"/>
      <c r="D1283" s="323"/>
      <c r="E1283" s="324"/>
      <c r="F1283" s="71"/>
    </row>
    <row r="1284" spans="1:249" s="41" customFormat="1" ht="24.75" customHeight="1">
      <c r="A1284" s="71"/>
      <c r="B1284" s="298"/>
      <c r="C1284" s="298"/>
      <c r="D1284" s="380"/>
      <c r="E1284" s="71"/>
      <c r="F1284" s="71"/>
      <c r="G1284" s="71"/>
      <c r="H1284" s="71"/>
      <c r="I1284" s="71"/>
      <c r="J1284" s="71"/>
      <c r="K1284" s="71"/>
      <c r="L1284" s="71"/>
      <c r="M1284" s="71"/>
      <c r="N1284" s="71"/>
      <c r="O1284" s="71"/>
      <c r="P1284" s="71"/>
      <c r="Q1284" s="71"/>
      <c r="R1284" s="71"/>
      <c r="S1284" s="71"/>
      <c r="T1284" s="71"/>
      <c r="U1284" s="71"/>
      <c r="V1284" s="71"/>
      <c r="W1284" s="71"/>
      <c r="X1284" s="71"/>
      <c r="Y1284" s="71"/>
      <c r="Z1284" s="71"/>
      <c r="AA1284" s="71"/>
      <c r="AB1284" s="71"/>
      <c r="AC1284" s="71"/>
      <c r="AD1284" s="71"/>
      <c r="AE1284" s="71"/>
      <c r="AF1284" s="71"/>
      <c r="AG1284" s="71"/>
      <c r="AH1284" s="71"/>
      <c r="AI1284" s="71"/>
      <c r="AJ1284" s="71"/>
      <c r="AK1284" s="71"/>
      <c r="AL1284" s="71"/>
      <c r="AM1284" s="71"/>
      <c r="AN1284" s="71"/>
      <c r="AO1284" s="71"/>
      <c r="AP1284" s="71"/>
      <c r="AQ1284" s="71"/>
      <c r="AR1284" s="71"/>
      <c r="AS1284" s="71"/>
      <c r="AT1284" s="71"/>
      <c r="AU1284" s="71"/>
      <c r="AV1284" s="71"/>
      <c r="AW1284" s="71"/>
      <c r="AX1284" s="71"/>
      <c r="AY1284" s="71"/>
      <c r="AZ1284" s="71"/>
      <c r="BA1284" s="71"/>
      <c r="BB1284" s="71"/>
      <c r="BC1284" s="71"/>
      <c r="BD1284" s="71"/>
      <c r="BE1284" s="71"/>
      <c r="BF1284" s="71"/>
      <c r="BG1284" s="71"/>
      <c r="BH1284" s="71"/>
      <c r="BI1284" s="71"/>
      <c r="BJ1284" s="71"/>
      <c r="BK1284" s="71"/>
      <c r="BL1284" s="71"/>
      <c r="BM1284" s="71"/>
      <c r="BN1284" s="71"/>
      <c r="BO1284" s="71"/>
      <c r="BP1284" s="71"/>
      <c r="BQ1284" s="71"/>
      <c r="BR1284" s="71"/>
      <c r="BS1284" s="71"/>
      <c r="BT1284" s="71"/>
      <c r="BU1284" s="71"/>
      <c r="BV1284" s="71"/>
      <c r="BW1284" s="71"/>
      <c r="BX1284" s="71"/>
      <c r="BY1284" s="71"/>
      <c r="BZ1284" s="71"/>
      <c r="CA1284" s="71"/>
      <c r="CB1284" s="71"/>
      <c r="CC1284" s="71"/>
      <c r="CD1284" s="71"/>
      <c r="CE1284" s="71"/>
      <c r="CF1284" s="71"/>
      <c r="CG1284" s="71"/>
      <c r="CH1284" s="71"/>
      <c r="CI1284" s="71"/>
      <c r="CJ1284" s="71"/>
      <c r="CK1284" s="71"/>
      <c r="CL1284" s="71"/>
      <c r="CM1284" s="71"/>
      <c r="CN1284" s="71"/>
      <c r="CO1284" s="71"/>
      <c r="CP1284" s="71"/>
      <c r="CQ1284" s="71"/>
      <c r="CR1284" s="71"/>
      <c r="CS1284" s="71"/>
      <c r="CT1284" s="71"/>
      <c r="CU1284" s="71"/>
      <c r="CV1284" s="71"/>
      <c r="CW1284" s="71"/>
      <c r="CX1284" s="71"/>
      <c r="CY1284" s="71"/>
      <c r="CZ1284" s="71"/>
      <c r="DA1284" s="71"/>
      <c r="DB1284" s="71"/>
      <c r="DC1284" s="71"/>
      <c r="DD1284" s="71"/>
      <c r="DE1284" s="71"/>
      <c r="DF1284" s="71"/>
      <c r="DG1284" s="71"/>
      <c r="DH1284" s="71"/>
      <c r="DI1284" s="71"/>
      <c r="DJ1284" s="71"/>
      <c r="DK1284" s="71"/>
      <c r="DL1284" s="71"/>
      <c r="DM1284" s="71"/>
      <c r="DN1284" s="71"/>
      <c r="DO1284" s="71"/>
      <c r="DP1284" s="71"/>
      <c r="DQ1284" s="71"/>
      <c r="DR1284" s="71"/>
      <c r="DS1284" s="71"/>
      <c r="DT1284" s="71"/>
      <c r="DU1284" s="71"/>
      <c r="DV1284" s="71"/>
      <c r="DW1284" s="71"/>
      <c r="DX1284" s="71"/>
      <c r="DY1284" s="71"/>
      <c r="DZ1284" s="71"/>
      <c r="EA1284" s="71"/>
      <c r="EB1284" s="71"/>
      <c r="EC1284" s="71"/>
      <c r="ED1284" s="71"/>
      <c r="EE1284" s="71"/>
      <c r="EF1284" s="71"/>
      <c r="EG1284" s="71"/>
      <c r="EH1284" s="71"/>
      <c r="EI1284" s="71"/>
      <c r="EJ1284" s="71"/>
      <c r="EK1284" s="71"/>
      <c r="EL1284" s="71"/>
      <c r="EM1284" s="71"/>
      <c r="EN1284" s="71"/>
      <c r="EO1284" s="71"/>
      <c r="EP1284" s="71"/>
      <c r="EQ1284" s="71"/>
      <c r="ER1284" s="71"/>
      <c r="ES1284" s="71"/>
      <c r="ET1284" s="71"/>
      <c r="EU1284" s="71"/>
      <c r="EV1284" s="71"/>
      <c r="EW1284" s="71"/>
      <c r="EX1284" s="71"/>
      <c r="EY1284" s="71"/>
      <c r="EZ1284" s="71"/>
      <c r="FA1284" s="71"/>
      <c r="FB1284" s="71"/>
      <c r="FC1284" s="71"/>
      <c r="FD1284" s="71"/>
      <c r="FE1284" s="71"/>
      <c r="FF1284" s="71"/>
      <c r="FG1284" s="71"/>
      <c r="FH1284" s="71"/>
      <c r="FI1284" s="71"/>
      <c r="FJ1284" s="71"/>
      <c r="FK1284" s="71"/>
      <c r="FL1284" s="71"/>
      <c r="FM1284" s="71"/>
      <c r="FN1284" s="71"/>
      <c r="FO1284" s="71"/>
      <c r="FP1284" s="71"/>
      <c r="FQ1284" s="71"/>
      <c r="FR1284" s="71"/>
      <c r="FS1284" s="71"/>
      <c r="FT1284" s="71"/>
      <c r="FU1284" s="71"/>
      <c r="FV1284" s="71"/>
      <c r="FW1284" s="71"/>
      <c r="FX1284" s="71"/>
      <c r="FY1284" s="71"/>
      <c r="FZ1284" s="71"/>
      <c r="GA1284" s="71"/>
      <c r="GB1284" s="71"/>
      <c r="GC1284" s="71"/>
      <c r="GD1284" s="71"/>
      <c r="GE1284" s="71"/>
      <c r="GF1284" s="71"/>
      <c r="GG1284" s="71"/>
      <c r="GH1284" s="71"/>
      <c r="GI1284" s="71"/>
      <c r="GJ1284" s="71"/>
      <c r="GK1284" s="71"/>
      <c r="GL1284" s="71"/>
      <c r="GM1284" s="71"/>
      <c r="GN1284" s="71"/>
      <c r="GO1284" s="71"/>
      <c r="GP1284" s="71"/>
      <c r="GQ1284" s="89"/>
      <c r="GR1284" s="89"/>
      <c r="GS1284" s="89"/>
      <c r="GT1284" s="89"/>
      <c r="GU1284" s="89"/>
      <c r="GV1284" s="89"/>
      <c r="GW1284" s="89"/>
      <c r="GX1284" s="89"/>
      <c r="GY1284" s="89"/>
      <c r="GZ1284" s="89"/>
      <c r="HA1284" s="89"/>
      <c r="HB1284" s="89"/>
      <c r="HC1284" s="89"/>
      <c r="HD1284" s="89"/>
      <c r="HE1284" s="89"/>
      <c r="HF1284" s="89"/>
      <c r="HG1284" s="89"/>
      <c r="HH1284" s="89"/>
      <c r="HI1284" s="89"/>
      <c r="HJ1284" s="89"/>
      <c r="HK1284" s="89"/>
      <c r="HL1284" s="89"/>
      <c r="HM1284" s="89"/>
      <c r="HN1284" s="89"/>
      <c r="HO1284" s="89"/>
      <c r="HP1284" s="89"/>
      <c r="HQ1284" s="89"/>
      <c r="HR1284" s="89"/>
      <c r="HS1284" s="90"/>
      <c r="HT1284" s="90"/>
      <c r="HU1284" s="90"/>
      <c r="HV1284" s="90"/>
      <c r="HW1284" s="90"/>
      <c r="HX1284" s="90"/>
      <c r="HY1284" s="90"/>
      <c r="HZ1284" s="90"/>
      <c r="IA1284" s="90"/>
      <c r="IB1284" s="90"/>
      <c r="IC1284" s="90"/>
      <c r="ID1284" s="90"/>
      <c r="IE1284" s="90"/>
      <c r="IF1284" s="90"/>
      <c r="IG1284" s="90"/>
      <c r="IH1284" s="90"/>
      <c r="II1284" s="90"/>
      <c r="IJ1284" s="90"/>
      <c r="IK1284" s="90"/>
      <c r="IL1284" s="90"/>
      <c r="IM1284" s="90"/>
      <c r="IN1284" s="90"/>
      <c r="IO1284" s="90"/>
    </row>
  </sheetData>
  <sheetProtection/>
  <mergeCells count="1">
    <mergeCell ref="A1:F1"/>
  </mergeCells>
  <printOptions/>
  <pageMargins left="0.7480314960629921" right="0.7480314960629921" top="0.9842519685039371" bottom="0.9842519685039371" header="0.5118110236220472" footer="0.5118110236220472"/>
  <pageSetup fitToHeight="0" fitToWidth="1" horizontalDpi="600" verticalDpi="600" orientation="portrait" paperSize="9" scale="82"/>
</worksheet>
</file>

<file path=xl/worksheets/sheet5.xml><?xml version="1.0" encoding="utf-8"?>
<worksheet xmlns="http://schemas.openxmlformats.org/spreadsheetml/2006/main" xmlns:r="http://schemas.openxmlformats.org/officeDocument/2006/relationships">
  <sheetPr>
    <pageSetUpPr fitToPage="1"/>
  </sheetPr>
  <dimension ref="A1:IS69"/>
  <sheetViews>
    <sheetView showGridLines="0" showZeros="0" zoomScale="85" zoomScaleNormal="85" zoomScaleSheetLayoutView="100" workbookViewId="0" topLeftCell="A1">
      <selection activeCell="C3" sqref="C3"/>
    </sheetView>
  </sheetViews>
  <sheetFormatPr defaultColWidth="12.125" defaultRowHeight="14.25"/>
  <cols>
    <col min="1" max="1" width="37.50390625" style="301" customWidth="1"/>
    <col min="2" max="2" width="26.875" style="301" customWidth="1"/>
    <col min="3" max="3" width="34.625" style="301" customWidth="1"/>
    <col min="4" max="242" width="9.125" style="305" customWidth="1"/>
    <col min="243" max="243" width="8.125" style="305" customWidth="1"/>
    <col min="244" max="244" width="26.25390625" style="305" customWidth="1"/>
    <col min="245" max="246" width="12.125" style="305" customWidth="1"/>
    <col min="247" max="16384" width="12.125" style="47" customWidth="1"/>
  </cols>
  <sheetData>
    <row r="1" spans="1:3" s="300" customFormat="1" ht="49.5" customHeight="1">
      <c r="A1" s="306" t="s">
        <v>1096</v>
      </c>
      <c r="B1" s="306"/>
      <c r="C1" s="306"/>
    </row>
    <row r="2" spans="2:3" s="301" customFormat="1" ht="21" customHeight="1">
      <c r="B2" s="307"/>
      <c r="C2" s="307" t="s">
        <v>32</v>
      </c>
    </row>
    <row r="3" spans="1:3" s="302" customFormat="1" ht="30" customHeight="1">
      <c r="A3" s="308" t="s">
        <v>1097</v>
      </c>
      <c r="B3" s="309" t="s">
        <v>1098</v>
      </c>
      <c r="C3" s="309" t="s">
        <v>1099</v>
      </c>
    </row>
    <row r="4" spans="1:3" s="303" customFormat="1" ht="30" customHeight="1">
      <c r="A4" s="310" t="s">
        <v>1100</v>
      </c>
      <c r="B4" s="311">
        <v>98417.6404</v>
      </c>
      <c r="C4" s="311">
        <v>53888</v>
      </c>
    </row>
    <row r="5" spans="1:3" s="304" customFormat="1" ht="30" customHeight="1">
      <c r="A5" s="312" t="s">
        <v>1101</v>
      </c>
      <c r="B5" s="313"/>
      <c r="C5" s="314">
        <v>40486</v>
      </c>
    </row>
    <row r="6" spans="1:3" s="304" customFormat="1" ht="30" customHeight="1">
      <c r="A6" s="312" t="s">
        <v>1102</v>
      </c>
      <c r="B6" s="314"/>
      <c r="C6" s="314">
        <v>7692</v>
      </c>
    </row>
    <row r="7" spans="1:3" s="304" customFormat="1" ht="30" customHeight="1">
      <c r="A7" s="312" t="s">
        <v>1103</v>
      </c>
      <c r="B7" s="314"/>
      <c r="C7" s="314">
        <v>4845</v>
      </c>
    </row>
    <row r="8" spans="1:3" s="304" customFormat="1" ht="30" customHeight="1">
      <c r="A8" s="312" t="s">
        <v>1104</v>
      </c>
      <c r="B8" s="314"/>
      <c r="C8" s="314">
        <v>865</v>
      </c>
    </row>
    <row r="9" spans="1:3" s="304" customFormat="1" ht="30" customHeight="1">
      <c r="A9" s="310" t="s">
        <v>1105</v>
      </c>
      <c r="B9" s="311">
        <v>134134.344</v>
      </c>
      <c r="C9" s="311">
        <v>187320</v>
      </c>
    </row>
    <row r="10" spans="1:3" s="304" customFormat="1" ht="30" customHeight="1">
      <c r="A10" s="312" t="s">
        <v>1106</v>
      </c>
      <c r="B10" s="314"/>
      <c r="C10" s="314">
        <v>30744</v>
      </c>
    </row>
    <row r="11" spans="1:3" s="304" customFormat="1" ht="30" customHeight="1">
      <c r="A11" s="312" t="s">
        <v>1107</v>
      </c>
      <c r="B11" s="314"/>
      <c r="C11" s="314">
        <v>2</v>
      </c>
    </row>
    <row r="12" spans="1:3" s="304" customFormat="1" ht="30" customHeight="1">
      <c r="A12" s="312" t="s">
        <v>1108</v>
      </c>
      <c r="B12" s="315"/>
      <c r="C12" s="315">
        <v>666</v>
      </c>
    </row>
    <row r="13" spans="1:3" s="304" customFormat="1" ht="30" customHeight="1">
      <c r="A13" s="312" t="s">
        <v>1109</v>
      </c>
      <c r="B13" s="314"/>
      <c r="C13" s="314">
        <v>2335</v>
      </c>
    </row>
    <row r="14" spans="1:3" s="303" customFormat="1" ht="30" customHeight="1">
      <c r="A14" s="312" t="s">
        <v>1110</v>
      </c>
      <c r="B14" s="316"/>
      <c r="C14" s="316">
        <v>127805</v>
      </c>
    </row>
    <row r="15" spans="1:3" s="304" customFormat="1" ht="30" customHeight="1">
      <c r="A15" s="312" t="s">
        <v>1111</v>
      </c>
      <c r="B15" s="314"/>
      <c r="C15" s="314">
        <v>1</v>
      </c>
    </row>
    <row r="16" spans="1:3" s="304" customFormat="1" ht="30" customHeight="1">
      <c r="A16" s="312" t="s">
        <v>1112</v>
      </c>
      <c r="B16" s="314"/>
      <c r="C16" s="314"/>
    </row>
    <row r="17" spans="1:3" s="304" customFormat="1" ht="30" customHeight="1">
      <c r="A17" s="312" t="s">
        <v>1113</v>
      </c>
      <c r="B17" s="314"/>
      <c r="C17" s="314">
        <v>735</v>
      </c>
    </row>
    <row r="18" spans="1:3" s="304" customFormat="1" ht="30" customHeight="1">
      <c r="A18" s="312" t="s">
        <v>1114</v>
      </c>
      <c r="B18" s="314"/>
      <c r="C18" s="314">
        <v>3950</v>
      </c>
    </row>
    <row r="19" spans="1:3" s="304" customFormat="1" ht="30" customHeight="1">
      <c r="A19" s="312" t="s">
        <v>1115</v>
      </c>
      <c r="B19" s="314"/>
      <c r="C19" s="314">
        <v>21082</v>
      </c>
    </row>
    <row r="20" spans="1:3" s="304" customFormat="1" ht="30" customHeight="1">
      <c r="A20" s="310" t="s">
        <v>1116</v>
      </c>
      <c r="B20" s="311">
        <v>3699.0339999999997</v>
      </c>
      <c r="C20" s="311">
        <v>13720</v>
      </c>
    </row>
    <row r="21" spans="1:3" s="304" customFormat="1" ht="30" customHeight="1">
      <c r="A21" s="312" t="s">
        <v>1117</v>
      </c>
      <c r="B21" s="314"/>
      <c r="C21" s="314">
        <v>307</v>
      </c>
    </row>
    <row r="22" spans="1:3" s="304" customFormat="1" ht="30" customHeight="1">
      <c r="A22" s="312" t="s">
        <v>1118</v>
      </c>
      <c r="B22" s="314"/>
      <c r="C22" s="314">
        <v>4207</v>
      </c>
    </row>
    <row r="23" spans="1:3" s="304" customFormat="1" ht="30" customHeight="1">
      <c r="A23" s="312" t="s">
        <v>1119</v>
      </c>
      <c r="B23" s="314"/>
      <c r="C23" s="314">
        <v>288</v>
      </c>
    </row>
    <row r="24" spans="1:3" s="304" customFormat="1" ht="30" customHeight="1">
      <c r="A24" s="312" t="s">
        <v>1120</v>
      </c>
      <c r="B24" s="314"/>
      <c r="C24" s="314"/>
    </row>
    <row r="25" spans="1:3" s="304" customFormat="1" ht="30" customHeight="1">
      <c r="A25" s="312" t="s">
        <v>1121</v>
      </c>
      <c r="B25" s="314"/>
      <c r="C25" s="314">
        <v>7422</v>
      </c>
    </row>
    <row r="26" spans="1:3" s="304" customFormat="1" ht="30" customHeight="1">
      <c r="A26" s="312" t="s">
        <v>1122</v>
      </c>
      <c r="B26" s="314"/>
      <c r="C26" s="314">
        <v>1039</v>
      </c>
    </row>
    <row r="27" spans="1:3" s="304" customFormat="1" ht="30" customHeight="1">
      <c r="A27" s="312" t="s">
        <v>1123</v>
      </c>
      <c r="B27" s="314"/>
      <c r="C27" s="314">
        <v>457</v>
      </c>
    </row>
    <row r="28" spans="1:246" s="303" customFormat="1" ht="30" customHeight="1">
      <c r="A28" s="310" t="s">
        <v>1124</v>
      </c>
      <c r="B28" s="311">
        <v>34029</v>
      </c>
      <c r="C28" s="311">
        <v>32782</v>
      </c>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c r="CO28" s="302"/>
      <c r="CP28" s="302"/>
      <c r="CQ28" s="302"/>
      <c r="CR28" s="302"/>
      <c r="CS28" s="302"/>
      <c r="CT28" s="302"/>
      <c r="CU28" s="302"/>
      <c r="CV28" s="302"/>
      <c r="CW28" s="302"/>
      <c r="CX28" s="302"/>
      <c r="CY28" s="302"/>
      <c r="CZ28" s="302"/>
      <c r="DA28" s="302"/>
      <c r="DB28" s="302"/>
      <c r="DC28" s="302"/>
      <c r="DD28" s="302"/>
      <c r="DE28" s="302"/>
      <c r="DF28" s="302"/>
      <c r="DG28" s="302"/>
      <c r="DH28" s="302"/>
      <c r="DI28" s="302"/>
      <c r="DJ28" s="302"/>
      <c r="DK28" s="302"/>
      <c r="DL28" s="302"/>
      <c r="DM28" s="302"/>
      <c r="DN28" s="302"/>
      <c r="DO28" s="302"/>
      <c r="DP28" s="302"/>
      <c r="DQ28" s="302"/>
      <c r="DR28" s="302"/>
      <c r="DS28" s="302"/>
      <c r="DT28" s="302"/>
      <c r="DU28" s="302"/>
      <c r="DV28" s="302"/>
      <c r="DW28" s="302"/>
      <c r="DX28" s="302"/>
      <c r="DY28" s="302"/>
      <c r="DZ28" s="302"/>
      <c r="EA28" s="302"/>
      <c r="EB28" s="302"/>
      <c r="EC28" s="302"/>
      <c r="ED28" s="302"/>
      <c r="EE28" s="302"/>
      <c r="EF28" s="302"/>
      <c r="EG28" s="302"/>
      <c r="EH28" s="302"/>
      <c r="EI28" s="302"/>
      <c r="EJ28" s="302"/>
      <c r="EK28" s="302"/>
      <c r="EL28" s="302"/>
      <c r="EM28" s="302"/>
      <c r="EN28" s="302"/>
      <c r="EO28" s="302"/>
      <c r="EP28" s="302"/>
      <c r="EQ28" s="302"/>
      <c r="ER28" s="302"/>
      <c r="ES28" s="302"/>
      <c r="ET28" s="302"/>
      <c r="EU28" s="302"/>
      <c r="EV28" s="302"/>
      <c r="EW28" s="302"/>
      <c r="EX28" s="302"/>
      <c r="EY28" s="302"/>
      <c r="EZ28" s="302"/>
      <c r="FA28" s="302"/>
      <c r="FB28" s="302"/>
      <c r="FC28" s="302"/>
      <c r="FD28" s="302"/>
      <c r="FE28" s="302"/>
      <c r="FF28" s="302"/>
      <c r="FG28" s="302"/>
      <c r="FH28" s="302"/>
      <c r="FI28" s="302"/>
      <c r="FJ28" s="302"/>
      <c r="FK28" s="302"/>
      <c r="FL28" s="302"/>
      <c r="FM28" s="302"/>
      <c r="FN28" s="302"/>
      <c r="FO28" s="302"/>
      <c r="FP28" s="302"/>
      <c r="FQ28" s="302"/>
      <c r="FR28" s="302"/>
      <c r="FS28" s="302"/>
      <c r="FT28" s="302"/>
      <c r="FU28" s="302"/>
      <c r="FV28" s="302"/>
      <c r="FW28" s="302"/>
      <c r="FX28" s="302"/>
      <c r="FY28" s="302"/>
      <c r="FZ28" s="302"/>
      <c r="GA28" s="302"/>
      <c r="GB28" s="302"/>
      <c r="GC28" s="302"/>
      <c r="GD28" s="302"/>
      <c r="GE28" s="302"/>
      <c r="GF28" s="302"/>
      <c r="GG28" s="302"/>
      <c r="GH28" s="302"/>
      <c r="GI28" s="302"/>
      <c r="GJ28" s="302"/>
      <c r="GK28" s="302"/>
      <c r="GL28" s="302"/>
      <c r="GM28" s="302"/>
      <c r="GN28" s="302"/>
      <c r="GO28" s="302"/>
      <c r="GP28" s="302"/>
      <c r="GQ28" s="302"/>
      <c r="GR28" s="302"/>
      <c r="GS28" s="302"/>
      <c r="GT28" s="302"/>
      <c r="GU28" s="302"/>
      <c r="GV28" s="302"/>
      <c r="GW28" s="302"/>
      <c r="GX28" s="302"/>
      <c r="GY28" s="302"/>
      <c r="GZ28" s="302"/>
      <c r="HA28" s="302"/>
      <c r="HB28" s="302"/>
      <c r="HC28" s="302"/>
      <c r="HD28" s="302"/>
      <c r="HE28" s="302"/>
      <c r="HF28" s="302"/>
      <c r="HG28" s="302"/>
      <c r="HH28" s="302"/>
      <c r="HI28" s="302"/>
      <c r="HJ28" s="302"/>
      <c r="HK28" s="302"/>
      <c r="HL28" s="302"/>
      <c r="HM28" s="302"/>
      <c r="HN28" s="302"/>
      <c r="HO28" s="302"/>
      <c r="HP28" s="302"/>
      <c r="HQ28" s="302"/>
      <c r="HR28" s="302"/>
      <c r="HS28" s="302"/>
      <c r="HT28" s="302"/>
      <c r="HU28" s="302"/>
      <c r="HV28" s="302"/>
      <c r="HW28" s="302"/>
      <c r="HX28" s="302"/>
      <c r="HY28" s="302"/>
      <c r="HZ28" s="302"/>
      <c r="IA28" s="302"/>
      <c r="IB28" s="302"/>
      <c r="IC28" s="302"/>
      <c r="ID28" s="302"/>
      <c r="IE28" s="302"/>
      <c r="IF28" s="302"/>
      <c r="IG28" s="302"/>
      <c r="IH28" s="302"/>
      <c r="II28" s="302"/>
      <c r="IJ28" s="302"/>
      <c r="IK28" s="302"/>
      <c r="IL28" s="302"/>
    </row>
    <row r="29" spans="1:3" s="304" customFormat="1" ht="30" customHeight="1">
      <c r="A29" s="312" t="s">
        <v>1117</v>
      </c>
      <c r="B29" s="314"/>
      <c r="C29" s="314">
        <v>13278</v>
      </c>
    </row>
    <row r="30" spans="1:3" s="304" customFormat="1" ht="30" customHeight="1">
      <c r="A30" s="312" t="s">
        <v>1118</v>
      </c>
      <c r="B30" s="314"/>
      <c r="C30" s="314">
        <v>18042</v>
      </c>
    </row>
    <row r="31" spans="1:3" s="304" customFormat="1" ht="30" customHeight="1">
      <c r="A31" s="312" t="s">
        <v>1119</v>
      </c>
      <c r="B31" s="314"/>
      <c r="C31" s="314"/>
    </row>
    <row r="32" spans="1:3" s="304" customFormat="1" ht="30" customHeight="1">
      <c r="A32" s="312" t="s">
        <v>1121</v>
      </c>
      <c r="B32" s="314"/>
      <c r="C32" s="314">
        <v>833</v>
      </c>
    </row>
    <row r="33" spans="1:3" s="304" customFormat="1" ht="30" customHeight="1">
      <c r="A33" s="312" t="s">
        <v>1122</v>
      </c>
      <c r="B33" s="314"/>
      <c r="C33" s="314">
        <v>146</v>
      </c>
    </row>
    <row r="34" spans="1:3" s="304" customFormat="1" ht="30" customHeight="1">
      <c r="A34" s="312" t="s">
        <v>1123</v>
      </c>
      <c r="B34" s="314"/>
      <c r="C34" s="314">
        <v>483</v>
      </c>
    </row>
    <row r="35" spans="1:246" s="303" customFormat="1" ht="30" customHeight="1">
      <c r="A35" s="310" t="s">
        <v>1125</v>
      </c>
      <c r="B35" s="311">
        <v>164146.5337</v>
      </c>
      <c r="C35" s="311">
        <v>172571</v>
      </c>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302"/>
      <c r="CM35" s="302"/>
      <c r="CN35" s="302"/>
      <c r="CO35" s="302"/>
      <c r="CP35" s="302"/>
      <c r="CQ35" s="302"/>
      <c r="CR35" s="302"/>
      <c r="CS35" s="302"/>
      <c r="CT35" s="302"/>
      <c r="CU35" s="302"/>
      <c r="CV35" s="302"/>
      <c r="CW35" s="302"/>
      <c r="CX35" s="302"/>
      <c r="CY35" s="302"/>
      <c r="CZ35" s="302"/>
      <c r="DA35" s="302"/>
      <c r="DB35" s="302"/>
      <c r="DC35" s="302"/>
      <c r="DD35" s="302"/>
      <c r="DE35" s="302"/>
      <c r="DF35" s="302"/>
      <c r="DG35" s="302"/>
      <c r="DH35" s="302"/>
      <c r="DI35" s="302"/>
      <c r="DJ35" s="302"/>
      <c r="DK35" s="302"/>
      <c r="DL35" s="302"/>
      <c r="DM35" s="302"/>
      <c r="DN35" s="302"/>
      <c r="DO35" s="302"/>
      <c r="DP35" s="302"/>
      <c r="DQ35" s="302"/>
      <c r="DR35" s="302"/>
      <c r="DS35" s="302"/>
      <c r="DT35" s="302"/>
      <c r="DU35" s="302"/>
      <c r="DV35" s="302"/>
      <c r="DW35" s="302"/>
      <c r="DX35" s="302"/>
      <c r="DY35" s="302"/>
      <c r="DZ35" s="302"/>
      <c r="EA35" s="302"/>
      <c r="EB35" s="302"/>
      <c r="EC35" s="302"/>
      <c r="ED35" s="302"/>
      <c r="EE35" s="302"/>
      <c r="EF35" s="302"/>
      <c r="EG35" s="302"/>
      <c r="EH35" s="302"/>
      <c r="EI35" s="302"/>
      <c r="EJ35" s="302"/>
      <c r="EK35" s="302"/>
      <c r="EL35" s="302"/>
      <c r="EM35" s="302"/>
      <c r="EN35" s="302"/>
      <c r="EO35" s="302"/>
      <c r="EP35" s="302"/>
      <c r="EQ35" s="302"/>
      <c r="ER35" s="302"/>
      <c r="ES35" s="302"/>
      <c r="ET35" s="302"/>
      <c r="EU35" s="302"/>
      <c r="EV35" s="302"/>
      <c r="EW35" s="302"/>
      <c r="EX35" s="302"/>
      <c r="EY35" s="302"/>
      <c r="EZ35" s="302"/>
      <c r="FA35" s="302"/>
      <c r="FB35" s="302"/>
      <c r="FC35" s="302"/>
      <c r="FD35" s="302"/>
      <c r="FE35" s="302"/>
      <c r="FF35" s="302"/>
      <c r="FG35" s="302"/>
      <c r="FH35" s="302"/>
      <c r="FI35" s="302"/>
      <c r="FJ35" s="302"/>
      <c r="FK35" s="302"/>
      <c r="FL35" s="302"/>
      <c r="FM35" s="302"/>
      <c r="FN35" s="302"/>
      <c r="FO35" s="302"/>
      <c r="FP35" s="302"/>
      <c r="FQ35" s="302"/>
      <c r="FR35" s="302"/>
      <c r="FS35" s="302"/>
      <c r="FT35" s="302"/>
      <c r="FU35" s="302"/>
      <c r="FV35" s="302"/>
      <c r="FW35" s="302"/>
      <c r="FX35" s="302"/>
      <c r="FY35" s="302"/>
      <c r="FZ35" s="302"/>
      <c r="GA35" s="302"/>
      <c r="GB35" s="302"/>
      <c r="GC35" s="302"/>
      <c r="GD35" s="302"/>
      <c r="GE35" s="302"/>
      <c r="GF35" s="302"/>
      <c r="GG35" s="302"/>
      <c r="GH35" s="302"/>
      <c r="GI35" s="302"/>
      <c r="GJ35" s="302"/>
      <c r="GK35" s="302"/>
      <c r="GL35" s="302"/>
      <c r="GM35" s="302"/>
      <c r="GN35" s="302"/>
      <c r="GO35" s="302"/>
      <c r="GP35" s="302"/>
      <c r="GQ35" s="302"/>
      <c r="GR35" s="302"/>
      <c r="GS35" s="302"/>
      <c r="GT35" s="302"/>
      <c r="GU35" s="302"/>
      <c r="GV35" s="302"/>
      <c r="GW35" s="302"/>
      <c r="GX35" s="302"/>
      <c r="GY35" s="302"/>
      <c r="GZ35" s="302"/>
      <c r="HA35" s="302"/>
      <c r="HB35" s="302"/>
      <c r="HC35" s="302"/>
      <c r="HD35" s="302"/>
      <c r="HE35" s="302"/>
      <c r="HF35" s="302"/>
      <c r="HG35" s="302"/>
      <c r="HH35" s="302"/>
      <c r="HI35" s="302"/>
      <c r="HJ35" s="302"/>
      <c r="HK35" s="302"/>
      <c r="HL35" s="302"/>
      <c r="HM35" s="302"/>
      <c r="HN35" s="302"/>
      <c r="HO35" s="302"/>
      <c r="HP35" s="302"/>
      <c r="HQ35" s="302"/>
      <c r="HR35" s="302"/>
      <c r="HS35" s="302"/>
      <c r="HT35" s="302"/>
      <c r="HU35" s="302"/>
      <c r="HV35" s="302"/>
      <c r="HW35" s="302"/>
      <c r="HX35" s="302"/>
      <c r="HY35" s="302"/>
      <c r="HZ35" s="302"/>
      <c r="IA35" s="302"/>
      <c r="IB35" s="302"/>
      <c r="IC35" s="302"/>
      <c r="ID35" s="302"/>
      <c r="IE35" s="302"/>
      <c r="IF35" s="302"/>
      <c r="IG35" s="302"/>
      <c r="IH35" s="302"/>
      <c r="II35" s="302"/>
      <c r="IJ35" s="302"/>
      <c r="IK35" s="302"/>
      <c r="IL35" s="302"/>
    </row>
    <row r="36" spans="1:3" s="304" customFormat="1" ht="30" customHeight="1">
      <c r="A36" s="312" t="s">
        <v>1126</v>
      </c>
      <c r="B36" s="314"/>
      <c r="C36" s="314">
        <v>74753</v>
      </c>
    </row>
    <row r="37" spans="1:3" s="304" customFormat="1" ht="30" customHeight="1">
      <c r="A37" s="312" t="s">
        <v>1127</v>
      </c>
      <c r="B37" s="314"/>
      <c r="C37" s="314">
        <v>97818</v>
      </c>
    </row>
    <row r="38" spans="1:3" s="304" customFormat="1" ht="30" customHeight="1">
      <c r="A38" s="312" t="s">
        <v>1128</v>
      </c>
      <c r="B38" s="314"/>
      <c r="C38" s="314"/>
    </row>
    <row r="39" spans="1:246" s="303" customFormat="1" ht="30" customHeight="1">
      <c r="A39" s="310" t="s">
        <v>1129</v>
      </c>
      <c r="B39" s="311">
        <v>134227.233</v>
      </c>
      <c r="C39" s="311">
        <v>289613</v>
      </c>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02"/>
      <c r="DE39" s="302"/>
      <c r="DF39" s="302"/>
      <c r="DG39" s="302"/>
      <c r="DH39" s="302"/>
      <c r="DI39" s="302"/>
      <c r="DJ39" s="302"/>
      <c r="DK39" s="302"/>
      <c r="DL39" s="302"/>
      <c r="DM39" s="302"/>
      <c r="DN39" s="302"/>
      <c r="DO39" s="302"/>
      <c r="DP39" s="302"/>
      <c r="DQ39" s="302"/>
      <c r="DR39" s="302"/>
      <c r="DS39" s="302"/>
      <c r="DT39" s="302"/>
      <c r="DU39" s="302"/>
      <c r="DV39" s="302"/>
      <c r="DW39" s="302"/>
      <c r="DX39" s="302"/>
      <c r="DY39" s="302"/>
      <c r="DZ39" s="302"/>
      <c r="EA39" s="302"/>
      <c r="EB39" s="302"/>
      <c r="EC39" s="302"/>
      <c r="ED39" s="302"/>
      <c r="EE39" s="302"/>
      <c r="EF39" s="302"/>
      <c r="EG39" s="302"/>
      <c r="EH39" s="302"/>
      <c r="EI39" s="302"/>
      <c r="EJ39" s="302"/>
      <c r="EK39" s="302"/>
      <c r="EL39" s="302"/>
      <c r="EM39" s="302"/>
      <c r="EN39" s="302"/>
      <c r="EO39" s="302"/>
      <c r="EP39" s="302"/>
      <c r="EQ39" s="302"/>
      <c r="ER39" s="302"/>
      <c r="ES39" s="302"/>
      <c r="ET39" s="302"/>
      <c r="EU39" s="302"/>
      <c r="EV39" s="302"/>
      <c r="EW39" s="302"/>
      <c r="EX39" s="302"/>
      <c r="EY39" s="302"/>
      <c r="EZ39" s="302"/>
      <c r="FA39" s="302"/>
      <c r="FB39" s="302"/>
      <c r="FC39" s="302"/>
      <c r="FD39" s="302"/>
      <c r="FE39" s="302"/>
      <c r="FF39" s="302"/>
      <c r="FG39" s="302"/>
      <c r="FH39" s="302"/>
      <c r="FI39" s="302"/>
      <c r="FJ39" s="302"/>
      <c r="FK39" s="302"/>
      <c r="FL39" s="302"/>
      <c r="FM39" s="302"/>
      <c r="FN39" s="302"/>
      <c r="FO39" s="302"/>
      <c r="FP39" s="302"/>
      <c r="FQ39" s="302"/>
      <c r="FR39" s="302"/>
      <c r="FS39" s="302"/>
      <c r="FT39" s="302"/>
      <c r="FU39" s="302"/>
      <c r="FV39" s="302"/>
      <c r="FW39" s="302"/>
      <c r="FX39" s="302"/>
      <c r="FY39" s="302"/>
      <c r="FZ39" s="302"/>
      <c r="GA39" s="302"/>
      <c r="GB39" s="302"/>
      <c r="GC39" s="302"/>
      <c r="GD39" s="302"/>
      <c r="GE39" s="302"/>
      <c r="GF39" s="302"/>
      <c r="GG39" s="302"/>
      <c r="GH39" s="302"/>
      <c r="GI39" s="302"/>
      <c r="GJ39" s="302"/>
      <c r="GK39" s="302"/>
      <c r="GL39" s="302"/>
      <c r="GM39" s="302"/>
      <c r="GN39" s="302"/>
      <c r="GO39" s="302"/>
      <c r="GP39" s="302"/>
      <c r="GQ39" s="302"/>
      <c r="GR39" s="302"/>
      <c r="GS39" s="302"/>
      <c r="GT39" s="302"/>
      <c r="GU39" s="302"/>
      <c r="GV39" s="302"/>
      <c r="GW39" s="302"/>
      <c r="GX39" s="302"/>
      <c r="GY39" s="302"/>
      <c r="GZ39" s="302"/>
      <c r="HA39" s="302"/>
      <c r="HB39" s="302"/>
      <c r="HC39" s="302"/>
      <c r="HD39" s="302"/>
      <c r="HE39" s="302"/>
      <c r="HF39" s="302"/>
      <c r="HG39" s="302"/>
      <c r="HH39" s="302"/>
      <c r="HI39" s="302"/>
      <c r="HJ39" s="302"/>
      <c r="HK39" s="302"/>
      <c r="HL39" s="302"/>
      <c r="HM39" s="302"/>
      <c r="HN39" s="302"/>
      <c r="HO39" s="302"/>
      <c r="HP39" s="302"/>
      <c r="HQ39" s="302"/>
      <c r="HR39" s="302"/>
      <c r="HS39" s="302"/>
      <c r="HT39" s="302"/>
      <c r="HU39" s="302"/>
      <c r="HV39" s="302"/>
      <c r="HW39" s="302"/>
      <c r="HX39" s="302"/>
      <c r="HY39" s="302"/>
      <c r="HZ39" s="302"/>
      <c r="IA39" s="302"/>
      <c r="IB39" s="302"/>
      <c r="IC39" s="302"/>
      <c r="ID39" s="302"/>
      <c r="IE39" s="302"/>
      <c r="IF39" s="302"/>
      <c r="IG39" s="302"/>
      <c r="IH39" s="302"/>
      <c r="II39" s="302"/>
      <c r="IJ39" s="302"/>
      <c r="IK39" s="302"/>
      <c r="IL39" s="302"/>
    </row>
    <row r="40" spans="1:3" s="304" customFormat="1" ht="30" customHeight="1">
      <c r="A40" s="312" t="s">
        <v>1130</v>
      </c>
      <c r="B40" s="314"/>
      <c r="C40" s="314">
        <v>15028</v>
      </c>
    </row>
    <row r="41" spans="1:3" s="304" customFormat="1" ht="30" customHeight="1">
      <c r="A41" s="312" t="s">
        <v>1131</v>
      </c>
      <c r="B41" s="314"/>
      <c r="C41" s="314">
        <v>274585</v>
      </c>
    </row>
    <row r="42" spans="1:3" s="303" customFormat="1" ht="30" customHeight="1">
      <c r="A42" s="310" t="s">
        <v>1132</v>
      </c>
      <c r="B42" s="311">
        <v>10670.36</v>
      </c>
      <c r="C42" s="311">
        <v>67814</v>
      </c>
    </row>
    <row r="43" spans="1:3" s="304" customFormat="1" ht="30" customHeight="1">
      <c r="A43" s="312" t="s">
        <v>1133</v>
      </c>
      <c r="B43" s="314"/>
      <c r="C43" s="314">
        <v>65467</v>
      </c>
    </row>
    <row r="44" spans="1:3" s="304" customFormat="1" ht="30" customHeight="1">
      <c r="A44" s="312" t="s">
        <v>1134</v>
      </c>
      <c r="B44" s="314"/>
      <c r="C44" s="314"/>
    </row>
    <row r="45" spans="1:3" s="304" customFormat="1" ht="30" customHeight="1">
      <c r="A45" s="312" t="s">
        <v>1135</v>
      </c>
      <c r="B45" s="314"/>
      <c r="C45" s="314">
        <v>2347</v>
      </c>
    </row>
    <row r="46" spans="1:246" s="303" customFormat="1" ht="30" customHeight="1">
      <c r="A46" s="310" t="s">
        <v>1136</v>
      </c>
      <c r="B46" s="311"/>
      <c r="C46" s="311">
        <v>0</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2"/>
      <c r="BR46" s="302"/>
      <c r="BS46" s="302"/>
      <c r="BT46" s="302"/>
      <c r="BU46" s="302"/>
      <c r="BV46" s="302"/>
      <c r="BW46" s="302"/>
      <c r="BX46" s="302"/>
      <c r="BY46" s="302"/>
      <c r="BZ46" s="302"/>
      <c r="CA46" s="302"/>
      <c r="CB46" s="302"/>
      <c r="CC46" s="302"/>
      <c r="CD46" s="302"/>
      <c r="CE46" s="302"/>
      <c r="CF46" s="302"/>
      <c r="CG46" s="302"/>
      <c r="CH46" s="302"/>
      <c r="CI46" s="302"/>
      <c r="CJ46" s="302"/>
      <c r="CK46" s="302"/>
      <c r="CL46" s="302"/>
      <c r="CM46" s="302"/>
      <c r="CN46" s="302"/>
      <c r="CO46" s="302"/>
      <c r="CP46" s="302"/>
      <c r="CQ46" s="302"/>
      <c r="CR46" s="302"/>
      <c r="CS46" s="302"/>
      <c r="CT46" s="302"/>
      <c r="CU46" s="302"/>
      <c r="CV46" s="302"/>
      <c r="CW46" s="302"/>
      <c r="CX46" s="302"/>
      <c r="CY46" s="302"/>
      <c r="CZ46" s="302"/>
      <c r="DA46" s="302"/>
      <c r="DB46" s="302"/>
      <c r="DC46" s="302"/>
      <c r="DD46" s="302"/>
      <c r="DE46" s="302"/>
      <c r="DF46" s="302"/>
      <c r="DG46" s="302"/>
      <c r="DH46" s="302"/>
      <c r="DI46" s="302"/>
      <c r="DJ46" s="302"/>
      <c r="DK46" s="302"/>
      <c r="DL46" s="302"/>
      <c r="DM46" s="302"/>
      <c r="DN46" s="302"/>
      <c r="DO46" s="302"/>
      <c r="DP46" s="302"/>
      <c r="DQ46" s="302"/>
      <c r="DR46" s="302"/>
      <c r="DS46" s="302"/>
      <c r="DT46" s="302"/>
      <c r="DU46" s="302"/>
      <c r="DV46" s="302"/>
      <c r="DW46" s="302"/>
      <c r="DX46" s="302"/>
      <c r="DY46" s="302"/>
      <c r="DZ46" s="302"/>
      <c r="EA46" s="302"/>
      <c r="EB46" s="302"/>
      <c r="EC46" s="302"/>
      <c r="ED46" s="302"/>
      <c r="EE46" s="302"/>
      <c r="EF46" s="302"/>
      <c r="EG46" s="302"/>
      <c r="EH46" s="302"/>
      <c r="EI46" s="302"/>
      <c r="EJ46" s="302"/>
      <c r="EK46" s="302"/>
      <c r="EL46" s="302"/>
      <c r="EM46" s="302"/>
      <c r="EN46" s="302"/>
      <c r="EO46" s="302"/>
      <c r="EP46" s="302"/>
      <c r="EQ46" s="302"/>
      <c r="ER46" s="302"/>
      <c r="ES46" s="302"/>
      <c r="ET46" s="302"/>
      <c r="EU46" s="302"/>
      <c r="EV46" s="302"/>
      <c r="EW46" s="302"/>
      <c r="EX46" s="302"/>
      <c r="EY46" s="302"/>
      <c r="EZ46" s="302"/>
      <c r="FA46" s="302"/>
      <c r="FB46" s="302"/>
      <c r="FC46" s="302"/>
      <c r="FD46" s="302"/>
      <c r="FE46" s="302"/>
      <c r="FF46" s="302"/>
      <c r="FG46" s="302"/>
      <c r="FH46" s="302"/>
      <c r="FI46" s="302"/>
      <c r="FJ46" s="302"/>
      <c r="FK46" s="302"/>
      <c r="FL46" s="302"/>
      <c r="FM46" s="302"/>
      <c r="FN46" s="302"/>
      <c r="FO46" s="302"/>
      <c r="FP46" s="302"/>
      <c r="FQ46" s="302"/>
      <c r="FR46" s="302"/>
      <c r="FS46" s="302"/>
      <c r="FT46" s="302"/>
      <c r="FU46" s="302"/>
      <c r="FV46" s="302"/>
      <c r="FW46" s="302"/>
      <c r="FX46" s="302"/>
      <c r="FY46" s="302"/>
      <c r="FZ46" s="302"/>
      <c r="GA46" s="302"/>
      <c r="GB46" s="302"/>
      <c r="GC46" s="302"/>
      <c r="GD46" s="302"/>
      <c r="GE46" s="302"/>
      <c r="GF46" s="302"/>
      <c r="GG46" s="302"/>
      <c r="GH46" s="302"/>
      <c r="GI46" s="302"/>
      <c r="GJ46" s="302"/>
      <c r="GK46" s="302"/>
      <c r="GL46" s="302"/>
      <c r="GM46" s="302"/>
      <c r="GN46" s="302"/>
      <c r="GO46" s="302"/>
      <c r="GP46" s="302"/>
      <c r="GQ46" s="302"/>
      <c r="GR46" s="302"/>
      <c r="GS46" s="302"/>
      <c r="GT46" s="302"/>
      <c r="GU46" s="302"/>
      <c r="GV46" s="302"/>
      <c r="GW46" s="302"/>
      <c r="GX46" s="302"/>
      <c r="GY46" s="302"/>
      <c r="GZ46" s="302"/>
      <c r="HA46" s="302"/>
      <c r="HB46" s="302"/>
      <c r="HC46" s="302"/>
      <c r="HD46" s="302"/>
      <c r="HE46" s="302"/>
      <c r="HF46" s="302"/>
      <c r="HG46" s="302"/>
      <c r="HH46" s="302"/>
      <c r="HI46" s="302"/>
      <c r="HJ46" s="302"/>
      <c r="HK46" s="302"/>
      <c r="HL46" s="302"/>
      <c r="HM46" s="302"/>
      <c r="HN46" s="302"/>
      <c r="HO46" s="302"/>
      <c r="HP46" s="302"/>
      <c r="HQ46" s="302"/>
      <c r="HR46" s="302"/>
      <c r="HS46" s="302"/>
      <c r="HT46" s="302"/>
      <c r="HU46" s="302"/>
      <c r="HV46" s="302"/>
      <c r="HW46" s="302"/>
      <c r="HX46" s="302"/>
      <c r="HY46" s="302"/>
      <c r="HZ46" s="302"/>
      <c r="IA46" s="302"/>
      <c r="IB46" s="302"/>
      <c r="IC46" s="302"/>
      <c r="ID46" s="302"/>
      <c r="IE46" s="302"/>
      <c r="IF46" s="302"/>
      <c r="IG46" s="302"/>
      <c r="IH46" s="302"/>
      <c r="II46" s="302"/>
      <c r="IJ46" s="302"/>
      <c r="IK46" s="302"/>
      <c r="IL46" s="302"/>
    </row>
    <row r="47" spans="1:3" s="304" customFormat="1" ht="30" customHeight="1">
      <c r="A47" s="312" t="s">
        <v>1137</v>
      </c>
      <c r="B47" s="314"/>
      <c r="C47" s="314"/>
    </row>
    <row r="48" spans="1:3" s="304" customFormat="1" ht="30" customHeight="1">
      <c r="A48" s="312" t="s">
        <v>1138</v>
      </c>
      <c r="B48" s="314"/>
      <c r="C48" s="314"/>
    </row>
    <row r="49" spans="1:246" s="303" customFormat="1" ht="30" customHeight="1">
      <c r="A49" s="310" t="s">
        <v>1139</v>
      </c>
      <c r="B49" s="311">
        <v>32567.3563</v>
      </c>
      <c r="C49" s="311">
        <v>62773</v>
      </c>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2"/>
      <c r="BR49" s="302"/>
      <c r="BS49" s="302"/>
      <c r="BT49" s="302"/>
      <c r="BU49" s="302"/>
      <c r="BV49" s="302"/>
      <c r="BW49" s="302"/>
      <c r="BX49" s="302"/>
      <c r="BY49" s="302"/>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2"/>
      <c r="CY49" s="302"/>
      <c r="CZ49" s="302"/>
      <c r="DA49" s="302"/>
      <c r="DB49" s="302"/>
      <c r="DC49" s="302"/>
      <c r="DD49" s="302"/>
      <c r="DE49" s="302"/>
      <c r="DF49" s="302"/>
      <c r="DG49" s="302"/>
      <c r="DH49" s="302"/>
      <c r="DI49" s="302"/>
      <c r="DJ49" s="302"/>
      <c r="DK49" s="302"/>
      <c r="DL49" s="302"/>
      <c r="DM49" s="302"/>
      <c r="DN49" s="302"/>
      <c r="DO49" s="302"/>
      <c r="DP49" s="302"/>
      <c r="DQ49" s="302"/>
      <c r="DR49" s="302"/>
      <c r="DS49" s="302"/>
      <c r="DT49" s="302"/>
      <c r="DU49" s="302"/>
      <c r="DV49" s="302"/>
      <c r="DW49" s="302"/>
      <c r="DX49" s="302"/>
      <c r="DY49" s="302"/>
      <c r="DZ49" s="302"/>
      <c r="EA49" s="302"/>
      <c r="EB49" s="302"/>
      <c r="EC49" s="302"/>
      <c r="ED49" s="302"/>
      <c r="EE49" s="302"/>
      <c r="EF49" s="302"/>
      <c r="EG49" s="302"/>
      <c r="EH49" s="302"/>
      <c r="EI49" s="302"/>
      <c r="EJ49" s="302"/>
      <c r="EK49" s="302"/>
      <c r="EL49" s="302"/>
      <c r="EM49" s="302"/>
      <c r="EN49" s="302"/>
      <c r="EO49" s="302"/>
      <c r="EP49" s="302"/>
      <c r="EQ49" s="302"/>
      <c r="ER49" s="302"/>
      <c r="ES49" s="302"/>
      <c r="ET49" s="302"/>
      <c r="EU49" s="302"/>
      <c r="EV49" s="302"/>
      <c r="EW49" s="302"/>
      <c r="EX49" s="302"/>
      <c r="EY49" s="302"/>
      <c r="EZ49" s="302"/>
      <c r="FA49" s="302"/>
      <c r="FB49" s="302"/>
      <c r="FC49" s="302"/>
      <c r="FD49" s="302"/>
      <c r="FE49" s="302"/>
      <c r="FF49" s="302"/>
      <c r="FG49" s="302"/>
      <c r="FH49" s="302"/>
      <c r="FI49" s="302"/>
      <c r="FJ49" s="302"/>
      <c r="FK49" s="302"/>
      <c r="FL49" s="302"/>
      <c r="FM49" s="302"/>
      <c r="FN49" s="302"/>
      <c r="FO49" s="302"/>
      <c r="FP49" s="302"/>
      <c r="FQ49" s="302"/>
      <c r="FR49" s="302"/>
      <c r="FS49" s="302"/>
      <c r="FT49" s="302"/>
      <c r="FU49" s="302"/>
      <c r="FV49" s="302"/>
      <c r="FW49" s="302"/>
      <c r="FX49" s="302"/>
      <c r="FY49" s="302"/>
      <c r="FZ49" s="302"/>
      <c r="GA49" s="302"/>
      <c r="GB49" s="302"/>
      <c r="GC49" s="302"/>
      <c r="GD49" s="302"/>
      <c r="GE49" s="302"/>
      <c r="GF49" s="302"/>
      <c r="GG49" s="302"/>
      <c r="GH49" s="302"/>
      <c r="GI49" s="302"/>
      <c r="GJ49" s="302"/>
      <c r="GK49" s="302"/>
      <c r="GL49" s="302"/>
      <c r="GM49" s="302"/>
      <c r="GN49" s="302"/>
      <c r="GO49" s="302"/>
      <c r="GP49" s="302"/>
      <c r="GQ49" s="302"/>
      <c r="GR49" s="302"/>
      <c r="GS49" s="302"/>
      <c r="GT49" s="302"/>
      <c r="GU49" s="302"/>
      <c r="GV49" s="302"/>
      <c r="GW49" s="302"/>
      <c r="GX49" s="302"/>
      <c r="GY49" s="302"/>
      <c r="GZ49" s="302"/>
      <c r="HA49" s="302"/>
      <c r="HB49" s="302"/>
      <c r="HC49" s="302"/>
      <c r="HD49" s="302"/>
      <c r="HE49" s="302"/>
      <c r="HF49" s="302"/>
      <c r="HG49" s="302"/>
      <c r="HH49" s="302"/>
      <c r="HI49" s="302"/>
      <c r="HJ49" s="302"/>
      <c r="HK49" s="302"/>
      <c r="HL49" s="302"/>
      <c r="HM49" s="302"/>
      <c r="HN49" s="302"/>
      <c r="HO49" s="302"/>
      <c r="HP49" s="302"/>
      <c r="HQ49" s="302"/>
      <c r="HR49" s="302"/>
      <c r="HS49" s="302"/>
      <c r="HT49" s="302"/>
      <c r="HU49" s="302"/>
      <c r="HV49" s="302"/>
      <c r="HW49" s="302"/>
      <c r="HX49" s="302"/>
      <c r="HY49" s="302"/>
      <c r="HZ49" s="302"/>
      <c r="IA49" s="302"/>
      <c r="IB49" s="302"/>
      <c r="IC49" s="302"/>
      <c r="ID49" s="302"/>
      <c r="IE49" s="302"/>
      <c r="IF49" s="302"/>
      <c r="IG49" s="302"/>
      <c r="IH49" s="302"/>
      <c r="II49" s="302"/>
      <c r="IJ49" s="302"/>
      <c r="IK49" s="302"/>
      <c r="IL49" s="302"/>
    </row>
    <row r="50" spans="1:3" s="304" customFormat="1" ht="30" customHeight="1">
      <c r="A50" s="312" t="s">
        <v>1140</v>
      </c>
      <c r="B50" s="314"/>
      <c r="C50" s="314">
        <v>1352</v>
      </c>
    </row>
    <row r="51" spans="1:3" s="304" customFormat="1" ht="30" customHeight="1">
      <c r="A51" s="312" t="s">
        <v>1141</v>
      </c>
      <c r="B51" s="314"/>
      <c r="C51" s="314">
        <v>3</v>
      </c>
    </row>
    <row r="52" spans="1:3" s="304" customFormat="1" ht="30" customHeight="1">
      <c r="A52" s="312" t="s">
        <v>1142</v>
      </c>
      <c r="B52" s="314"/>
      <c r="C52" s="314"/>
    </row>
    <row r="53" spans="1:3" s="304" customFormat="1" ht="30" customHeight="1">
      <c r="A53" s="312" t="s">
        <v>1143</v>
      </c>
      <c r="B53" s="314"/>
      <c r="C53" s="314">
        <v>4624</v>
      </c>
    </row>
    <row r="54" spans="1:3" s="304" customFormat="1" ht="30" customHeight="1">
      <c r="A54" s="312" t="s">
        <v>1144</v>
      </c>
      <c r="B54" s="314"/>
      <c r="C54" s="314">
        <v>56794</v>
      </c>
    </row>
    <row r="55" spans="1:246" s="303" customFormat="1" ht="30" customHeight="1">
      <c r="A55" s="310" t="s">
        <v>1145</v>
      </c>
      <c r="B55" s="311"/>
      <c r="C55" s="311"/>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302"/>
      <c r="BM55" s="302"/>
      <c r="BN55" s="302"/>
      <c r="BO55" s="302"/>
      <c r="BP55" s="302"/>
      <c r="BQ55" s="302"/>
      <c r="BR55" s="302"/>
      <c r="BS55" s="302"/>
      <c r="BT55" s="302"/>
      <c r="BU55" s="302"/>
      <c r="BV55" s="302"/>
      <c r="BW55" s="302"/>
      <c r="BX55" s="302"/>
      <c r="BY55" s="302"/>
      <c r="BZ55" s="302"/>
      <c r="CA55" s="302"/>
      <c r="CB55" s="302"/>
      <c r="CC55" s="302"/>
      <c r="CD55" s="302"/>
      <c r="CE55" s="302"/>
      <c r="CF55" s="302"/>
      <c r="CG55" s="302"/>
      <c r="CH55" s="302"/>
      <c r="CI55" s="302"/>
      <c r="CJ55" s="302"/>
      <c r="CK55" s="302"/>
      <c r="CL55" s="302"/>
      <c r="CM55" s="302"/>
      <c r="CN55" s="302"/>
      <c r="CO55" s="302"/>
      <c r="CP55" s="302"/>
      <c r="CQ55" s="302"/>
      <c r="CR55" s="302"/>
      <c r="CS55" s="302"/>
      <c r="CT55" s="302"/>
      <c r="CU55" s="302"/>
      <c r="CV55" s="302"/>
      <c r="CW55" s="302"/>
      <c r="CX55" s="302"/>
      <c r="CY55" s="302"/>
      <c r="CZ55" s="302"/>
      <c r="DA55" s="302"/>
      <c r="DB55" s="302"/>
      <c r="DC55" s="302"/>
      <c r="DD55" s="302"/>
      <c r="DE55" s="302"/>
      <c r="DF55" s="302"/>
      <c r="DG55" s="302"/>
      <c r="DH55" s="302"/>
      <c r="DI55" s="302"/>
      <c r="DJ55" s="302"/>
      <c r="DK55" s="302"/>
      <c r="DL55" s="302"/>
      <c r="DM55" s="302"/>
      <c r="DN55" s="302"/>
      <c r="DO55" s="302"/>
      <c r="DP55" s="302"/>
      <c r="DQ55" s="302"/>
      <c r="DR55" s="302"/>
      <c r="DS55" s="302"/>
      <c r="DT55" s="302"/>
      <c r="DU55" s="302"/>
      <c r="DV55" s="302"/>
      <c r="DW55" s="302"/>
      <c r="DX55" s="302"/>
      <c r="DY55" s="302"/>
      <c r="DZ55" s="302"/>
      <c r="EA55" s="302"/>
      <c r="EB55" s="302"/>
      <c r="EC55" s="302"/>
      <c r="ED55" s="302"/>
      <c r="EE55" s="302"/>
      <c r="EF55" s="302"/>
      <c r="EG55" s="302"/>
      <c r="EH55" s="302"/>
      <c r="EI55" s="302"/>
      <c r="EJ55" s="302"/>
      <c r="EK55" s="302"/>
      <c r="EL55" s="302"/>
      <c r="EM55" s="302"/>
      <c r="EN55" s="302"/>
      <c r="EO55" s="302"/>
      <c r="EP55" s="302"/>
      <c r="EQ55" s="302"/>
      <c r="ER55" s="302"/>
      <c r="ES55" s="302"/>
      <c r="ET55" s="302"/>
      <c r="EU55" s="302"/>
      <c r="EV55" s="302"/>
      <c r="EW55" s="302"/>
      <c r="EX55" s="302"/>
      <c r="EY55" s="302"/>
      <c r="EZ55" s="302"/>
      <c r="FA55" s="302"/>
      <c r="FB55" s="302"/>
      <c r="FC55" s="302"/>
      <c r="FD55" s="302"/>
      <c r="FE55" s="302"/>
      <c r="FF55" s="302"/>
      <c r="FG55" s="302"/>
      <c r="FH55" s="302"/>
      <c r="FI55" s="302"/>
      <c r="FJ55" s="302"/>
      <c r="FK55" s="302"/>
      <c r="FL55" s="302"/>
      <c r="FM55" s="302"/>
      <c r="FN55" s="302"/>
      <c r="FO55" s="302"/>
      <c r="FP55" s="302"/>
      <c r="FQ55" s="302"/>
      <c r="FR55" s="302"/>
      <c r="FS55" s="302"/>
      <c r="FT55" s="302"/>
      <c r="FU55" s="302"/>
      <c r="FV55" s="302"/>
      <c r="FW55" s="302"/>
      <c r="FX55" s="302"/>
      <c r="FY55" s="302"/>
      <c r="FZ55" s="302"/>
      <c r="GA55" s="302"/>
      <c r="GB55" s="302"/>
      <c r="GC55" s="302"/>
      <c r="GD55" s="302"/>
      <c r="GE55" s="302"/>
      <c r="GF55" s="302"/>
      <c r="GG55" s="302"/>
      <c r="GH55" s="302"/>
      <c r="GI55" s="302"/>
      <c r="GJ55" s="302"/>
      <c r="GK55" s="302"/>
      <c r="GL55" s="302"/>
      <c r="GM55" s="302"/>
      <c r="GN55" s="302"/>
      <c r="GO55" s="302"/>
      <c r="GP55" s="302"/>
      <c r="GQ55" s="302"/>
      <c r="GR55" s="302"/>
      <c r="GS55" s="302"/>
      <c r="GT55" s="302"/>
      <c r="GU55" s="302"/>
      <c r="GV55" s="302"/>
      <c r="GW55" s="302"/>
      <c r="GX55" s="302"/>
      <c r="GY55" s="302"/>
      <c r="GZ55" s="302"/>
      <c r="HA55" s="302"/>
      <c r="HB55" s="302"/>
      <c r="HC55" s="302"/>
      <c r="HD55" s="302"/>
      <c r="HE55" s="302"/>
      <c r="HF55" s="302"/>
      <c r="HG55" s="302"/>
      <c r="HH55" s="302"/>
      <c r="HI55" s="302"/>
      <c r="HJ55" s="302"/>
      <c r="HK55" s="302"/>
      <c r="HL55" s="302"/>
      <c r="HM55" s="302"/>
      <c r="HN55" s="302"/>
      <c r="HO55" s="302"/>
      <c r="HP55" s="302"/>
      <c r="HQ55" s="302"/>
      <c r="HR55" s="302"/>
      <c r="HS55" s="302"/>
      <c r="HT55" s="302"/>
      <c r="HU55" s="302"/>
      <c r="HV55" s="302"/>
      <c r="HW55" s="302"/>
      <c r="HX55" s="302"/>
      <c r="HY55" s="302"/>
      <c r="HZ55" s="302"/>
      <c r="IA55" s="302"/>
      <c r="IB55" s="302"/>
      <c r="IC55" s="302"/>
      <c r="ID55" s="302"/>
      <c r="IE55" s="302"/>
      <c r="IF55" s="302"/>
      <c r="IG55" s="302"/>
      <c r="IH55" s="302"/>
      <c r="II55" s="302"/>
      <c r="IJ55" s="302"/>
      <c r="IK55" s="302"/>
      <c r="IL55" s="302"/>
    </row>
    <row r="56" spans="1:3" s="304" customFormat="1" ht="30" customHeight="1">
      <c r="A56" s="312" t="s">
        <v>1146</v>
      </c>
      <c r="B56" s="314"/>
      <c r="C56" s="314"/>
    </row>
    <row r="57" spans="1:246" s="303" customFormat="1" ht="30" customHeight="1">
      <c r="A57" s="310" t="s">
        <v>1147</v>
      </c>
      <c r="B57" s="311"/>
      <c r="C57" s="311"/>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302"/>
      <c r="AY57" s="302"/>
      <c r="AZ57" s="302"/>
      <c r="BA57" s="302"/>
      <c r="BB57" s="302"/>
      <c r="BC57" s="302"/>
      <c r="BD57" s="302"/>
      <c r="BE57" s="302"/>
      <c r="BF57" s="302"/>
      <c r="BG57" s="302"/>
      <c r="BH57" s="302"/>
      <c r="BI57" s="302"/>
      <c r="BJ57" s="302"/>
      <c r="BK57" s="302"/>
      <c r="BL57" s="302"/>
      <c r="BM57" s="302"/>
      <c r="BN57" s="302"/>
      <c r="BO57" s="302"/>
      <c r="BP57" s="302"/>
      <c r="BQ57" s="302"/>
      <c r="BR57" s="302"/>
      <c r="BS57" s="302"/>
      <c r="BT57" s="302"/>
      <c r="BU57" s="302"/>
      <c r="BV57" s="302"/>
      <c r="BW57" s="302"/>
      <c r="BX57" s="302"/>
      <c r="BY57" s="302"/>
      <c r="BZ57" s="302"/>
      <c r="CA57" s="302"/>
      <c r="CB57" s="302"/>
      <c r="CC57" s="302"/>
      <c r="CD57" s="302"/>
      <c r="CE57" s="302"/>
      <c r="CF57" s="302"/>
      <c r="CG57" s="302"/>
      <c r="CH57" s="302"/>
      <c r="CI57" s="302"/>
      <c r="CJ57" s="302"/>
      <c r="CK57" s="302"/>
      <c r="CL57" s="302"/>
      <c r="CM57" s="302"/>
      <c r="CN57" s="302"/>
      <c r="CO57" s="302"/>
      <c r="CP57" s="302"/>
      <c r="CQ57" s="302"/>
      <c r="CR57" s="302"/>
      <c r="CS57" s="302"/>
      <c r="CT57" s="302"/>
      <c r="CU57" s="302"/>
      <c r="CV57" s="302"/>
      <c r="CW57" s="302"/>
      <c r="CX57" s="302"/>
      <c r="CY57" s="302"/>
      <c r="CZ57" s="302"/>
      <c r="DA57" s="302"/>
      <c r="DB57" s="302"/>
      <c r="DC57" s="302"/>
      <c r="DD57" s="302"/>
      <c r="DE57" s="302"/>
      <c r="DF57" s="302"/>
      <c r="DG57" s="302"/>
      <c r="DH57" s="302"/>
      <c r="DI57" s="302"/>
      <c r="DJ57" s="302"/>
      <c r="DK57" s="302"/>
      <c r="DL57" s="302"/>
      <c r="DM57" s="302"/>
      <c r="DN57" s="302"/>
      <c r="DO57" s="302"/>
      <c r="DP57" s="302"/>
      <c r="DQ57" s="302"/>
      <c r="DR57" s="302"/>
      <c r="DS57" s="302"/>
      <c r="DT57" s="302"/>
      <c r="DU57" s="302"/>
      <c r="DV57" s="302"/>
      <c r="DW57" s="302"/>
      <c r="DX57" s="302"/>
      <c r="DY57" s="302"/>
      <c r="DZ57" s="302"/>
      <c r="EA57" s="302"/>
      <c r="EB57" s="302"/>
      <c r="EC57" s="302"/>
      <c r="ED57" s="302"/>
      <c r="EE57" s="302"/>
      <c r="EF57" s="302"/>
      <c r="EG57" s="302"/>
      <c r="EH57" s="302"/>
      <c r="EI57" s="302"/>
      <c r="EJ57" s="302"/>
      <c r="EK57" s="302"/>
      <c r="EL57" s="302"/>
      <c r="EM57" s="302"/>
      <c r="EN57" s="302"/>
      <c r="EO57" s="302"/>
      <c r="EP57" s="302"/>
      <c r="EQ57" s="302"/>
      <c r="ER57" s="302"/>
      <c r="ES57" s="302"/>
      <c r="ET57" s="302"/>
      <c r="EU57" s="302"/>
      <c r="EV57" s="302"/>
      <c r="EW57" s="302"/>
      <c r="EX57" s="302"/>
      <c r="EY57" s="302"/>
      <c r="EZ57" s="302"/>
      <c r="FA57" s="302"/>
      <c r="FB57" s="302"/>
      <c r="FC57" s="302"/>
      <c r="FD57" s="302"/>
      <c r="FE57" s="302"/>
      <c r="FF57" s="302"/>
      <c r="FG57" s="302"/>
      <c r="FH57" s="302"/>
      <c r="FI57" s="302"/>
      <c r="FJ57" s="302"/>
      <c r="FK57" s="302"/>
      <c r="FL57" s="302"/>
      <c r="FM57" s="302"/>
      <c r="FN57" s="302"/>
      <c r="FO57" s="302"/>
      <c r="FP57" s="302"/>
      <c r="FQ57" s="302"/>
      <c r="FR57" s="302"/>
      <c r="FS57" s="302"/>
      <c r="FT57" s="302"/>
      <c r="FU57" s="302"/>
      <c r="FV57" s="302"/>
      <c r="FW57" s="302"/>
      <c r="FX57" s="302"/>
      <c r="FY57" s="302"/>
      <c r="FZ57" s="302"/>
      <c r="GA57" s="302"/>
      <c r="GB57" s="302"/>
      <c r="GC57" s="302"/>
      <c r="GD57" s="302"/>
      <c r="GE57" s="302"/>
      <c r="GF57" s="302"/>
      <c r="GG57" s="302"/>
      <c r="GH57" s="302"/>
      <c r="GI57" s="302"/>
      <c r="GJ57" s="302"/>
      <c r="GK57" s="302"/>
      <c r="GL57" s="302"/>
      <c r="GM57" s="302"/>
      <c r="GN57" s="302"/>
      <c r="GO57" s="302"/>
      <c r="GP57" s="302"/>
      <c r="GQ57" s="302"/>
      <c r="GR57" s="302"/>
      <c r="GS57" s="302"/>
      <c r="GT57" s="302"/>
      <c r="GU57" s="302"/>
      <c r="GV57" s="302"/>
      <c r="GW57" s="302"/>
      <c r="GX57" s="302"/>
      <c r="GY57" s="302"/>
      <c r="GZ57" s="302"/>
      <c r="HA57" s="302"/>
      <c r="HB57" s="302"/>
      <c r="HC57" s="302"/>
      <c r="HD57" s="302"/>
      <c r="HE57" s="302"/>
      <c r="HF57" s="302"/>
      <c r="HG57" s="302"/>
      <c r="HH57" s="302"/>
      <c r="HI57" s="302"/>
      <c r="HJ57" s="302"/>
      <c r="HK57" s="302"/>
      <c r="HL57" s="302"/>
      <c r="HM57" s="302"/>
      <c r="HN57" s="302"/>
      <c r="HO57" s="302"/>
      <c r="HP57" s="302"/>
      <c r="HQ57" s="302"/>
      <c r="HR57" s="302"/>
      <c r="HS57" s="302"/>
      <c r="HT57" s="302"/>
      <c r="HU57" s="302"/>
      <c r="HV57" s="302"/>
      <c r="HW57" s="302"/>
      <c r="HX57" s="302"/>
      <c r="HY57" s="302"/>
      <c r="HZ57" s="302"/>
      <c r="IA57" s="302"/>
      <c r="IB57" s="302"/>
      <c r="IC57" s="302"/>
      <c r="ID57" s="302"/>
      <c r="IE57" s="302"/>
      <c r="IF57" s="302"/>
      <c r="IG57" s="302"/>
      <c r="IH57" s="302"/>
      <c r="II57" s="302"/>
      <c r="IJ57" s="302"/>
      <c r="IK57" s="302"/>
      <c r="IL57" s="302"/>
    </row>
    <row r="58" spans="1:3" s="304" customFormat="1" ht="30" customHeight="1">
      <c r="A58" s="312" t="s">
        <v>1148</v>
      </c>
      <c r="B58" s="314"/>
      <c r="C58" s="314"/>
    </row>
    <row r="59" spans="1:246" s="304" customFormat="1" ht="30" customHeight="1">
      <c r="A59" s="312" t="s">
        <v>1149</v>
      </c>
      <c r="B59" s="314"/>
      <c r="C59" s="314"/>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c r="BB59" s="301"/>
      <c r="BC59" s="301"/>
      <c r="BD59" s="301"/>
      <c r="BE59" s="301"/>
      <c r="BF59" s="301"/>
      <c r="BG59" s="301"/>
      <c r="BH59" s="301"/>
      <c r="BI59" s="301"/>
      <c r="BJ59" s="301"/>
      <c r="BK59" s="301"/>
      <c r="BL59" s="301"/>
      <c r="BM59" s="301"/>
      <c r="BN59" s="301"/>
      <c r="BO59" s="301"/>
      <c r="BP59" s="301"/>
      <c r="BQ59" s="301"/>
      <c r="BR59" s="301"/>
      <c r="BS59" s="301"/>
      <c r="BT59" s="301"/>
      <c r="BU59" s="301"/>
      <c r="BV59" s="301"/>
      <c r="BW59" s="301"/>
      <c r="BX59" s="301"/>
      <c r="BY59" s="301"/>
      <c r="BZ59" s="301"/>
      <c r="CA59" s="301"/>
      <c r="CB59" s="301"/>
      <c r="CC59" s="301"/>
      <c r="CD59" s="301"/>
      <c r="CE59" s="301"/>
      <c r="CF59" s="301"/>
      <c r="CG59" s="301"/>
      <c r="CH59" s="301"/>
      <c r="CI59" s="301"/>
      <c r="CJ59" s="301"/>
      <c r="CK59" s="301"/>
      <c r="CL59" s="301"/>
      <c r="CM59" s="301"/>
      <c r="CN59" s="301"/>
      <c r="CO59" s="301"/>
      <c r="CP59" s="301"/>
      <c r="CQ59" s="301"/>
      <c r="CR59" s="301"/>
      <c r="CS59" s="301"/>
      <c r="CT59" s="301"/>
      <c r="CU59" s="301"/>
      <c r="CV59" s="301"/>
      <c r="CW59" s="301"/>
      <c r="CX59" s="301"/>
      <c r="CY59" s="301"/>
      <c r="CZ59" s="301"/>
      <c r="DA59" s="301"/>
      <c r="DB59" s="301"/>
      <c r="DC59" s="301"/>
      <c r="DD59" s="301"/>
      <c r="DE59" s="301"/>
      <c r="DF59" s="301"/>
      <c r="DG59" s="301"/>
      <c r="DH59" s="301"/>
      <c r="DI59" s="301"/>
      <c r="DJ59" s="301"/>
      <c r="DK59" s="301"/>
      <c r="DL59" s="301"/>
      <c r="DM59" s="301"/>
      <c r="DN59" s="301"/>
      <c r="DO59" s="301"/>
      <c r="DP59" s="301"/>
      <c r="DQ59" s="301"/>
      <c r="DR59" s="301"/>
      <c r="DS59" s="301"/>
      <c r="DT59" s="301"/>
      <c r="DU59" s="301"/>
      <c r="DV59" s="301"/>
      <c r="DW59" s="301"/>
      <c r="DX59" s="301"/>
      <c r="DY59" s="301"/>
      <c r="DZ59" s="301"/>
      <c r="EA59" s="301"/>
      <c r="EB59" s="301"/>
      <c r="EC59" s="301"/>
      <c r="ED59" s="301"/>
      <c r="EE59" s="301"/>
      <c r="EF59" s="301"/>
      <c r="EG59" s="301"/>
      <c r="EH59" s="301"/>
      <c r="EI59" s="301"/>
      <c r="EJ59" s="301"/>
      <c r="EK59" s="301"/>
      <c r="EL59" s="301"/>
      <c r="EM59" s="301"/>
      <c r="EN59" s="301"/>
      <c r="EO59" s="301"/>
      <c r="EP59" s="301"/>
      <c r="EQ59" s="301"/>
      <c r="ER59" s="301"/>
      <c r="ES59" s="301"/>
      <c r="ET59" s="301"/>
      <c r="EU59" s="301"/>
      <c r="EV59" s="301"/>
      <c r="EW59" s="301"/>
      <c r="EX59" s="301"/>
      <c r="EY59" s="301"/>
      <c r="EZ59" s="301"/>
      <c r="FA59" s="301"/>
      <c r="FB59" s="301"/>
      <c r="FC59" s="301"/>
      <c r="FD59" s="301"/>
      <c r="FE59" s="301"/>
      <c r="FF59" s="301"/>
      <c r="FG59" s="301"/>
      <c r="FH59" s="301"/>
      <c r="FI59" s="301"/>
      <c r="FJ59" s="301"/>
      <c r="FK59" s="301"/>
      <c r="FL59" s="301"/>
      <c r="FM59" s="301"/>
      <c r="FN59" s="301"/>
      <c r="FO59" s="301"/>
      <c r="FP59" s="301"/>
      <c r="FQ59" s="301"/>
      <c r="FR59" s="301"/>
      <c r="FS59" s="301"/>
      <c r="FT59" s="301"/>
      <c r="FU59" s="301"/>
      <c r="FV59" s="301"/>
      <c r="FW59" s="301"/>
      <c r="FX59" s="301"/>
      <c r="FY59" s="301"/>
      <c r="FZ59" s="301"/>
      <c r="GA59" s="301"/>
      <c r="GB59" s="301"/>
      <c r="GC59" s="301"/>
      <c r="GD59" s="301"/>
      <c r="GE59" s="301"/>
      <c r="GF59" s="301"/>
      <c r="GG59" s="301"/>
      <c r="GH59" s="301"/>
      <c r="GI59" s="301"/>
      <c r="GJ59" s="301"/>
      <c r="GK59" s="301"/>
      <c r="GL59" s="301"/>
      <c r="GM59" s="301"/>
      <c r="GN59" s="301"/>
      <c r="GO59" s="301"/>
      <c r="GP59" s="301"/>
      <c r="GQ59" s="301"/>
      <c r="GR59" s="301"/>
      <c r="GS59" s="301"/>
      <c r="GT59" s="301"/>
      <c r="GU59" s="301"/>
      <c r="GV59" s="301"/>
      <c r="GW59" s="301"/>
      <c r="GX59" s="301"/>
      <c r="GY59" s="301"/>
      <c r="GZ59" s="301"/>
      <c r="HA59" s="301"/>
      <c r="HB59" s="301"/>
      <c r="HC59" s="301"/>
      <c r="HD59" s="301"/>
      <c r="HE59" s="301"/>
      <c r="HF59" s="301"/>
      <c r="HG59" s="301"/>
      <c r="HH59" s="301"/>
      <c r="HI59" s="301"/>
      <c r="HJ59" s="301"/>
      <c r="HK59" s="301"/>
      <c r="HL59" s="301"/>
      <c r="HM59" s="301"/>
      <c r="HN59" s="301"/>
      <c r="HO59" s="301"/>
      <c r="HP59" s="301"/>
      <c r="HQ59" s="301"/>
      <c r="HR59" s="301"/>
      <c r="HS59" s="301"/>
      <c r="HT59" s="301"/>
      <c r="HU59" s="301"/>
      <c r="HV59" s="301"/>
      <c r="HW59" s="301"/>
      <c r="HX59" s="301"/>
      <c r="HY59" s="301"/>
      <c r="HZ59" s="301"/>
      <c r="IA59" s="301"/>
      <c r="IB59" s="301"/>
      <c r="IC59" s="301"/>
      <c r="ID59" s="301"/>
      <c r="IE59" s="301"/>
      <c r="IF59" s="301"/>
      <c r="IG59" s="301"/>
      <c r="IH59" s="301"/>
      <c r="II59" s="301"/>
      <c r="IJ59" s="301"/>
      <c r="IK59" s="301"/>
      <c r="IL59" s="301"/>
    </row>
    <row r="60" spans="1:3" s="304" customFormat="1" ht="30" customHeight="1">
      <c r="A60" s="312" t="s">
        <v>1150</v>
      </c>
      <c r="B60" s="314"/>
      <c r="C60" s="314"/>
    </row>
    <row r="61" spans="1:3" s="304" customFormat="1" ht="30" customHeight="1">
      <c r="A61" s="312" t="s">
        <v>1151</v>
      </c>
      <c r="B61" s="314"/>
      <c r="C61" s="314"/>
    </row>
    <row r="62" spans="1:246" s="303" customFormat="1" ht="30" customHeight="1">
      <c r="A62" s="310" t="s">
        <v>1152</v>
      </c>
      <c r="B62" s="315">
        <f>6800+18308</f>
        <v>25108</v>
      </c>
      <c r="C62" s="311">
        <v>6248</v>
      </c>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2"/>
      <c r="BX62" s="302"/>
      <c r="BY62" s="302"/>
      <c r="BZ62" s="302"/>
      <c r="CA62" s="302"/>
      <c r="CB62" s="302"/>
      <c r="CC62" s="302"/>
      <c r="CD62" s="302"/>
      <c r="CE62" s="302"/>
      <c r="CF62" s="302"/>
      <c r="CG62" s="302"/>
      <c r="CH62" s="302"/>
      <c r="CI62" s="302"/>
      <c r="CJ62" s="302"/>
      <c r="CK62" s="302"/>
      <c r="CL62" s="302"/>
      <c r="CM62" s="302"/>
      <c r="CN62" s="302"/>
      <c r="CO62" s="302"/>
      <c r="CP62" s="302"/>
      <c r="CQ62" s="302"/>
      <c r="CR62" s="302"/>
      <c r="CS62" s="302"/>
      <c r="CT62" s="302"/>
      <c r="CU62" s="302"/>
      <c r="CV62" s="302"/>
      <c r="CW62" s="302"/>
      <c r="CX62" s="302"/>
      <c r="CY62" s="302"/>
      <c r="CZ62" s="302"/>
      <c r="DA62" s="302"/>
      <c r="DB62" s="302"/>
      <c r="DC62" s="302"/>
      <c r="DD62" s="302"/>
      <c r="DE62" s="302"/>
      <c r="DF62" s="302"/>
      <c r="DG62" s="302"/>
      <c r="DH62" s="302"/>
      <c r="DI62" s="302"/>
      <c r="DJ62" s="302"/>
      <c r="DK62" s="302"/>
      <c r="DL62" s="302"/>
      <c r="DM62" s="302"/>
      <c r="DN62" s="302"/>
      <c r="DO62" s="302"/>
      <c r="DP62" s="302"/>
      <c r="DQ62" s="302"/>
      <c r="DR62" s="302"/>
      <c r="DS62" s="302"/>
      <c r="DT62" s="302"/>
      <c r="DU62" s="302"/>
      <c r="DV62" s="302"/>
      <c r="DW62" s="302"/>
      <c r="DX62" s="302"/>
      <c r="DY62" s="302"/>
      <c r="DZ62" s="302"/>
      <c r="EA62" s="302"/>
      <c r="EB62" s="302"/>
      <c r="EC62" s="302"/>
      <c r="ED62" s="302"/>
      <c r="EE62" s="302"/>
      <c r="EF62" s="302"/>
      <c r="EG62" s="302"/>
      <c r="EH62" s="302"/>
      <c r="EI62" s="302"/>
      <c r="EJ62" s="302"/>
      <c r="EK62" s="302"/>
      <c r="EL62" s="302"/>
      <c r="EM62" s="302"/>
      <c r="EN62" s="302"/>
      <c r="EO62" s="302"/>
      <c r="EP62" s="302"/>
      <c r="EQ62" s="302"/>
      <c r="ER62" s="302"/>
      <c r="ES62" s="302"/>
      <c r="ET62" s="302"/>
      <c r="EU62" s="302"/>
      <c r="EV62" s="302"/>
      <c r="EW62" s="302"/>
      <c r="EX62" s="302"/>
      <c r="EY62" s="302"/>
      <c r="EZ62" s="302"/>
      <c r="FA62" s="302"/>
      <c r="FB62" s="302"/>
      <c r="FC62" s="302"/>
      <c r="FD62" s="302"/>
      <c r="FE62" s="302"/>
      <c r="FF62" s="302"/>
      <c r="FG62" s="302"/>
      <c r="FH62" s="302"/>
      <c r="FI62" s="302"/>
      <c r="FJ62" s="302"/>
      <c r="FK62" s="302"/>
      <c r="FL62" s="302"/>
      <c r="FM62" s="302"/>
      <c r="FN62" s="302"/>
      <c r="FO62" s="302"/>
      <c r="FP62" s="302"/>
      <c r="FQ62" s="302"/>
      <c r="FR62" s="302"/>
      <c r="FS62" s="302"/>
      <c r="FT62" s="302"/>
      <c r="FU62" s="302"/>
      <c r="FV62" s="302"/>
      <c r="FW62" s="302"/>
      <c r="FX62" s="302"/>
      <c r="FY62" s="302"/>
      <c r="FZ62" s="302"/>
      <c r="GA62" s="302"/>
      <c r="GB62" s="302"/>
      <c r="GC62" s="302"/>
      <c r="GD62" s="302"/>
      <c r="GE62" s="302"/>
      <c r="GF62" s="302"/>
      <c r="GG62" s="302"/>
      <c r="GH62" s="302"/>
      <c r="GI62" s="302"/>
      <c r="GJ62" s="302"/>
      <c r="GK62" s="302"/>
      <c r="GL62" s="302"/>
      <c r="GM62" s="302"/>
      <c r="GN62" s="302"/>
      <c r="GO62" s="302"/>
      <c r="GP62" s="302"/>
      <c r="GQ62" s="302"/>
      <c r="GR62" s="302"/>
      <c r="GS62" s="302"/>
      <c r="GT62" s="302"/>
      <c r="GU62" s="302"/>
      <c r="GV62" s="302"/>
      <c r="GW62" s="302"/>
      <c r="GX62" s="302"/>
      <c r="GY62" s="302"/>
      <c r="GZ62" s="302"/>
      <c r="HA62" s="302"/>
      <c r="HB62" s="302"/>
      <c r="HC62" s="302"/>
      <c r="HD62" s="302"/>
      <c r="HE62" s="302"/>
      <c r="HF62" s="302"/>
      <c r="HG62" s="302"/>
      <c r="HH62" s="302"/>
      <c r="HI62" s="302"/>
      <c r="HJ62" s="302"/>
      <c r="HK62" s="302"/>
      <c r="HL62" s="302"/>
      <c r="HM62" s="302"/>
      <c r="HN62" s="302"/>
      <c r="HO62" s="302"/>
      <c r="HP62" s="302"/>
      <c r="HQ62" s="302"/>
      <c r="HR62" s="302"/>
      <c r="HS62" s="302"/>
      <c r="HT62" s="302"/>
      <c r="HU62" s="302"/>
      <c r="HV62" s="302"/>
      <c r="HW62" s="302"/>
      <c r="HX62" s="302"/>
      <c r="HY62" s="302"/>
      <c r="HZ62" s="302"/>
      <c r="IA62" s="302"/>
      <c r="IB62" s="302"/>
      <c r="IC62" s="302"/>
      <c r="ID62" s="302"/>
      <c r="IE62" s="302"/>
      <c r="IF62" s="302"/>
      <c r="IG62" s="302"/>
      <c r="IH62" s="302"/>
      <c r="II62" s="302"/>
      <c r="IJ62" s="302"/>
      <c r="IK62" s="302"/>
      <c r="IL62" s="302"/>
    </row>
    <row r="63" spans="1:3" s="304" customFormat="1" ht="30" customHeight="1">
      <c r="A63" s="312" t="s">
        <v>1153</v>
      </c>
      <c r="B63" s="314"/>
      <c r="C63" s="314"/>
    </row>
    <row r="64" spans="1:246" s="304" customFormat="1" ht="30" customHeight="1">
      <c r="A64" s="312" t="s">
        <v>1154</v>
      </c>
      <c r="B64" s="314"/>
      <c r="C64" s="314"/>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301"/>
      <c r="EE64" s="301"/>
      <c r="EF64" s="301"/>
      <c r="EG64" s="301"/>
      <c r="EH64" s="301"/>
      <c r="EI64" s="301"/>
      <c r="EJ64" s="301"/>
      <c r="EK64" s="301"/>
      <c r="EL64" s="301"/>
      <c r="EM64" s="301"/>
      <c r="EN64" s="301"/>
      <c r="EO64" s="301"/>
      <c r="EP64" s="301"/>
      <c r="EQ64" s="301"/>
      <c r="ER64" s="301"/>
      <c r="ES64" s="301"/>
      <c r="ET64" s="301"/>
      <c r="EU64" s="301"/>
      <c r="EV64" s="301"/>
      <c r="EW64" s="301"/>
      <c r="EX64" s="301"/>
      <c r="EY64" s="301"/>
      <c r="EZ64" s="301"/>
      <c r="FA64" s="301"/>
      <c r="FB64" s="301"/>
      <c r="FC64" s="301"/>
      <c r="FD64" s="301"/>
      <c r="FE64" s="301"/>
      <c r="FF64" s="301"/>
      <c r="FG64" s="301"/>
      <c r="FH64" s="301"/>
      <c r="FI64" s="301"/>
      <c r="FJ64" s="301"/>
      <c r="FK64" s="301"/>
      <c r="FL64" s="301"/>
      <c r="FM64" s="301"/>
      <c r="FN64" s="301"/>
      <c r="FO64" s="301"/>
      <c r="FP64" s="301"/>
      <c r="FQ64" s="301"/>
      <c r="FR64" s="301"/>
      <c r="FS64" s="301"/>
      <c r="FT64" s="301"/>
      <c r="FU64" s="301"/>
      <c r="FV64" s="301"/>
      <c r="FW64" s="301"/>
      <c r="FX64" s="301"/>
      <c r="FY64" s="301"/>
      <c r="FZ64" s="301"/>
      <c r="GA64" s="301"/>
      <c r="GB64" s="301"/>
      <c r="GC64" s="301"/>
      <c r="GD64" s="301"/>
      <c r="GE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row>
    <row r="65" spans="1:3" s="304" customFormat="1" ht="30" customHeight="1">
      <c r="A65" s="312" t="s">
        <v>1155</v>
      </c>
      <c r="B65" s="314"/>
      <c r="C65" s="314">
        <v>6004</v>
      </c>
    </row>
    <row r="66" spans="1:3" s="304" customFormat="1" ht="30" customHeight="1">
      <c r="A66" s="317" t="s">
        <v>945</v>
      </c>
      <c r="B66" s="315"/>
      <c r="C66" s="315">
        <v>244</v>
      </c>
    </row>
    <row r="67" spans="1:3" s="303" customFormat="1" ht="30" customHeight="1">
      <c r="A67" s="318" t="s">
        <v>1156</v>
      </c>
      <c r="B67" s="311">
        <f>B4+B9+B20+B28+B35+B39+B42+B49+B55+B57+B62+B66</f>
        <v>636999.5014</v>
      </c>
      <c r="C67" s="311">
        <v>886729</v>
      </c>
    </row>
    <row r="69" spans="1:253" s="264" customFormat="1" ht="24.75" customHeight="1">
      <c r="A69" s="71"/>
      <c r="B69" s="71"/>
      <c r="C69" s="71"/>
      <c r="D69" s="71"/>
      <c r="E69" s="118"/>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row>
  </sheetData>
  <sheetProtection/>
  <mergeCells count="1">
    <mergeCell ref="A1:C1"/>
  </mergeCells>
  <printOptions gridLines="1" horizontalCentered="1"/>
  <pageMargins left="0.6692913385826772" right="0.5118110236220472" top="0.7874015748031497" bottom="0.9842519685039371" header="0" footer="0"/>
  <pageSetup blackAndWhite="1" fitToHeight="0" fitToWidth="1" horizontalDpi="600" verticalDpi="600" orientation="portrait" paperSize="9" scale="80"/>
</worksheet>
</file>

<file path=xl/worksheets/sheet6.xml><?xml version="1.0" encoding="utf-8"?>
<worksheet xmlns="http://schemas.openxmlformats.org/spreadsheetml/2006/main" xmlns:r="http://schemas.openxmlformats.org/officeDocument/2006/relationships">
  <sheetPr>
    <pageSetUpPr fitToPage="1"/>
  </sheetPr>
  <dimension ref="A1:IT70"/>
  <sheetViews>
    <sheetView zoomScale="85" zoomScaleNormal="85" workbookViewId="0" topLeftCell="A1">
      <selection activeCell="D3" sqref="D3"/>
    </sheetView>
  </sheetViews>
  <sheetFormatPr defaultColWidth="12.125" defaultRowHeight="15" customHeight="1"/>
  <cols>
    <col min="1" max="1" width="14.25390625" style="282" customWidth="1"/>
    <col min="2" max="2" width="45.25390625" style="282" customWidth="1"/>
    <col min="3" max="3" width="38.625" style="283" customWidth="1"/>
    <col min="4" max="4" width="41.875" style="284" customWidth="1"/>
    <col min="5" max="16384" width="12.125" style="282" customWidth="1"/>
  </cols>
  <sheetData>
    <row r="1" spans="1:4" s="279" customFormat="1" ht="49.5" customHeight="1">
      <c r="A1" s="285" t="s">
        <v>1157</v>
      </c>
      <c r="B1" s="285"/>
      <c r="C1" s="286"/>
      <c r="D1" s="285"/>
    </row>
    <row r="2" spans="1:4" ht="30" customHeight="1">
      <c r="A2" s="287"/>
      <c r="B2" s="287"/>
      <c r="C2" s="288"/>
      <c r="D2" s="289" t="s">
        <v>32</v>
      </c>
    </row>
    <row r="3" spans="1:4" s="280" customFormat="1" ht="30" customHeight="1">
      <c r="A3" s="290" t="s">
        <v>1158</v>
      </c>
      <c r="B3" s="290" t="s">
        <v>1097</v>
      </c>
      <c r="C3" s="291" t="s">
        <v>1098</v>
      </c>
      <c r="D3" s="290" t="s">
        <v>1099</v>
      </c>
    </row>
    <row r="4" spans="1:4" s="281" customFormat="1" ht="30" customHeight="1">
      <c r="A4" s="292"/>
      <c r="B4" s="293" t="s">
        <v>1156</v>
      </c>
      <c r="C4" s="294">
        <f>SUM(C5,C10,C21,C29,C36,C40,C43,C47,C50,C56,C60,C65,C68)</f>
        <v>153437.67599999998</v>
      </c>
      <c r="D4" s="294">
        <f>D5+D10+D21+D29+D36+D40+D43+D47+D50+D56+D59+D64</f>
        <v>140347</v>
      </c>
    </row>
    <row r="5" spans="1:4" s="281" customFormat="1" ht="30" customHeight="1">
      <c r="A5" s="292">
        <v>501</v>
      </c>
      <c r="B5" s="295" t="s">
        <v>1100</v>
      </c>
      <c r="C5" s="294">
        <f>SUM(C6:C9)</f>
        <v>51079.4804</v>
      </c>
      <c r="D5" s="294">
        <f>SUM(D6:D9)</f>
        <v>53528</v>
      </c>
    </row>
    <row r="6" spans="1:4" s="281" customFormat="1" ht="30" customHeight="1">
      <c r="A6" s="292">
        <v>50101</v>
      </c>
      <c r="B6" s="292" t="s">
        <v>1101</v>
      </c>
      <c r="C6" s="296">
        <v>37888.473814</v>
      </c>
      <c r="D6" s="294">
        <v>40182</v>
      </c>
    </row>
    <row r="7" spans="1:4" s="281" customFormat="1" ht="30" customHeight="1">
      <c r="A7" s="292">
        <v>50102</v>
      </c>
      <c r="B7" s="292" t="s">
        <v>1102</v>
      </c>
      <c r="C7" s="296">
        <v>7605.681566</v>
      </c>
      <c r="D7" s="294">
        <v>7661</v>
      </c>
    </row>
    <row r="8" spans="1:4" s="281" customFormat="1" ht="30" customHeight="1">
      <c r="A8" s="292">
        <v>50103</v>
      </c>
      <c r="B8" s="292" t="s">
        <v>1103</v>
      </c>
      <c r="C8" s="296">
        <v>5585.32502</v>
      </c>
      <c r="D8" s="294">
        <v>4845</v>
      </c>
    </row>
    <row r="9" spans="1:4" s="281" customFormat="1" ht="30" customHeight="1">
      <c r="A9" s="292">
        <v>50199</v>
      </c>
      <c r="B9" s="292" t="s">
        <v>1104</v>
      </c>
      <c r="C9" s="296">
        <v>0</v>
      </c>
      <c r="D9" s="294">
        <v>840</v>
      </c>
    </row>
    <row r="10" spans="1:4" s="281" customFormat="1" ht="30" customHeight="1">
      <c r="A10" s="292">
        <v>502</v>
      </c>
      <c r="B10" s="295" t="s">
        <v>1105</v>
      </c>
      <c r="C10" s="294">
        <f>SUM(C11:C20)</f>
        <v>7286.941599999999</v>
      </c>
      <c r="D10" s="294">
        <f>SUM(D11:D20)</f>
        <v>7327</v>
      </c>
    </row>
    <row r="11" spans="1:4" s="281" customFormat="1" ht="30" customHeight="1">
      <c r="A11" s="292">
        <v>50201</v>
      </c>
      <c r="B11" s="292" t="s">
        <v>1106</v>
      </c>
      <c r="C11" s="296">
        <v>6317.2516</v>
      </c>
      <c r="D11" s="294">
        <v>6326</v>
      </c>
    </row>
    <row r="12" spans="1:4" s="281" customFormat="1" ht="30" customHeight="1">
      <c r="A12" s="292">
        <v>50202</v>
      </c>
      <c r="B12" s="292" t="s">
        <v>1107</v>
      </c>
      <c r="C12" s="296">
        <v>0</v>
      </c>
      <c r="D12" s="294">
        <v>1</v>
      </c>
    </row>
    <row r="13" spans="1:4" s="281" customFormat="1" ht="30" customHeight="1">
      <c r="A13" s="292">
        <v>50203</v>
      </c>
      <c r="B13" s="292" t="s">
        <v>1108</v>
      </c>
      <c r="C13" s="296">
        <v>86.28</v>
      </c>
      <c r="D13" s="294">
        <v>13</v>
      </c>
    </row>
    <row r="14" spans="1:4" s="281" customFormat="1" ht="30" customHeight="1">
      <c r="A14" s="292">
        <v>50204</v>
      </c>
      <c r="B14" s="292" t="s">
        <v>1109</v>
      </c>
      <c r="C14" s="296">
        <v>0</v>
      </c>
      <c r="D14" s="294"/>
    </row>
    <row r="15" spans="1:4" s="281" customFormat="1" ht="30" customHeight="1">
      <c r="A15" s="292">
        <v>50205</v>
      </c>
      <c r="B15" s="292" t="s">
        <v>1110</v>
      </c>
      <c r="C15" s="296">
        <v>20</v>
      </c>
      <c r="D15" s="294">
        <v>102</v>
      </c>
    </row>
    <row r="16" spans="1:4" s="281" customFormat="1" ht="30" customHeight="1">
      <c r="A16" s="292">
        <v>50206</v>
      </c>
      <c r="B16" s="292" t="s">
        <v>1111</v>
      </c>
      <c r="C16" s="296">
        <v>0</v>
      </c>
      <c r="D16" s="294"/>
    </row>
    <row r="17" spans="1:4" s="281" customFormat="1" ht="30" customHeight="1">
      <c r="A17" s="292">
        <v>50207</v>
      </c>
      <c r="B17" s="292" t="s">
        <v>1112</v>
      </c>
      <c r="C17" s="296">
        <v>0</v>
      </c>
      <c r="D17" s="294"/>
    </row>
    <row r="18" spans="1:4" s="281" customFormat="1" ht="30" customHeight="1">
      <c r="A18" s="292">
        <v>50208</v>
      </c>
      <c r="B18" s="292" t="s">
        <v>1113</v>
      </c>
      <c r="C18" s="296">
        <v>842.37</v>
      </c>
      <c r="D18" s="294">
        <v>735</v>
      </c>
    </row>
    <row r="19" spans="1:4" s="281" customFormat="1" ht="30" customHeight="1">
      <c r="A19" s="292">
        <v>50209</v>
      </c>
      <c r="B19" s="292" t="s">
        <v>1114</v>
      </c>
      <c r="C19" s="296">
        <v>0</v>
      </c>
      <c r="D19" s="294">
        <v>35</v>
      </c>
    </row>
    <row r="20" spans="1:4" s="281" customFormat="1" ht="30" customHeight="1">
      <c r="A20" s="292">
        <v>50299</v>
      </c>
      <c r="B20" s="292" t="s">
        <v>1115</v>
      </c>
      <c r="C20" s="296">
        <v>21.04</v>
      </c>
      <c r="D20" s="294">
        <v>115</v>
      </c>
    </row>
    <row r="21" spans="1:4" s="281" customFormat="1" ht="30" customHeight="1">
      <c r="A21" s="292">
        <v>503</v>
      </c>
      <c r="B21" s="295" t="s">
        <v>1116</v>
      </c>
      <c r="C21" s="294">
        <f>SUM(C22:C28)</f>
        <v>0</v>
      </c>
      <c r="D21" s="294">
        <f>SUM(D22:D28)</f>
        <v>52</v>
      </c>
    </row>
    <row r="22" spans="1:4" s="281" customFormat="1" ht="30" customHeight="1">
      <c r="A22" s="292">
        <v>50301</v>
      </c>
      <c r="B22" s="292" t="s">
        <v>1117</v>
      </c>
      <c r="C22" s="296">
        <v>0</v>
      </c>
      <c r="D22" s="294"/>
    </row>
    <row r="23" spans="1:4" s="281" customFormat="1" ht="30" customHeight="1">
      <c r="A23" s="292">
        <v>50302</v>
      </c>
      <c r="B23" s="292" t="s">
        <v>1118</v>
      </c>
      <c r="C23" s="296">
        <v>0</v>
      </c>
      <c r="D23" s="294"/>
    </row>
    <row r="24" spans="1:4" s="281" customFormat="1" ht="30" customHeight="1">
      <c r="A24" s="292">
        <v>50303</v>
      </c>
      <c r="B24" s="292" t="s">
        <v>1119</v>
      </c>
      <c r="C24" s="296">
        <v>0</v>
      </c>
      <c r="D24" s="294"/>
    </row>
    <row r="25" spans="1:4" s="281" customFormat="1" ht="30" customHeight="1">
      <c r="A25" s="292">
        <v>50305</v>
      </c>
      <c r="B25" s="292" t="s">
        <v>1120</v>
      </c>
      <c r="C25" s="296">
        <v>0</v>
      </c>
      <c r="D25" s="294"/>
    </row>
    <row r="26" spans="1:4" s="281" customFormat="1" ht="30" customHeight="1">
      <c r="A26" s="292">
        <v>50306</v>
      </c>
      <c r="B26" s="292" t="s">
        <v>1121</v>
      </c>
      <c r="C26" s="296">
        <v>0</v>
      </c>
      <c r="D26" s="294">
        <v>51</v>
      </c>
    </row>
    <row r="27" spans="1:4" s="281" customFormat="1" ht="30" customHeight="1">
      <c r="A27" s="292">
        <v>50307</v>
      </c>
      <c r="B27" s="292" t="s">
        <v>1122</v>
      </c>
      <c r="C27" s="296">
        <v>0</v>
      </c>
      <c r="D27" s="294"/>
    </row>
    <row r="28" spans="1:4" s="281" customFormat="1" ht="30" customHeight="1">
      <c r="A28" s="292">
        <v>50399</v>
      </c>
      <c r="B28" s="292" t="s">
        <v>1123</v>
      </c>
      <c r="C28" s="296">
        <v>0</v>
      </c>
      <c r="D28" s="294">
        <v>1</v>
      </c>
    </row>
    <row r="29" spans="1:4" s="281" customFormat="1" ht="30" customHeight="1">
      <c r="A29" s="292">
        <v>504</v>
      </c>
      <c r="B29" s="295" t="s">
        <v>1124</v>
      </c>
      <c r="C29" s="296">
        <f>SUM(C30:C35)</f>
        <v>0</v>
      </c>
      <c r="D29" s="294"/>
    </row>
    <row r="30" spans="1:4" s="281" customFormat="1" ht="30" customHeight="1">
      <c r="A30" s="292">
        <v>50401</v>
      </c>
      <c r="B30" s="292" t="s">
        <v>1117</v>
      </c>
      <c r="C30" s="296">
        <v>0</v>
      </c>
      <c r="D30" s="294"/>
    </row>
    <row r="31" spans="1:4" s="281" customFormat="1" ht="30" customHeight="1">
      <c r="A31" s="292">
        <v>50402</v>
      </c>
      <c r="B31" s="292" t="s">
        <v>1118</v>
      </c>
      <c r="C31" s="296">
        <v>0</v>
      </c>
      <c r="D31" s="294"/>
    </row>
    <row r="32" spans="1:4" s="281" customFormat="1" ht="30" customHeight="1">
      <c r="A32" s="292">
        <v>50403</v>
      </c>
      <c r="B32" s="292" t="s">
        <v>1119</v>
      </c>
      <c r="C32" s="296">
        <v>0</v>
      </c>
      <c r="D32" s="294"/>
    </row>
    <row r="33" spans="1:4" s="281" customFormat="1" ht="30" customHeight="1">
      <c r="A33" s="292">
        <v>50404</v>
      </c>
      <c r="B33" s="292" t="s">
        <v>1121</v>
      </c>
      <c r="C33" s="296">
        <v>0</v>
      </c>
      <c r="D33" s="294"/>
    </row>
    <row r="34" spans="1:4" s="281" customFormat="1" ht="30" customHeight="1">
      <c r="A34" s="292">
        <v>50405</v>
      </c>
      <c r="B34" s="292" t="s">
        <v>1122</v>
      </c>
      <c r="C34" s="296">
        <v>0</v>
      </c>
      <c r="D34" s="294"/>
    </row>
    <row r="35" spans="1:4" s="281" customFormat="1" ht="30" customHeight="1">
      <c r="A35" s="292">
        <v>50499</v>
      </c>
      <c r="B35" s="292" t="s">
        <v>1123</v>
      </c>
      <c r="C35" s="296">
        <v>0</v>
      </c>
      <c r="D35" s="294"/>
    </row>
    <row r="36" spans="1:4" s="281" customFormat="1" ht="30" customHeight="1">
      <c r="A36" s="292">
        <v>505</v>
      </c>
      <c r="B36" s="295" t="s">
        <v>1125</v>
      </c>
      <c r="C36" s="294">
        <f>SUM(C37:C39)</f>
        <v>91384.28</v>
      </c>
      <c r="D36" s="294">
        <f>SUM(D37:D39)</f>
        <v>74740</v>
      </c>
    </row>
    <row r="37" spans="1:4" s="281" customFormat="1" ht="30" customHeight="1">
      <c r="A37" s="292">
        <v>50501</v>
      </c>
      <c r="B37" s="292" t="s">
        <v>1126</v>
      </c>
      <c r="C37" s="296">
        <v>74992.27</v>
      </c>
      <c r="D37" s="294">
        <v>58423</v>
      </c>
    </row>
    <row r="38" spans="1:4" s="281" customFormat="1" ht="30" customHeight="1">
      <c r="A38" s="292">
        <v>50502</v>
      </c>
      <c r="B38" s="292" t="s">
        <v>1127</v>
      </c>
      <c r="C38" s="296">
        <v>16392.01</v>
      </c>
      <c r="D38" s="294">
        <v>16317</v>
      </c>
    </row>
    <row r="39" spans="1:4" s="281" customFormat="1" ht="30" customHeight="1">
      <c r="A39" s="292">
        <v>50599</v>
      </c>
      <c r="B39" s="292" t="s">
        <v>1128</v>
      </c>
      <c r="C39" s="296">
        <v>0</v>
      </c>
      <c r="D39" s="294"/>
    </row>
    <row r="40" spans="1:4" s="281" customFormat="1" ht="30" customHeight="1">
      <c r="A40" s="292">
        <v>506</v>
      </c>
      <c r="B40" s="295" t="s">
        <v>1129</v>
      </c>
      <c r="C40" s="294">
        <f>SUM(C41:C42)</f>
        <v>52</v>
      </c>
      <c r="D40" s="294">
        <f>D41+D42</f>
        <v>45</v>
      </c>
    </row>
    <row r="41" spans="1:4" s="281" customFormat="1" ht="30" customHeight="1">
      <c r="A41" s="292">
        <v>50601</v>
      </c>
      <c r="B41" s="292" t="s">
        <v>1130</v>
      </c>
      <c r="C41" s="297">
        <v>52</v>
      </c>
      <c r="D41" s="294">
        <v>45</v>
      </c>
    </row>
    <row r="42" spans="1:4" s="281" customFormat="1" ht="30" customHeight="1">
      <c r="A42" s="292">
        <v>50602</v>
      </c>
      <c r="B42" s="292" t="s">
        <v>1131</v>
      </c>
      <c r="C42" s="296">
        <v>0</v>
      </c>
      <c r="D42" s="294"/>
    </row>
    <row r="43" spans="1:4" s="281" customFormat="1" ht="30" customHeight="1">
      <c r="A43" s="292">
        <v>507</v>
      </c>
      <c r="B43" s="295" t="s">
        <v>1132</v>
      </c>
      <c r="C43" s="294">
        <f>SUM(C44:C46)</f>
        <v>0</v>
      </c>
      <c r="D43" s="294">
        <f>SUM(D44:D46)</f>
        <v>0</v>
      </c>
    </row>
    <row r="44" spans="1:4" s="281" customFormat="1" ht="30" customHeight="1">
      <c r="A44" s="292">
        <v>50701</v>
      </c>
      <c r="B44" s="292" t="s">
        <v>1133</v>
      </c>
      <c r="C44" s="296">
        <v>0</v>
      </c>
      <c r="D44" s="294"/>
    </row>
    <row r="45" spans="1:4" s="281" customFormat="1" ht="30" customHeight="1">
      <c r="A45" s="292">
        <v>50702</v>
      </c>
      <c r="B45" s="292" t="s">
        <v>1134</v>
      </c>
      <c r="C45" s="296">
        <v>0</v>
      </c>
      <c r="D45" s="294"/>
    </row>
    <row r="46" spans="1:4" s="281" customFormat="1" ht="30" customHeight="1">
      <c r="A46" s="292">
        <v>50799</v>
      </c>
      <c r="B46" s="292" t="s">
        <v>1135</v>
      </c>
      <c r="C46" s="296">
        <v>0</v>
      </c>
      <c r="D46" s="294"/>
    </row>
    <row r="47" spans="1:4" s="281" customFormat="1" ht="30" customHeight="1">
      <c r="A47" s="292">
        <v>508</v>
      </c>
      <c r="B47" s="295" t="s">
        <v>1136</v>
      </c>
      <c r="C47" s="294">
        <f>SUM(C48:C49)</f>
        <v>0</v>
      </c>
      <c r="D47" s="294"/>
    </row>
    <row r="48" spans="1:4" s="281" customFormat="1" ht="30" customHeight="1">
      <c r="A48" s="292">
        <v>50801</v>
      </c>
      <c r="B48" s="292" t="s">
        <v>1137</v>
      </c>
      <c r="C48" s="296">
        <v>0</v>
      </c>
      <c r="D48" s="294"/>
    </row>
    <row r="49" spans="1:4" s="281" customFormat="1" ht="30" customHeight="1">
      <c r="A49" s="292">
        <v>50802</v>
      </c>
      <c r="B49" s="292" t="s">
        <v>1138</v>
      </c>
      <c r="C49" s="296">
        <v>0</v>
      </c>
      <c r="D49" s="294"/>
    </row>
    <row r="50" spans="1:4" s="281" customFormat="1" ht="30" customHeight="1">
      <c r="A50" s="292">
        <v>509</v>
      </c>
      <c r="B50" s="295" t="s">
        <v>1139</v>
      </c>
      <c r="C50" s="294">
        <f>SUM(C51:C55)</f>
        <v>3634.9739999999997</v>
      </c>
      <c r="D50" s="294">
        <f>SUM(D51:D55)</f>
        <v>4655</v>
      </c>
    </row>
    <row r="51" spans="1:4" s="281" customFormat="1" ht="30" customHeight="1">
      <c r="A51" s="292">
        <v>50901</v>
      </c>
      <c r="B51" s="292" t="s">
        <v>1140</v>
      </c>
      <c r="C51" s="296">
        <v>7.64</v>
      </c>
      <c r="D51" s="294">
        <v>398</v>
      </c>
    </row>
    <row r="52" spans="1:4" s="281" customFormat="1" ht="30" customHeight="1">
      <c r="A52" s="292">
        <v>50902</v>
      </c>
      <c r="B52" s="292" t="s">
        <v>1141</v>
      </c>
      <c r="C52" s="296">
        <v>0</v>
      </c>
      <c r="D52" s="294"/>
    </row>
    <row r="53" spans="1:4" s="281" customFormat="1" ht="30" customHeight="1">
      <c r="A53" s="292">
        <v>50903</v>
      </c>
      <c r="B53" s="292" t="s">
        <v>1142</v>
      </c>
      <c r="C53" s="296">
        <v>0</v>
      </c>
      <c r="D53" s="294"/>
    </row>
    <row r="54" spans="1:4" s="281" customFormat="1" ht="30" customHeight="1">
      <c r="A54" s="292">
        <v>50905</v>
      </c>
      <c r="B54" s="292" t="s">
        <v>1143</v>
      </c>
      <c r="C54" s="296">
        <v>3590.814</v>
      </c>
      <c r="D54" s="294">
        <v>4220</v>
      </c>
    </row>
    <row r="55" spans="1:4" s="281" customFormat="1" ht="30" customHeight="1">
      <c r="A55" s="292">
        <v>50999</v>
      </c>
      <c r="B55" s="292" t="s">
        <v>1144</v>
      </c>
      <c r="C55" s="296">
        <v>36.52</v>
      </c>
      <c r="D55" s="294">
        <v>37</v>
      </c>
    </row>
    <row r="56" spans="1:4" s="281" customFormat="1" ht="30" customHeight="1">
      <c r="A56" s="292">
        <v>510</v>
      </c>
      <c r="B56" s="295" t="s">
        <v>1145</v>
      </c>
      <c r="C56" s="296">
        <f>SUM(C57:C59)</f>
        <v>0</v>
      </c>
      <c r="D56" s="294"/>
    </row>
    <row r="57" spans="1:4" s="281" customFormat="1" ht="30" customHeight="1">
      <c r="A57" s="292">
        <v>51002</v>
      </c>
      <c r="B57" s="292" t="s">
        <v>1146</v>
      </c>
      <c r="C57" s="296">
        <v>0</v>
      </c>
      <c r="D57" s="294"/>
    </row>
    <row r="58" spans="1:4" s="281" customFormat="1" ht="30" customHeight="1">
      <c r="A58" s="292">
        <v>51003</v>
      </c>
      <c r="B58" s="292" t="s">
        <v>470</v>
      </c>
      <c r="C58" s="296">
        <v>0</v>
      </c>
      <c r="D58" s="294"/>
    </row>
    <row r="59" spans="1:4" s="281" customFormat="1" ht="30" customHeight="1">
      <c r="A59" s="292">
        <v>511</v>
      </c>
      <c r="B59" s="295" t="s">
        <v>1147</v>
      </c>
      <c r="C59" s="296">
        <v>0</v>
      </c>
      <c r="D59" s="294"/>
    </row>
    <row r="60" spans="1:4" s="281" customFormat="1" ht="30" customHeight="1">
      <c r="A60" s="292">
        <v>51101</v>
      </c>
      <c r="B60" s="292" t="s">
        <v>1148</v>
      </c>
      <c r="C60" s="296">
        <v>0</v>
      </c>
      <c r="D60" s="294"/>
    </row>
    <row r="61" spans="1:4" s="281" customFormat="1" ht="30" customHeight="1">
      <c r="A61" s="292">
        <v>51102</v>
      </c>
      <c r="B61" s="292" t="s">
        <v>1149</v>
      </c>
      <c r="C61" s="296">
        <v>0</v>
      </c>
      <c r="D61" s="294"/>
    </row>
    <row r="62" spans="1:4" s="281" customFormat="1" ht="30" customHeight="1">
      <c r="A62" s="292">
        <v>51103</v>
      </c>
      <c r="B62" s="292" t="s">
        <v>1150</v>
      </c>
      <c r="C62" s="296">
        <v>0</v>
      </c>
      <c r="D62" s="294"/>
    </row>
    <row r="63" spans="1:4" s="281" customFormat="1" ht="30" customHeight="1">
      <c r="A63" s="292">
        <v>51104</v>
      </c>
      <c r="B63" s="292" t="s">
        <v>1151</v>
      </c>
      <c r="C63" s="296">
        <v>0</v>
      </c>
      <c r="D63" s="294"/>
    </row>
    <row r="64" spans="1:4" s="281" customFormat="1" ht="30" customHeight="1">
      <c r="A64" s="292">
        <v>599</v>
      </c>
      <c r="B64" s="295" t="s">
        <v>1152</v>
      </c>
      <c r="C64" s="296">
        <v>0</v>
      </c>
      <c r="D64" s="294"/>
    </row>
    <row r="65" spans="1:4" s="281" customFormat="1" ht="30" customHeight="1">
      <c r="A65" s="292">
        <v>59906</v>
      </c>
      <c r="B65" s="292" t="s">
        <v>1153</v>
      </c>
      <c r="C65" s="296">
        <v>0</v>
      </c>
      <c r="D65" s="294"/>
    </row>
    <row r="66" spans="1:4" s="281" customFormat="1" ht="30" customHeight="1">
      <c r="A66" s="292">
        <v>59907</v>
      </c>
      <c r="B66" s="292" t="s">
        <v>1154</v>
      </c>
      <c r="C66" s="296">
        <v>0</v>
      </c>
      <c r="D66" s="294"/>
    </row>
    <row r="67" spans="1:4" s="281" customFormat="1" ht="30" customHeight="1">
      <c r="A67" s="292">
        <v>59908</v>
      </c>
      <c r="B67" s="292" t="s">
        <v>1155</v>
      </c>
      <c r="C67" s="296">
        <v>0</v>
      </c>
      <c r="D67" s="294"/>
    </row>
    <row r="68" spans="1:4" s="281" customFormat="1" ht="30" customHeight="1">
      <c r="A68" s="292">
        <v>59999</v>
      </c>
      <c r="B68" s="292" t="s">
        <v>945</v>
      </c>
      <c r="C68" s="296">
        <v>0</v>
      </c>
      <c r="D68" s="294"/>
    </row>
    <row r="70" spans="1:254" s="41" customFormat="1" ht="24.75" customHeight="1">
      <c r="A70" s="71"/>
      <c r="B70" s="71"/>
      <c r="C70" s="298"/>
      <c r="D70" s="299"/>
      <c r="E70" s="71"/>
      <c r="F70" s="71"/>
      <c r="G70" s="118"/>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90"/>
      <c r="HY70" s="90"/>
      <c r="HZ70" s="90"/>
      <c r="IA70" s="90"/>
      <c r="IB70" s="90"/>
      <c r="IC70" s="90"/>
      <c r="ID70" s="90"/>
      <c r="IE70" s="90"/>
      <c r="IF70" s="90"/>
      <c r="IG70" s="90"/>
      <c r="IH70" s="90"/>
      <c r="II70" s="90"/>
      <c r="IJ70" s="90"/>
      <c r="IK70" s="90"/>
      <c r="IL70" s="90"/>
      <c r="IM70" s="90"/>
      <c r="IN70" s="90"/>
      <c r="IO70" s="90"/>
      <c r="IP70" s="90"/>
      <c r="IQ70" s="90"/>
      <c r="IR70" s="90"/>
      <c r="IS70" s="90"/>
      <c r="IT70" s="90"/>
    </row>
  </sheetData>
  <sheetProtection/>
  <mergeCells count="1">
    <mergeCell ref="A1:D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8"/>
</worksheet>
</file>

<file path=xl/worksheets/sheet7.xml><?xml version="1.0" encoding="utf-8"?>
<worksheet xmlns="http://schemas.openxmlformats.org/spreadsheetml/2006/main" xmlns:r="http://schemas.openxmlformats.org/officeDocument/2006/relationships">
  <sheetPr>
    <pageSetUpPr fitToPage="1"/>
  </sheetPr>
  <dimension ref="A1:D6"/>
  <sheetViews>
    <sheetView view="pageBreakPreview" zoomScale="85" zoomScaleSheetLayoutView="85" workbookViewId="0" topLeftCell="A1">
      <selection activeCell="C14" sqref="C14"/>
    </sheetView>
  </sheetViews>
  <sheetFormatPr defaultColWidth="9.00390625" defaultRowHeight="14.25"/>
  <cols>
    <col min="2" max="2" width="23.25390625" style="0" customWidth="1"/>
    <col min="3" max="3" width="45.50390625" style="0" customWidth="1"/>
    <col min="4" max="4" width="56.00390625" style="0" customWidth="1"/>
  </cols>
  <sheetData>
    <row r="1" spans="1:4" ht="49.5" customHeight="1">
      <c r="A1" s="203" t="s">
        <v>1159</v>
      </c>
      <c r="B1" s="203"/>
      <c r="C1" s="203"/>
      <c r="D1" s="203"/>
    </row>
    <row r="2" spans="1:4" ht="22.5" customHeight="1">
      <c r="A2" s="204"/>
      <c r="B2" s="47"/>
      <c r="C2" s="47"/>
      <c r="D2" s="205" t="s">
        <v>32</v>
      </c>
    </row>
    <row r="3" spans="1:4" s="278" customFormat="1" ht="30" customHeight="1">
      <c r="A3" s="206" t="s">
        <v>1160</v>
      </c>
      <c r="B3" s="206" t="s">
        <v>1098</v>
      </c>
      <c r="C3" s="206" t="s">
        <v>1161</v>
      </c>
      <c r="D3" s="207" t="s">
        <v>1099</v>
      </c>
    </row>
    <row r="4" spans="1:4" s="259" customFormat="1" ht="30" customHeight="1">
      <c r="A4" s="208" t="s">
        <v>1162</v>
      </c>
      <c r="B4" s="206"/>
      <c r="C4" s="206"/>
      <c r="D4" s="206"/>
    </row>
    <row r="5" spans="1:4" s="278" customFormat="1" ht="30" customHeight="1">
      <c r="A5" s="209" t="s">
        <v>1156</v>
      </c>
      <c r="B5" s="209"/>
      <c r="C5" s="209"/>
      <c r="D5" s="209"/>
    </row>
    <row r="6" spans="1:4" ht="30" customHeight="1">
      <c r="A6" s="202" t="s">
        <v>1163</v>
      </c>
      <c r="B6" s="202"/>
      <c r="C6" s="202"/>
      <c r="D6" s="202"/>
    </row>
    <row r="7" ht="30" customHeight="1"/>
    <row r="8" ht="30" customHeight="1"/>
    <row r="9" ht="30" customHeight="1"/>
    <row r="10" ht="30" customHeight="1"/>
    <row r="11" ht="30" customHeight="1"/>
  </sheetData>
  <sheetProtection/>
  <mergeCells count="1">
    <mergeCell ref="A1:D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C11"/>
  <sheetViews>
    <sheetView view="pageBreakPreview" zoomScale="85" zoomScaleSheetLayoutView="85" workbookViewId="0" topLeftCell="A1">
      <selection activeCell="C16" sqref="C16"/>
    </sheetView>
  </sheetViews>
  <sheetFormatPr defaultColWidth="10.00390625" defaultRowHeight="14.25"/>
  <cols>
    <col min="1" max="1" width="32.125" style="0" customWidth="1"/>
    <col min="2" max="3" width="50.25390625" style="0" customWidth="1"/>
    <col min="4" max="5" width="9.75390625" style="0" customWidth="1"/>
  </cols>
  <sheetData>
    <row r="1" spans="1:3" s="152" customFormat="1" ht="49.5" customHeight="1">
      <c r="A1" s="190" t="s">
        <v>1164</v>
      </c>
      <c r="B1" s="190"/>
      <c r="C1" s="190"/>
    </row>
    <row r="2" spans="1:3" ht="24.75" customHeight="1">
      <c r="A2" s="192"/>
      <c r="C2" s="193" t="s">
        <v>1165</v>
      </c>
    </row>
    <row r="3" spans="1:3" s="165" customFormat="1" ht="30" customHeight="1">
      <c r="A3" s="260" t="s">
        <v>1160</v>
      </c>
      <c r="B3" s="261" t="s">
        <v>1166</v>
      </c>
      <c r="C3" s="261" t="s">
        <v>1167</v>
      </c>
    </row>
    <row r="4" spans="1:3" ht="30" customHeight="1">
      <c r="A4" s="270" t="s">
        <v>1168</v>
      </c>
      <c r="B4" s="271"/>
      <c r="C4" s="271">
        <v>0.0792</v>
      </c>
    </row>
    <row r="5" spans="1:3" ht="30" customHeight="1">
      <c r="A5" s="270" t="s">
        <v>1169</v>
      </c>
      <c r="B5" s="271">
        <v>0.9</v>
      </c>
      <c r="C5" s="271"/>
    </row>
    <row r="6" spans="1:3" ht="30" customHeight="1">
      <c r="A6" s="270" t="s">
        <v>1170</v>
      </c>
      <c r="B6" s="271"/>
      <c r="C6" s="271">
        <v>0</v>
      </c>
    </row>
    <row r="7" spans="1:3" ht="30" customHeight="1">
      <c r="A7" s="270" t="s">
        <v>1171</v>
      </c>
      <c r="B7" s="271"/>
      <c r="C7" s="271">
        <v>0</v>
      </c>
    </row>
    <row r="8" spans="1:3" ht="30" customHeight="1">
      <c r="A8" s="270" t="s">
        <v>1172</v>
      </c>
      <c r="B8" s="271"/>
      <c r="C8" s="271">
        <v>0</v>
      </c>
    </row>
    <row r="9" spans="1:3" ht="30" customHeight="1">
      <c r="A9" s="270" t="s">
        <v>1173</v>
      </c>
      <c r="B9" s="271"/>
      <c r="C9" s="271">
        <v>0.0792</v>
      </c>
    </row>
    <row r="10" spans="1:3" ht="30" customHeight="1">
      <c r="A10" s="270" t="s">
        <v>1174</v>
      </c>
      <c r="B10" s="271"/>
      <c r="C10" s="271">
        <v>0</v>
      </c>
    </row>
    <row r="11" spans="1:3" s="47" customFormat="1" ht="27" customHeight="1">
      <c r="A11" s="47" t="s">
        <v>1175</v>
      </c>
      <c r="B11" s="266"/>
      <c r="C11" s="266"/>
    </row>
  </sheetData>
  <sheetProtection/>
  <mergeCells count="1">
    <mergeCell ref="A1:C1"/>
  </mergeCells>
  <printOptions horizontalCentered="1"/>
  <pageMargins left="0.751388888888889" right="0.751388888888889" top="1" bottom="1" header="0.511111111111111" footer="0.511111111111111"/>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O7"/>
  <sheetViews>
    <sheetView view="pageBreakPreview" zoomScale="70" zoomScaleSheetLayoutView="70" workbookViewId="0" topLeftCell="D1">
      <selection activeCell="R1" sqref="R1"/>
    </sheetView>
  </sheetViews>
  <sheetFormatPr defaultColWidth="10.00390625" defaultRowHeight="14.25"/>
  <cols>
    <col min="1" max="1" width="9.00390625" style="165" bestFit="1" customWidth="1"/>
    <col min="2" max="2" width="26.875" style="165" customWidth="1"/>
    <col min="3" max="5" width="18.25390625" style="165" customWidth="1"/>
    <col min="6" max="6" width="21.25390625" style="165" customWidth="1"/>
    <col min="7" max="7" width="18.25390625" style="165" customWidth="1"/>
    <col min="8" max="8" width="17.375" style="165" customWidth="1"/>
    <col min="9" max="9" width="10.50390625" style="165" customWidth="1"/>
    <col min="10" max="10" width="9.75390625" style="165" customWidth="1"/>
    <col min="11" max="11" width="12.25390625" style="165" customWidth="1"/>
    <col min="12" max="13" width="12.50390625" style="165" customWidth="1"/>
    <col min="14" max="14" width="13.125" style="165" customWidth="1"/>
    <col min="15" max="15" width="15.625" style="165" customWidth="1"/>
    <col min="16" max="16384" width="10.00390625" style="165" customWidth="1"/>
  </cols>
  <sheetData>
    <row r="1" spans="1:15" s="152" customFormat="1" ht="49.5" customHeight="1">
      <c r="A1" s="166" t="s">
        <v>1176</v>
      </c>
      <c r="B1" s="166"/>
      <c r="C1" s="166"/>
      <c r="D1" s="166"/>
      <c r="E1" s="166"/>
      <c r="F1" s="166"/>
      <c r="G1" s="166"/>
      <c r="H1" s="166"/>
      <c r="I1" s="166"/>
      <c r="J1" s="166"/>
      <c r="K1" s="166"/>
      <c r="L1" s="166"/>
      <c r="M1" s="166"/>
      <c r="N1" s="166"/>
      <c r="O1" s="166"/>
    </row>
    <row r="2" spans="2:15" ht="24" customHeight="1">
      <c r="B2" s="167" t="s">
        <v>1165</v>
      </c>
      <c r="C2" s="167"/>
      <c r="D2" s="167"/>
      <c r="E2" s="167"/>
      <c r="F2" s="167"/>
      <c r="G2" s="167"/>
      <c r="H2" s="167"/>
      <c r="I2" s="167"/>
      <c r="J2" s="167"/>
      <c r="K2" s="167"/>
      <c r="L2" s="167"/>
      <c r="M2" s="167"/>
      <c r="N2" s="167"/>
      <c r="O2" s="167"/>
    </row>
    <row r="3" spans="1:15" s="163" customFormat="1" ht="28.5" customHeight="1">
      <c r="A3" s="168" t="s">
        <v>1177</v>
      </c>
      <c r="B3" s="168" t="s">
        <v>1178</v>
      </c>
      <c r="C3" s="168" t="s">
        <v>1179</v>
      </c>
      <c r="D3" s="168" t="s">
        <v>1180</v>
      </c>
      <c r="E3" s="168" t="s">
        <v>1181</v>
      </c>
      <c r="F3" s="168" t="s">
        <v>1182</v>
      </c>
      <c r="G3" s="168" t="s">
        <v>1183</v>
      </c>
      <c r="H3" s="168" t="s">
        <v>1184</v>
      </c>
      <c r="I3" s="168" t="s">
        <v>1185</v>
      </c>
      <c r="J3" s="168" t="s">
        <v>1186</v>
      </c>
      <c r="K3" s="168" t="s">
        <v>1187</v>
      </c>
      <c r="L3" s="168" t="s">
        <v>1188</v>
      </c>
      <c r="M3" s="168" t="s">
        <v>1189</v>
      </c>
      <c r="N3" s="168" t="s">
        <v>1190</v>
      </c>
      <c r="O3" s="168" t="s">
        <v>1191</v>
      </c>
    </row>
    <row r="4" spans="1:15" ht="30" customHeight="1">
      <c r="A4" s="273"/>
      <c r="B4" s="196"/>
      <c r="C4" s="274"/>
      <c r="D4" s="274"/>
      <c r="E4" s="275"/>
      <c r="F4" s="196"/>
      <c r="G4" s="196"/>
      <c r="H4" s="197"/>
      <c r="I4" s="276"/>
      <c r="J4" s="277"/>
      <c r="K4" s="277"/>
      <c r="L4" s="277"/>
      <c r="M4" s="277"/>
      <c r="N4" s="277"/>
      <c r="O4" s="277"/>
    </row>
    <row r="5" spans="1:15" ht="30" customHeight="1">
      <c r="A5" s="273"/>
      <c r="B5" s="196"/>
      <c r="C5" s="274"/>
      <c r="D5" s="274"/>
      <c r="E5" s="275"/>
      <c r="F5" s="275"/>
      <c r="G5" s="196"/>
      <c r="H5" s="197"/>
      <c r="I5" s="276"/>
      <c r="J5" s="277"/>
      <c r="K5" s="277"/>
      <c r="L5" s="277"/>
      <c r="M5" s="277"/>
      <c r="N5" s="277"/>
      <c r="O5" s="277"/>
    </row>
    <row r="6" spans="1:15" ht="30" customHeight="1">
      <c r="A6" s="273"/>
      <c r="B6" s="196"/>
      <c r="C6" s="274"/>
      <c r="D6" s="196"/>
      <c r="E6" s="275"/>
      <c r="F6" s="196"/>
      <c r="G6" s="196"/>
      <c r="H6" s="197"/>
      <c r="I6" s="276"/>
      <c r="J6" s="277"/>
      <c r="K6" s="277"/>
      <c r="L6" s="277"/>
      <c r="M6" s="277"/>
      <c r="N6" s="277"/>
      <c r="O6" s="277"/>
    </row>
    <row r="7" ht="30" customHeight="1">
      <c r="A7" s="165" t="s">
        <v>1192</v>
      </c>
    </row>
    <row r="8" ht="21" customHeight="1"/>
  </sheetData>
  <sheetProtection/>
  <mergeCells count="2">
    <mergeCell ref="A1:O1"/>
    <mergeCell ref="B2:O2"/>
  </mergeCells>
  <printOptions horizontalCentered="1"/>
  <pageMargins left="0.7480314960629921" right="0.7480314960629921" top="0.9842519685039371" bottom="0.9842519685039371" header="0.5118110236220472" footer="0.5118110236220472"/>
  <pageSetup fitToHeight="0"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高静姗</cp:lastModifiedBy>
  <cp:lastPrinted>2021-07-28T03:20:59Z</cp:lastPrinted>
  <dcterms:created xsi:type="dcterms:W3CDTF">2018-06-19T15:44:00Z</dcterms:created>
  <dcterms:modified xsi:type="dcterms:W3CDTF">2023-11-23T14:35:55Z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2052-11.8.2.10682</vt:lpwstr>
  </property>
  <property fmtid="{D5CDD505-2E9C-101B-9397-08002B2CF9AE}" pid="3" name="KSOReadingLayo">
    <vt:bool>true</vt:bool>
  </property>
  <property fmtid="{D5CDD505-2E9C-101B-9397-08002B2CF9AE}" pid="4" name="I">
    <vt:lpwstr>9A2DAA523D354A47A6FD18FEF1945F86_13</vt:lpwstr>
  </property>
  <property fmtid="{D5CDD505-2E9C-101B-9397-08002B2CF9AE}" pid="5" name="퀀_generated_2.-2147483648">
    <vt:i4>2052</vt:i4>
  </property>
</Properties>
</file>