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35"/>
  </bookViews>
  <sheets>
    <sheet name="Sheet1" sheetId="2" r:id="rId1"/>
  </sheets>
  <definedNames>
    <definedName name="_xlnm.Print_Titles" localSheetId="0">Sheet1!$A:$L,Sheet1!$1:$3</definedName>
  </definedNames>
  <calcPr calcId="144525"/>
</workbook>
</file>

<file path=xl/sharedStrings.xml><?xml version="1.0" encoding="utf-8"?>
<sst xmlns="http://schemas.openxmlformats.org/spreadsheetml/2006/main" count="122" uniqueCount="89">
  <si>
    <t>附件1</t>
  </si>
  <si>
    <t>大鹏新区2024年度第二批次单位保障性租赁住房房源信息表</t>
  </si>
  <si>
    <t>序号</t>
  </si>
  <si>
    <t>项目名称</t>
  </si>
  <si>
    <t>位置</t>
  </si>
  <si>
    <t>户型</t>
  </si>
  <si>
    <t>建筑面积(㎡)   （以测绘报告为准）</t>
  </si>
  <si>
    <t>供应数量（套）</t>
  </si>
  <si>
    <t>配租申请标准</t>
  </si>
  <si>
    <t>项目配租租金（元/平方米/月）</t>
  </si>
  <si>
    <t>物业服务费
（元/平方米/月）</t>
  </si>
  <si>
    <t>物业专项维修资金（元/平方米/月）</t>
  </si>
  <si>
    <t>停车费（元/月）</t>
  </si>
  <si>
    <t>备注</t>
  </si>
  <si>
    <t>安居鹏湾府</t>
  </si>
  <si>
    <t>大鹏新区大鹏街道坪西路与滨海二路交叉口东北侧</t>
  </si>
  <si>
    <t>两房两厅</t>
  </si>
  <si>
    <t>66.7-67.61㎡</t>
  </si>
  <si>
    <t>1.单身居民可承租单身公寓或一房户型；
2.两人至三人家庭可配租二房户型；
3.三房及以上户型面向四人及以上家庭配租，五房及以上至少需要五人家庭居住；
4.各单位可根据本企业配租房源的实际情况合理安排职工合租，保证每个房间至少一名职工居住。配租对象自愿认租低于其申请时对应户型房源且承租到本次房源的，视为其已按标准享受住房保障。</t>
  </si>
  <si>
    <t>三房两厅</t>
  </si>
  <si>
    <t>83.69-99.59㎡</t>
  </si>
  <si>
    <t>小计</t>
  </si>
  <si>
    <t>保利香槟苑</t>
  </si>
  <si>
    <t>大鹏新区大鹏办事处鹏飞路南侧</t>
  </si>
  <si>
    <t>66.62㎡</t>
  </si>
  <si>
    <t>80.92-81.72㎡</t>
  </si>
  <si>
    <t>四房两厅</t>
  </si>
  <si>
    <t>120.38㎡</t>
  </si>
  <si>
    <t>安居银叶湾府</t>
  </si>
  <si>
    <t>大鹏新区葵涌街道坝光核心启动区葵坝路北侧、生物谷路东侧</t>
  </si>
  <si>
    <t>65.07-68.3㎡</t>
  </si>
  <si>
    <t>83.1-91.02㎡</t>
  </si>
  <si>
    <t>安居东湾半岛</t>
  </si>
  <si>
    <t>大鹏新区葵涌街道高源社区</t>
  </si>
  <si>
    <t>一房</t>
  </si>
  <si>
    <t>38.04-38.27㎡</t>
  </si>
  <si>
    <t>81.16-96.24㎡</t>
  </si>
  <si>
    <t>114.43-114.45㎡</t>
  </si>
  <si>
    <t>花样年家天下一期</t>
  </si>
  <si>
    <t>大鹏新区葵涌街道金葵西路1号</t>
  </si>
  <si>
    <t>93.13-96.55㎡</t>
  </si>
  <si>
    <t>109.69-111.46㎡</t>
  </si>
  <si>
    <t>花样年家天下二期</t>
  </si>
  <si>
    <t>92.92-95.62㎡</t>
  </si>
  <si>
    <t>111.42-111.43㎡</t>
  </si>
  <si>
    <t>金葵二期</t>
  </si>
  <si>
    <t>大鹏新区葵涌中心区金业大道西侧知己集团对面</t>
  </si>
  <si>
    <t>单房</t>
  </si>
  <si>
    <t>27.62-32.9㎡</t>
  </si>
  <si>
    <t>/</t>
  </si>
  <si>
    <t>一房一厅</t>
  </si>
  <si>
    <t>32.03-57.38㎡</t>
  </si>
  <si>
    <t>二房一厅</t>
  </si>
  <si>
    <t>48.26-52.37㎡</t>
  </si>
  <si>
    <t>招商东岸城央公寓</t>
  </si>
  <si>
    <t>大鹏新区葵涌办事处葵新北路80号</t>
  </si>
  <si>
    <t>42.65-42.76㎡</t>
  </si>
  <si>
    <t>两房一厅</t>
  </si>
  <si>
    <t>67.61-79.91㎡</t>
  </si>
  <si>
    <t>佳兆业假日广场</t>
  </si>
  <si>
    <t>大鹏新区大鹏街道佳兆业广场</t>
  </si>
  <si>
    <t>单身公寓</t>
  </si>
  <si>
    <t>44.74-57.47㎡</t>
  </si>
  <si>
    <t>56.95㎡</t>
  </si>
  <si>
    <t>下沙搬迁安置区</t>
  </si>
  <si>
    <t>大鹏新区大鹏街道王母社区鹏飞路南侧</t>
  </si>
  <si>
    <t>两房二厅</t>
  </si>
  <si>
    <t>63.7-71.95㎡</t>
  </si>
  <si>
    <t>五房三厅</t>
  </si>
  <si>
    <t>198.02-202.65㎡</t>
  </si>
  <si>
    <t>生命科学产业园</t>
  </si>
  <si>
    <t>大鹏新区葵涌办事处生命科学产业园</t>
  </si>
  <si>
    <t>36.58-37.57㎡</t>
  </si>
  <si>
    <t>57.77-57.98㎡</t>
  </si>
  <si>
    <t>坝光搬迁安置区西一</t>
  </si>
  <si>
    <t>大鹏新区葵涌办事处丰树山片区</t>
  </si>
  <si>
    <t>56.3-57.57㎡</t>
  </si>
  <si>
    <t>陶柏莉花园</t>
  </si>
  <si>
    <t>大鹏新区葵涌办事处丰树山路以南</t>
  </si>
  <si>
    <t>70.7-71.17㎡</t>
  </si>
  <si>
    <t>三房二厅</t>
  </si>
  <si>
    <t>89.16-89.28㎡</t>
  </si>
  <si>
    <t>南澳枫浪山花园二期</t>
  </si>
  <si>
    <t>大鹏新区南澳办事处新创路南</t>
  </si>
  <si>
    <t>二房二厅</t>
  </si>
  <si>
    <t>60.61-85.76㎡</t>
  </si>
  <si>
    <t>86.56㎡</t>
  </si>
  <si>
    <t>合计</t>
  </si>
  <si>
    <r>
      <t>备注：
1.</t>
    </r>
    <r>
      <rPr>
        <b/>
        <sz val="10"/>
        <color theme="1"/>
        <rFont val="宋体"/>
        <charset val="134"/>
        <scheme val="minor"/>
      </rPr>
      <t>单套住房的具体租金在基准租金的基础上，考虑楼层、朝向等因素修正确定。此外，以上租金可根据相关规定进行动态调整。</t>
    </r>
    <r>
      <rPr>
        <sz val="10"/>
        <color theme="1"/>
        <rFont val="宋体"/>
        <charset val="134"/>
        <scheme val="minor"/>
      </rPr>
      <t xml:space="preserve">
2.单套住房的实际建筑面积以深圳市地籍测绘大队出具的竣工测绘报告为准。
3.物业服务等相关费用按小区物业服务管理公司收费标准执行，如停车费等费用标准还未确定，则后期管理单位有权按照相关部门统一规定的价格执行，收费标准不超过相关部门规定的价格上限，合同期内相关费用标准可根据市场行情、人力成本等因素进行动态调整。以上费用由承租单位（或入住员工）自行承担。
4.供应剩余房源可视情况按需调剂分配。
</t>
    </r>
  </si>
</sst>
</file>

<file path=xl/styles.xml><?xml version="1.0" encoding="utf-8"?>
<styleSheet xmlns="http://schemas.openxmlformats.org/spreadsheetml/2006/main">
  <numFmts count="5">
    <numFmt numFmtId="176" formatCode="0.00_);[Red]\(0.00\)"/>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5">
    <font>
      <sz val="11"/>
      <color theme="1"/>
      <name val="宋体"/>
      <charset val="134"/>
      <scheme val="minor"/>
    </font>
    <font>
      <sz val="11"/>
      <name val="黑体"/>
      <charset val="134"/>
    </font>
    <font>
      <sz val="16"/>
      <name val="方正小标宋简体"/>
      <charset val="134"/>
    </font>
    <font>
      <sz val="11"/>
      <name val="宋体"/>
      <charset val="134"/>
      <scheme val="minor"/>
    </font>
    <font>
      <b/>
      <sz val="11"/>
      <name val="宋体"/>
      <charset val="134"/>
      <scheme val="minor"/>
    </font>
    <font>
      <sz val="10"/>
      <color theme="1"/>
      <name val="宋体"/>
      <charset val="134"/>
      <scheme val="minor"/>
    </font>
    <font>
      <sz val="11"/>
      <color rgb="FF9C6500"/>
      <name val="宋体"/>
      <charset val="134"/>
      <scheme val="minor"/>
    </font>
    <font>
      <sz val="11"/>
      <color rgb="FFFF0000"/>
      <name val="宋体"/>
      <charset val="134"/>
      <scheme val="minor"/>
    </font>
    <font>
      <sz val="11"/>
      <color rgb="FF9C0006"/>
      <name val="宋体"/>
      <charset val="134"/>
      <scheme val="minor"/>
    </font>
    <font>
      <b/>
      <sz val="11"/>
      <color theme="1"/>
      <name val="宋体"/>
      <charset val="134"/>
      <scheme val="minor"/>
    </font>
    <font>
      <b/>
      <sz val="13"/>
      <color theme="3"/>
      <name val="宋体"/>
      <charset val="134"/>
      <scheme val="minor"/>
    </font>
    <font>
      <sz val="11"/>
      <color theme="0"/>
      <name val="宋体"/>
      <charset val="134"/>
      <scheme val="minor"/>
    </font>
    <font>
      <sz val="11"/>
      <color rgb="FF006100"/>
      <name val="宋体"/>
      <charset val="134"/>
      <scheme val="minor"/>
    </font>
    <font>
      <i/>
      <sz val="11"/>
      <color rgb="FF7F7F7F"/>
      <name val="宋体"/>
      <charset val="134"/>
      <scheme val="minor"/>
    </font>
    <font>
      <sz val="11"/>
      <color rgb="FFFA7D00"/>
      <name val="宋体"/>
      <charset val="134"/>
      <scheme val="minor"/>
    </font>
    <font>
      <u/>
      <sz val="11"/>
      <color rgb="FF800080"/>
      <name val="宋体"/>
      <charset val="134"/>
      <scheme val="minor"/>
    </font>
    <font>
      <sz val="11"/>
      <color rgb="FF3F3F76"/>
      <name val="宋体"/>
      <charset val="134"/>
      <scheme val="minor"/>
    </font>
    <font>
      <b/>
      <sz val="11"/>
      <color rgb="FFFA7D00"/>
      <name val="宋体"/>
      <charset val="134"/>
      <scheme val="minor"/>
    </font>
    <font>
      <u/>
      <sz val="11"/>
      <color rgb="FF0000FF"/>
      <name val="宋体"/>
      <charset val="134"/>
      <scheme val="minor"/>
    </font>
    <font>
      <b/>
      <sz val="11"/>
      <color rgb="FFFFFFFF"/>
      <name val="宋体"/>
      <charset val="134"/>
      <scheme val="minor"/>
    </font>
    <font>
      <b/>
      <sz val="11"/>
      <color rgb="FF3F3F3F"/>
      <name val="宋体"/>
      <charset val="134"/>
      <scheme val="minor"/>
    </font>
    <font>
      <b/>
      <sz val="15"/>
      <color theme="3"/>
      <name val="宋体"/>
      <charset val="134"/>
      <scheme val="minor"/>
    </font>
    <font>
      <b/>
      <sz val="18"/>
      <color theme="3"/>
      <name val="宋体"/>
      <charset val="134"/>
      <scheme val="minor"/>
    </font>
    <font>
      <b/>
      <sz val="11"/>
      <color theme="3"/>
      <name val="宋体"/>
      <charset val="134"/>
      <scheme val="minor"/>
    </font>
    <font>
      <b/>
      <sz val="10"/>
      <color theme="1"/>
      <name val="宋体"/>
      <charset val="134"/>
      <scheme val="minor"/>
    </font>
  </fonts>
  <fills count="34">
    <fill>
      <patternFill patternType="none"/>
    </fill>
    <fill>
      <patternFill patternType="gray125"/>
    </fill>
    <fill>
      <patternFill patternType="solid">
        <fgColor rgb="FFFFFF00"/>
        <bgColor indexed="64"/>
      </patternFill>
    </fill>
    <fill>
      <patternFill patternType="solid">
        <fgColor rgb="FFFFEB9C"/>
        <bgColor indexed="64"/>
      </patternFill>
    </fill>
    <fill>
      <patternFill patternType="solid">
        <fgColor theme="9" tint="0.799951170384838"/>
        <bgColor indexed="64"/>
      </patternFill>
    </fill>
    <fill>
      <patternFill patternType="solid">
        <fgColor rgb="FFFFC7CE"/>
        <bgColor indexed="64"/>
      </patternFill>
    </fill>
    <fill>
      <patternFill patternType="solid">
        <fgColor theme="5"/>
        <bgColor indexed="64"/>
      </patternFill>
    </fill>
    <fill>
      <patternFill patternType="solid">
        <fgColor rgb="FFC6EFCE"/>
        <bgColor indexed="64"/>
      </patternFill>
    </fill>
    <fill>
      <patternFill patternType="solid">
        <fgColor rgb="FFFFFFCC"/>
        <bgColor indexed="64"/>
      </patternFill>
    </fill>
    <fill>
      <patternFill patternType="solid">
        <fgColor theme="5" tint="0.799951170384838"/>
        <bgColor indexed="64"/>
      </patternFill>
    </fill>
    <fill>
      <patternFill patternType="solid">
        <fgColor theme="4"/>
        <bgColor indexed="64"/>
      </patternFill>
    </fill>
    <fill>
      <patternFill patternType="solid">
        <fgColor theme="8" tint="0.399945066682943"/>
        <bgColor indexed="64"/>
      </patternFill>
    </fill>
    <fill>
      <patternFill patternType="solid">
        <fgColor theme="7" tint="0.399945066682943"/>
        <bgColor indexed="64"/>
      </patternFill>
    </fill>
    <fill>
      <patternFill patternType="solid">
        <fgColor theme="5" tint="0.399945066682943"/>
        <bgColor indexed="64"/>
      </patternFill>
    </fill>
    <fill>
      <patternFill patternType="solid">
        <fgColor theme="6"/>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9" tint="0.399945066682943"/>
        <bgColor indexed="64"/>
      </patternFill>
    </fill>
    <fill>
      <patternFill patternType="solid">
        <fgColor theme="8" tint="0.599993896298105"/>
        <bgColor indexed="64"/>
      </patternFill>
    </fill>
    <fill>
      <patternFill patternType="solid">
        <fgColor theme="7"/>
        <bgColor indexed="64"/>
      </patternFill>
    </fill>
    <fill>
      <patternFill patternType="solid">
        <fgColor theme="8"/>
        <bgColor indexed="64"/>
      </patternFill>
    </fill>
    <fill>
      <patternFill patternType="solid">
        <fgColor theme="7" tint="0.799951170384838"/>
        <bgColor indexed="64"/>
      </patternFill>
    </fill>
    <fill>
      <patternFill patternType="solid">
        <fgColor theme="6" tint="0.799951170384838"/>
        <bgColor indexed="64"/>
      </patternFill>
    </fill>
    <fill>
      <patternFill patternType="solid">
        <fgColor rgb="FFFFCC99"/>
        <bgColor indexed="64"/>
      </patternFill>
    </fill>
    <fill>
      <patternFill patternType="solid">
        <fgColor rgb="FFF2F2F2"/>
        <bgColor indexed="64"/>
      </patternFill>
    </fill>
    <fill>
      <patternFill patternType="solid">
        <fgColor theme="7" tint="0.599993896298105"/>
        <bgColor indexed="64"/>
      </patternFill>
    </fill>
    <fill>
      <patternFill patternType="solid">
        <fgColor theme="9"/>
        <bgColor indexed="64"/>
      </patternFill>
    </fill>
    <fill>
      <patternFill patternType="solid">
        <fgColor theme="4" tint="0.599993896298105"/>
        <bgColor indexed="64"/>
      </patternFill>
    </fill>
    <fill>
      <patternFill patternType="solid">
        <fgColor rgb="FFA5A5A5"/>
        <bgColor indexed="64"/>
      </patternFill>
    </fill>
    <fill>
      <patternFill patternType="solid">
        <fgColor theme="4" tint="0.799951170384838"/>
        <bgColor indexed="64"/>
      </patternFill>
    </fill>
    <fill>
      <patternFill patternType="solid">
        <fgColor theme="6" tint="0.399945066682943"/>
        <bgColor indexed="64"/>
      </patternFill>
    </fill>
    <fill>
      <patternFill patternType="solid">
        <fgColor theme="9" tint="0.599993896298105"/>
        <bgColor indexed="64"/>
      </patternFill>
    </fill>
    <fill>
      <patternFill patternType="solid">
        <fgColor theme="8" tint="0.799951170384838"/>
        <bgColor indexed="64"/>
      </patternFill>
    </fill>
    <fill>
      <patternFill patternType="solid">
        <fgColor theme="4" tint="0.399945066682943"/>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alignment vertical="center"/>
    </xf>
    <xf numFmtId="0" fontId="11" fillId="26" borderId="0" applyNumberFormat="0" applyBorder="0" applyAlignment="0" applyProtection="0">
      <alignment vertical="center"/>
    </xf>
    <xf numFmtId="0" fontId="0" fillId="32" borderId="0" applyNumberFormat="0" applyBorder="0" applyAlignment="0" applyProtection="0">
      <alignment vertical="center"/>
    </xf>
    <xf numFmtId="0" fontId="0" fillId="21" borderId="0" applyNumberFormat="0" applyBorder="0" applyAlignment="0" applyProtection="0">
      <alignment vertical="center"/>
    </xf>
    <xf numFmtId="0" fontId="11" fillId="19" borderId="0" applyNumberFormat="0" applyBorder="0" applyAlignment="0" applyProtection="0">
      <alignment vertical="center"/>
    </xf>
    <xf numFmtId="0" fontId="11" fillId="17" borderId="0" applyNumberFormat="0" applyBorder="0" applyAlignment="0" applyProtection="0">
      <alignment vertical="center"/>
    </xf>
    <xf numFmtId="0" fontId="0" fillId="15" borderId="0" applyNumberFormat="0" applyBorder="0" applyAlignment="0" applyProtection="0">
      <alignment vertical="center"/>
    </xf>
    <xf numFmtId="0" fontId="11" fillId="14" borderId="0" applyNumberFormat="0" applyBorder="0" applyAlignment="0" applyProtection="0">
      <alignment vertical="center"/>
    </xf>
    <xf numFmtId="0" fontId="11" fillId="13" borderId="0" applyNumberFormat="0" applyBorder="0" applyAlignment="0" applyProtection="0">
      <alignment vertical="center"/>
    </xf>
    <xf numFmtId="0" fontId="11" fillId="11" borderId="0" applyNumberFormat="0" applyBorder="0" applyAlignment="0" applyProtection="0">
      <alignment vertical="center"/>
    </xf>
    <xf numFmtId="0" fontId="0" fillId="16" borderId="0" applyNumberFormat="0" applyBorder="0" applyAlignment="0" applyProtection="0">
      <alignment vertical="center"/>
    </xf>
    <xf numFmtId="0" fontId="0" fillId="18" borderId="0" applyNumberFormat="0" applyBorder="0" applyAlignment="0" applyProtection="0">
      <alignment vertical="center"/>
    </xf>
    <xf numFmtId="0" fontId="0" fillId="9" borderId="0" applyNumberFormat="0" applyBorder="0" applyAlignment="0" applyProtection="0">
      <alignment vertical="center"/>
    </xf>
    <xf numFmtId="0" fontId="22"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9" fillId="28" borderId="10" applyNumberFormat="0" applyAlignment="0" applyProtection="0">
      <alignment vertical="center"/>
    </xf>
    <xf numFmtId="0" fontId="21" fillId="0" borderId="6" applyNumberFormat="0" applyFill="0" applyAlignment="0" applyProtection="0">
      <alignment vertical="center"/>
    </xf>
    <xf numFmtId="0" fontId="16" fillId="23" borderId="9" applyNumberFormat="0" applyAlignment="0" applyProtection="0">
      <alignment vertical="center"/>
    </xf>
    <xf numFmtId="0" fontId="18" fillId="0" borderId="0" applyNumberFormat="0" applyFill="0" applyBorder="0" applyAlignment="0" applyProtection="0">
      <alignment vertical="center"/>
    </xf>
    <xf numFmtId="0" fontId="20" fillId="24" borderId="11" applyNumberFormat="0" applyAlignment="0" applyProtection="0">
      <alignment vertical="center"/>
    </xf>
    <xf numFmtId="0" fontId="0" fillId="31" borderId="0" applyNumberFormat="0" applyBorder="0" applyAlignment="0" applyProtection="0">
      <alignment vertical="center"/>
    </xf>
    <xf numFmtId="0" fontId="0" fillId="22" borderId="0" applyNumberFormat="0" applyBorder="0" applyAlignment="0" applyProtection="0">
      <alignment vertical="center"/>
    </xf>
    <xf numFmtId="42" fontId="0" fillId="0" borderId="0" applyFont="0" applyFill="0" applyBorder="0" applyAlignment="0" applyProtection="0">
      <alignment vertical="center"/>
    </xf>
    <xf numFmtId="0" fontId="23" fillId="0" borderId="12" applyNumberFormat="0" applyFill="0" applyAlignment="0" applyProtection="0">
      <alignment vertical="center"/>
    </xf>
    <xf numFmtId="0" fontId="13" fillId="0" borderId="0" applyNumberFormat="0" applyFill="0" applyBorder="0" applyAlignment="0" applyProtection="0">
      <alignment vertical="center"/>
    </xf>
    <xf numFmtId="0" fontId="17" fillId="24" borderId="9" applyNumberFormat="0" applyAlignment="0" applyProtection="0">
      <alignment vertical="center"/>
    </xf>
    <xf numFmtId="0" fontId="11" fillId="33" borderId="0" applyNumberFormat="0" applyBorder="0" applyAlignment="0" applyProtection="0">
      <alignment vertical="center"/>
    </xf>
    <xf numFmtId="41" fontId="0" fillId="0" borderId="0" applyFont="0" applyFill="0" applyBorder="0" applyAlignment="0" applyProtection="0">
      <alignment vertical="center"/>
    </xf>
    <xf numFmtId="0" fontId="11" fillId="30" borderId="0" applyNumberFormat="0" applyBorder="0" applyAlignment="0" applyProtection="0">
      <alignment vertical="center"/>
    </xf>
    <xf numFmtId="0" fontId="0" fillId="8" borderId="7" applyNumberFormat="0" applyFont="0" applyAlignment="0" applyProtection="0">
      <alignment vertical="center"/>
    </xf>
    <xf numFmtId="0" fontId="12" fillId="7"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0" fillId="0" borderId="6" applyNumberFormat="0" applyFill="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8" applyNumberFormat="0" applyFill="0" applyAlignment="0" applyProtection="0">
      <alignment vertical="center"/>
    </xf>
    <xf numFmtId="0" fontId="0" fillId="25" borderId="0" applyNumberFormat="0" applyBorder="0" applyAlignment="0" applyProtection="0">
      <alignment vertical="center"/>
    </xf>
    <xf numFmtId="0" fontId="0" fillId="29" borderId="0" applyNumberFormat="0" applyBorder="0" applyAlignment="0" applyProtection="0">
      <alignment vertical="center"/>
    </xf>
    <xf numFmtId="0" fontId="11" fillId="20" borderId="0" applyNumberFormat="0" applyBorder="0" applyAlignment="0" applyProtection="0">
      <alignment vertical="center"/>
    </xf>
    <xf numFmtId="0" fontId="9" fillId="0" borderId="5" applyNumberFormat="0" applyFill="0" applyAlignment="0" applyProtection="0">
      <alignment vertical="center"/>
    </xf>
    <xf numFmtId="0" fontId="11" fillId="6" borderId="0" applyNumberFormat="0" applyBorder="0" applyAlignment="0" applyProtection="0">
      <alignment vertical="center"/>
    </xf>
    <xf numFmtId="0" fontId="8" fillId="5" borderId="0" applyNumberFormat="0" applyBorder="0" applyAlignment="0" applyProtection="0">
      <alignment vertical="center"/>
    </xf>
    <xf numFmtId="0" fontId="0" fillId="4" borderId="0" applyNumberFormat="0" applyBorder="0" applyAlignment="0" applyProtection="0">
      <alignment vertical="center"/>
    </xf>
    <xf numFmtId="0" fontId="7" fillId="0" borderId="0" applyNumberFormat="0" applyFill="0" applyBorder="0" applyAlignment="0" applyProtection="0">
      <alignment vertical="center"/>
    </xf>
    <xf numFmtId="0" fontId="6" fillId="3" borderId="0" applyNumberFormat="0" applyBorder="0" applyAlignment="0" applyProtection="0">
      <alignment vertical="center"/>
    </xf>
    <xf numFmtId="0" fontId="11" fillId="10" borderId="0" applyNumberFormat="0" applyBorder="0" applyAlignment="0" applyProtection="0">
      <alignment vertical="center"/>
    </xf>
    <xf numFmtId="0" fontId="11" fillId="12" borderId="0" applyNumberFormat="0" applyBorder="0" applyAlignment="0" applyProtection="0">
      <alignment vertical="center"/>
    </xf>
    <xf numFmtId="0" fontId="0" fillId="27" borderId="0" applyNumberFormat="0" applyBorder="0" applyAlignment="0" applyProtection="0">
      <alignment vertical="center"/>
    </xf>
  </cellStyleXfs>
  <cellXfs count="26">
    <xf numFmtId="0" fontId="0" fillId="0" borderId="0" xfId="0">
      <alignment vertical="center"/>
    </xf>
    <xf numFmtId="0" fontId="0" fillId="2" borderId="0" xfId="0" applyFill="1">
      <alignment vertical="center"/>
    </xf>
    <xf numFmtId="0" fontId="0" fillId="0" borderId="0" xfId="0" applyAlignment="1">
      <alignment horizontal="center" vertical="center"/>
    </xf>
    <xf numFmtId="0" fontId="1"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5" fillId="0" borderId="1" xfId="0" applyFont="1" applyFill="1" applyBorder="1" applyAlignment="1">
      <alignment horizontal="justify" vertical="top" wrapText="1"/>
    </xf>
    <xf numFmtId="0" fontId="5" fillId="0" borderId="1" xfId="0" applyFont="1" applyFill="1" applyBorder="1" applyAlignment="1">
      <alignment horizontal="justify" vertical="top"/>
    </xf>
    <xf numFmtId="0" fontId="1" fillId="0" borderId="0" xfId="0"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3" fillId="0" borderId="2" xfId="0" applyFont="1" applyFill="1" applyBorder="1" applyAlignment="1">
      <alignment horizontal="justify" vertical="center" wrapText="1"/>
    </xf>
    <xf numFmtId="0" fontId="3" fillId="0" borderId="3" xfId="0" applyFont="1" applyFill="1" applyBorder="1" applyAlignment="1">
      <alignment horizontal="justify" vertical="center"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3" fillId="0" borderId="4" xfId="0" applyFont="1" applyFill="1" applyBorder="1" applyAlignment="1">
      <alignment horizontal="justify" vertical="center" wrapText="1"/>
    </xf>
    <xf numFmtId="0" fontId="3" fillId="0" borderId="1" xfId="0" applyFont="1" applyFill="1" applyBorder="1" applyAlignment="1">
      <alignment horizontal="justify" vertical="center" wrapText="1"/>
    </xf>
    <xf numFmtId="0" fontId="4" fillId="0" borderId="1" xfId="0" applyFont="1" applyFill="1" applyBorder="1" applyAlignment="1">
      <alignment horizontal="left" vertical="center" wrapText="1"/>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9"/>
  <sheetViews>
    <sheetView tabSelected="1" view="pageBreakPreview" zoomScaleNormal="100" workbookViewId="0">
      <pane ySplit="3" topLeftCell="A36" activePane="bottomLeft" state="frozen"/>
      <selection/>
      <selection pane="bottomLeft" activeCell="A49" sqref="A49:L49"/>
    </sheetView>
  </sheetViews>
  <sheetFormatPr defaultColWidth="9" defaultRowHeight="14.25"/>
  <cols>
    <col min="1" max="1" width="5.375" customWidth="1"/>
    <col min="2" max="2" width="9.125" customWidth="1"/>
    <col min="3" max="3" width="20.9833333333333" customWidth="1"/>
    <col min="4" max="4" width="10.625" customWidth="1"/>
    <col min="5" max="5" width="14.7833333333333" customWidth="1"/>
    <col min="6" max="6" width="8.475" customWidth="1"/>
    <col min="7" max="7" width="39.8833333333333" customWidth="1"/>
    <col min="8" max="9" width="10.625" style="2" customWidth="1"/>
    <col min="10" max="10" width="11.95" style="2" customWidth="1"/>
    <col min="11" max="11" width="8" style="2" customWidth="1"/>
    <col min="12" max="12" width="7.06666666666667" customWidth="1"/>
    <col min="13" max="14" width="12.625"/>
  </cols>
  <sheetData>
    <row r="1" ht="24" customHeight="1" spans="1:12">
      <c r="A1" s="3" t="s">
        <v>0</v>
      </c>
      <c r="B1" s="3"/>
      <c r="C1" s="3"/>
      <c r="D1" s="3"/>
      <c r="E1" s="3"/>
      <c r="F1" s="3"/>
      <c r="G1" s="3"/>
      <c r="H1" s="17"/>
      <c r="I1" s="17"/>
      <c r="J1" s="17"/>
      <c r="K1" s="17"/>
      <c r="L1" s="3"/>
    </row>
    <row r="2" ht="38" customHeight="1" spans="1:12">
      <c r="A2" s="4" t="s">
        <v>1</v>
      </c>
      <c r="B2" s="4"/>
      <c r="C2" s="4"/>
      <c r="D2" s="4"/>
      <c r="E2" s="4"/>
      <c r="F2" s="4"/>
      <c r="G2" s="4"/>
      <c r="H2" s="4"/>
      <c r="I2" s="4"/>
      <c r="J2" s="4"/>
      <c r="K2" s="4"/>
      <c r="L2" s="4"/>
    </row>
    <row r="3" ht="41" customHeight="1" spans="1:12">
      <c r="A3" s="5" t="s">
        <v>2</v>
      </c>
      <c r="B3" s="5" t="s">
        <v>3</v>
      </c>
      <c r="C3" s="5" t="s">
        <v>4</v>
      </c>
      <c r="D3" s="5" t="s">
        <v>5</v>
      </c>
      <c r="E3" s="5" t="s">
        <v>6</v>
      </c>
      <c r="F3" s="18" t="s">
        <v>7</v>
      </c>
      <c r="G3" s="18" t="s">
        <v>8</v>
      </c>
      <c r="H3" s="5" t="s">
        <v>9</v>
      </c>
      <c r="I3" s="5" t="s">
        <v>10</v>
      </c>
      <c r="J3" s="5" t="s">
        <v>11</v>
      </c>
      <c r="K3" s="5" t="s">
        <v>12</v>
      </c>
      <c r="L3" s="5" t="s">
        <v>13</v>
      </c>
    </row>
    <row r="4" ht="28" customHeight="1" spans="1:12">
      <c r="A4" s="6">
        <v>1</v>
      </c>
      <c r="B4" s="7" t="s">
        <v>14</v>
      </c>
      <c r="C4" s="7" t="s">
        <v>15</v>
      </c>
      <c r="D4" s="6" t="s">
        <v>16</v>
      </c>
      <c r="E4" s="6" t="s">
        <v>17</v>
      </c>
      <c r="F4" s="6">
        <v>102</v>
      </c>
      <c r="G4" s="19" t="s">
        <v>18</v>
      </c>
      <c r="H4" s="7">
        <v>19.8</v>
      </c>
      <c r="I4" s="7">
        <v>3.12</v>
      </c>
      <c r="J4" s="7">
        <v>0.25</v>
      </c>
      <c r="K4" s="7">
        <v>200</v>
      </c>
      <c r="L4" s="7"/>
    </row>
    <row r="5" ht="28" customHeight="1" spans="1:12">
      <c r="A5" s="6"/>
      <c r="B5" s="7"/>
      <c r="C5" s="7"/>
      <c r="D5" s="6" t="s">
        <v>19</v>
      </c>
      <c r="E5" s="6" t="s">
        <v>20</v>
      </c>
      <c r="F5" s="6">
        <v>18</v>
      </c>
      <c r="G5" s="20"/>
      <c r="H5" s="7"/>
      <c r="I5" s="7"/>
      <c r="J5" s="7"/>
      <c r="K5" s="7"/>
      <c r="L5" s="7"/>
    </row>
    <row r="6" ht="28" customHeight="1" spans="1:12">
      <c r="A6" s="6"/>
      <c r="B6" s="7"/>
      <c r="C6" s="8" t="s">
        <v>21</v>
      </c>
      <c r="D6" s="8"/>
      <c r="E6" s="8"/>
      <c r="F6" s="8">
        <f>SUM(F4:F5)</f>
        <v>120</v>
      </c>
      <c r="G6" s="20"/>
      <c r="H6" s="8"/>
      <c r="I6" s="8"/>
      <c r="J6" s="8"/>
      <c r="K6" s="6"/>
      <c r="L6" s="8"/>
    </row>
    <row r="7" ht="28" customHeight="1" spans="1:12">
      <c r="A7" s="6">
        <v>2</v>
      </c>
      <c r="B7" s="7" t="s">
        <v>22</v>
      </c>
      <c r="C7" s="7" t="s">
        <v>23</v>
      </c>
      <c r="D7" s="6" t="s">
        <v>16</v>
      </c>
      <c r="E7" s="6" t="s">
        <v>24</v>
      </c>
      <c r="F7" s="6">
        <v>2</v>
      </c>
      <c r="G7" s="20"/>
      <c r="H7" s="7">
        <f>34*0.6</f>
        <v>20.4</v>
      </c>
      <c r="I7" s="7">
        <v>3.9</v>
      </c>
      <c r="J7" s="7">
        <v>0.25</v>
      </c>
      <c r="K7" s="7">
        <v>200</v>
      </c>
      <c r="L7" s="7"/>
    </row>
    <row r="8" ht="28" customHeight="1" spans="1:12">
      <c r="A8" s="6"/>
      <c r="B8" s="7"/>
      <c r="C8" s="7"/>
      <c r="D8" s="6" t="s">
        <v>19</v>
      </c>
      <c r="E8" s="6" t="s">
        <v>25</v>
      </c>
      <c r="F8" s="6">
        <v>17</v>
      </c>
      <c r="G8" s="20"/>
      <c r="H8" s="7"/>
      <c r="I8" s="7"/>
      <c r="J8" s="7"/>
      <c r="K8" s="7"/>
      <c r="L8" s="7"/>
    </row>
    <row r="9" ht="28" customHeight="1" spans="1:12">
      <c r="A9" s="6"/>
      <c r="B9" s="7"/>
      <c r="C9" s="7"/>
      <c r="D9" s="6" t="s">
        <v>26</v>
      </c>
      <c r="E9" s="6" t="s">
        <v>27</v>
      </c>
      <c r="F9" s="6">
        <v>1</v>
      </c>
      <c r="G9" s="20"/>
      <c r="H9" s="7"/>
      <c r="I9" s="7"/>
      <c r="J9" s="7"/>
      <c r="K9" s="7"/>
      <c r="L9" s="7"/>
    </row>
    <row r="10" ht="28" customHeight="1" spans="1:12">
      <c r="A10" s="6"/>
      <c r="B10" s="7"/>
      <c r="C10" s="8" t="s">
        <v>21</v>
      </c>
      <c r="D10" s="8"/>
      <c r="E10" s="8"/>
      <c r="F10" s="8">
        <f>SUM(F7:F9)</f>
        <v>20</v>
      </c>
      <c r="G10" s="20"/>
      <c r="H10" s="8"/>
      <c r="I10" s="8"/>
      <c r="J10" s="8"/>
      <c r="K10" s="6"/>
      <c r="L10" s="8"/>
    </row>
    <row r="11" ht="28" customHeight="1" spans="1:12">
      <c r="A11" s="6">
        <v>3</v>
      </c>
      <c r="B11" s="7" t="s">
        <v>28</v>
      </c>
      <c r="C11" s="7" t="s">
        <v>29</v>
      </c>
      <c r="D11" s="6" t="s">
        <v>16</v>
      </c>
      <c r="E11" s="6" t="s">
        <v>30</v>
      </c>
      <c r="F11" s="6">
        <v>80</v>
      </c>
      <c r="G11" s="20"/>
      <c r="H11" s="7">
        <f>25*0.6</f>
        <v>15</v>
      </c>
      <c r="I11" s="7">
        <v>3.12</v>
      </c>
      <c r="J11" s="7">
        <v>0.25</v>
      </c>
      <c r="K11" s="7">
        <v>200</v>
      </c>
      <c r="L11" s="7"/>
    </row>
    <row r="12" ht="28" customHeight="1" spans="1:12">
      <c r="A12" s="6"/>
      <c r="B12" s="7"/>
      <c r="C12" s="7"/>
      <c r="D12" s="6" t="s">
        <v>19</v>
      </c>
      <c r="E12" s="6" t="s">
        <v>31</v>
      </c>
      <c r="F12" s="6">
        <v>80</v>
      </c>
      <c r="G12" s="20"/>
      <c r="H12" s="7"/>
      <c r="I12" s="7"/>
      <c r="J12" s="7"/>
      <c r="K12" s="7"/>
      <c r="L12" s="7"/>
    </row>
    <row r="13" ht="28" customHeight="1" spans="1:12">
      <c r="A13" s="6"/>
      <c r="B13" s="7"/>
      <c r="C13" s="8" t="s">
        <v>21</v>
      </c>
      <c r="D13" s="8"/>
      <c r="E13" s="8"/>
      <c r="F13" s="8">
        <f>SUM(F11:F12)</f>
        <v>160</v>
      </c>
      <c r="G13" s="20"/>
      <c r="H13" s="8"/>
      <c r="I13" s="8"/>
      <c r="J13" s="8"/>
      <c r="K13" s="6"/>
      <c r="L13" s="8"/>
    </row>
    <row r="14" ht="28" customHeight="1" spans="1:12">
      <c r="A14" s="6">
        <v>4</v>
      </c>
      <c r="B14" s="7" t="s">
        <v>32</v>
      </c>
      <c r="C14" s="7" t="s">
        <v>33</v>
      </c>
      <c r="D14" s="6" t="s">
        <v>34</v>
      </c>
      <c r="E14" s="6" t="s">
        <v>35</v>
      </c>
      <c r="F14" s="6">
        <v>34</v>
      </c>
      <c r="G14" s="20"/>
      <c r="H14" s="7">
        <f>33*0.6</f>
        <v>19.8</v>
      </c>
      <c r="I14" s="7">
        <v>3.12</v>
      </c>
      <c r="J14" s="7">
        <v>0.25</v>
      </c>
      <c r="K14" s="7">
        <v>200</v>
      </c>
      <c r="L14" s="7"/>
    </row>
    <row r="15" ht="28" customHeight="1" spans="1:12">
      <c r="A15" s="6"/>
      <c r="B15" s="7"/>
      <c r="C15" s="7"/>
      <c r="D15" s="6" t="s">
        <v>19</v>
      </c>
      <c r="E15" s="6" t="s">
        <v>36</v>
      </c>
      <c r="F15" s="6">
        <v>6</v>
      </c>
      <c r="G15" s="20"/>
      <c r="H15" s="7"/>
      <c r="I15" s="7"/>
      <c r="J15" s="7"/>
      <c r="K15" s="7"/>
      <c r="L15" s="7"/>
    </row>
    <row r="16" ht="28" customHeight="1" spans="1:12">
      <c r="A16" s="6"/>
      <c r="B16" s="7"/>
      <c r="C16" s="7"/>
      <c r="D16" s="6" t="s">
        <v>26</v>
      </c>
      <c r="E16" s="6" t="s">
        <v>37</v>
      </c>
      <c r="F16" s="6">
        <v>10</v>
      </c>
      <c r="G16" s="20"/>
      <c r="H16" s="7"/>
      <c r="I16" s="7"/>
      <c r="J16" s="7"/>
      <c r="K16" s="7"/>
      <c r="L16" s="7"/>
    </row>
    <row r="17" ht="27" customHeight="1" spans="1:12">
      <c r="A17" s="6"/>
      <c r="B17" s="7"/>
      <c r="C17" s="8" t="s">
        <v>21</v>
      </c>
      <c r="D17" s="8"/>
      <c r="E17" s="8"/>
      <c r="F17" s="8">
        <f>SUM(F14:F16)</f>
        <v>50</v>
      </c>
      <c r="G17" s="20"/>
      <c r="H17" s="8"/>
      <c r="I17" s="8"/>
      <c r="J17" s="8"/>
      <c r="K17" s="6"/>
      <c r="L17" s="8"/>
    </row>
    <row r="18" ht="36" customHeight="1" spans="1:12">
      <c r="A18" s="9">
        <v>5</v>
      </c>
      <c r="B18" s="7" t="s">
        <v>38</v>
      </c>
      <c r="C18" s="7" t="s">
        <v>39</v>
      </c>
      <c r="D18" s="6" t="s">
        <v>19</v>
      </c>
      <c r="E18" s="8" t="s">
        <v>40</v>
      </c>
      <c r="F18" s="8">
        <v>10</v>
      </c>
      <c r="G18" s="20"/>
      <c r="H18" s="21">
        <f>36*0.6</f>
        <v>21.6</v>
      </c>
      <c r="I18" s="7">
        <v>3.9</v>
      </c>
      <c r="J18" s="7">
        <v>0.25</v>
      </c>
      <c r="K18" s="7">
        <v>200</v>
      </c>
      <c r="L18" s="8"/>
    </row>
    <row r="19" ht="30" customHeight="1" spans="1:12">
      <c r="A19" s="10"/>
      <c r="B19" s="7"/>
      <c r="C19" s="7"/>
      <c r="D19" s="6" t="s">
        <v>26</v>
      </c>
      <c r="E19" s="6" t="s">
        <v>41</v>
      </c>
      <c r="F19" s="8">
        <v>4</v>
      </c>
      <c r="G19" s="20"/>
      <c r="H19" s="22"/>
      <c r="I19" s="7"/>
      <c r="J19" s="7"/>
      <c r="K19" s="7"/>
      <c r="L19" s="8"/>
    </row>
    <row r="20" ht="29" customHeight="1" spans="1:12">
      <c r="A20" s="11"/>
      <c r="B20" s="7"/>
      <c r="C20" s="8" t="s">
        <v>21</v>
      </c>
      <c r="D20" s="8"/>
      <c r="E20" s="8"/>
      <c r="F20" s="8">
        <f>F18+F19</f>
        <v>14</v>
      </c>
      <c r="G20" s="23"/>
      <c r="H20" s="8"/>
      <c r="I20" s="8"/>
      <c r="J20" s="8"/>
      <c r="K20" s="6"/>
      <c r="L20" s="8"/>
    </row>
    <row r="21" ht="28" customHeight="1" spans="1:12">
      <c r="A21" s="6">
        <v>6</v>
      </c>
      <c r="B21" s="7" t="s">
        <v>42</v>
      </c>
      <c r="C21" s="7" t="s">
        <v>39</v>
      </c>
      <c r="D21" s="6" t="s">
        <v>19</v>
      </c>
      <c r="E21" s="6" t="s">
        <v>43</v>
      </c>
      <c r="F21" s="6">
        <v>9</v>
      </c>
      <c r="G21" s="24" t="s">
        <v>18</v>
      </c>
      <c r="H21" s="7">
        <f>35*0.6</f>
        <v>21</v>
      </c>
      <c r="I21" s="7">
        <v>3.9</v>
      </c>
      <c r="J21" s="7">
        <v>0.25</v>
      </c>
      <c r="K21" s="7">
        <v>200</v>
      </c>
      <c r="L21" s="7"/>
    </row>
    <row r="22" ht="28" customHeight="1" spans="1:12">
      <c r="A22" s="6"/>
      <c r="B22" s="7"/>
      <c r="C22" s="7"/>
      <c r="D22" s="6" t="s">
        <v>26</v>
      </c>
      <c r="E22" s="6" t="s">
        <v>44</v>
      </c>
      <c r="F22" s="6">
        <v>3</v>
      </c>
      <c r="G22" s="24"/>
      <c r="H22" s="7"/>
      <c r="I22" s="7"/>
      <c r="J22" s="7"/>
      <c r="K22" s="7"/>
      <c r="L22" s="7"/>
    </row>
    <row r="23" ht="36" customHeight="1" spans="1:12">
      <c r="A23" s="6"/>
      <c r="B23" s="7"/>
      <c r="C23" s="8" t="s">
        <v>21</v>
      </c>
      <c r="D23" s="8"/>
      <c r="E23" s="8"/>
      <c r="F23" s="8">
        <f>SUM(F21:F22)</f>
        <v>12</v>
      </c>
      <c r="G23" s="24"/>
      <c r="H23" s="8"/>
      <c r="I23" s="8"/>
      <c r="J23" s="8"/>
      <c r="K23" s="6"/>
      <c r="L23" s="8"/>
    </row>
    <row r="24" ht="28" customHeight="1" spans="1:12">
      <c r="A24" s="9">
        <v>7</v>
      </c>
      <c r="B24" s="7" t="s">
        <v>45</v>
      </c>
      <c r="C24" s="7" t="s">
        <v>46</v>
      </c>
      <c r="D24" s="6" t="s">
        <v>47</v>
      </c>
      <c r="E24" s="6" t="s">
        <v>48</v>
      </c>
      <c r="F24" s="6">
        <v>86</v>
      </c>
      <c r="G24" s="24"/>
      <c r="H24" s="7">
        <f>23*0.6</f>
        <v>13.8</v>
      </c>
      <c r="I24" s="7">
        <v>3</v>
      </c>
      <c r="J24" s="7">
        <v>0.25</v>
      </c>
      <c r="K24" s="7" t="s">
        <v>49</v>
      </c>
      <c r="L24" s="7"/>
    </row>
    <row r="25" ht="28" customHeight="1" spans="1:12">
      <c r="A25" s="10"/>
      <c r="B25" s="7"/>
      <c r="C25" s="7"/>
      <c r="D25" s="6" t="s">
        <v>50</v>
      </c>
      <c r="E25" s="6" t="s">
        <v>51</v>
      </c>
      <c r="F25" s="6">
        <v>52</v>
      </c>
      <c r="G25" s="24"/>
      <c r="H25" s="7"/>
      <c r="I25" s="7"/>
      <c r="J25" s="7"/>
      <c r="K25" s="7"/>
      <c r="L25" s="7"/>
    </row>
    <row r="26" ht="28" customHeight="1" spans="1:12">
      <c r="A26" s="10"/>
      <c r="B26" s="7"/>
      <c r="C26" s="7"/>
      <c r="D26" s="6" t="s">
        <v>52</v>
      </c>
      <c r="E26" s="6" t="s">
        <v>53</v>
      </c>
      <c r="F26" s="6">
        <v>18</v>
      </c>
      <c r="G26" s="24"/>
      <c r="H26" s="7"/>
      <c r="I26" s="7"/>
      <c r="J26" s="7"/>
      <c r="K26" s="7"/>
      <c r="L26" s="7"/>
    </row>
    <row r="27" ht="36" customHeight="1" spans="1:12">
      <c r="A27" s="11"/>
      <c r="B27" s="7"/>
      <c r="C27" s="8" t="s">
        <v>21</v>
      </c>
      <c r="D27" s="8"/>
      <c r="E27" s="8"/>
      <c r="F27" s="8">
        <f>SUM(F24:F26)</f>
        <v>156</v>
      </c>
      <c r="G27" s="24"/>
      <c r="H27" s="8"/>
      <c r="I27" s="8"/>
      <c r="J27" s="8"/>
      <c r="K27" s="6"/>
      <c r="L27" s="8"/>
    </row>
    <row r="28" ht="28" customHeight="1" spans="1:12">
      <c r="A28" s="9">
        <v>8</v>
      </c>
      <c r="B28" s="7" t="s">
        <v>54</v>
      </c>
      <c r="C28" s="7" t="s">
        <v>55</v>
      </c>
      <c r="D28" s="6" t="s">
        <v>47</v>
      </c>
      <c r="E28" s="6" t="s">
        <v>56</v>
      </c>
      <c r="F28" s="6">
        <v>2</v>
      </c>
      <c r="G28" s="24"/>
      <c r="H28" s="7">
        <f>34*0.6</f>
        <v>20.4</v>
      </c>
      <c r="I28" s="7">
        <v>3.7</v>
      </c>
      <c r="J28" s="7">
        <v>0.25</v>
      </c>
      <c r="K28" s="7">
        <v>200</v>
      </c>
      <c r="L28" s="7"/>
    </row>
    <row r="29" ht="28" customHeight="1" spans="1:12">
      <c r="A29" s="10"/>
      <c r="B29" s="7"/>
      <c r="C29" s="7"/>
      <c r="D29" s="6" t="s">
        <v>57</v>
      </c>
      <c r="E29" s="6" t="s">
        <v>58</v>
      </c>
      <c r="F29" s="6">
        <v>11</v>
      </c>
      <c r="G29" s="24"/>
      <c r="H29" s="7"/>
      <c r="I29" s="7"/>
      <c r="J29" s="7"/>
      <c r="K29" s="7"/>
      <c r="L29" s="7"/>
    </row>
    <row r="30" ht="35" customHeight="1" spans="1:12">
      <c r="A30" s="11"/>
      <c r="B30" s="7"/>
      <c r="C30" s="8" t="s">
        <v>21</v>
      </c>
      <c r="D30" s="8"/>
      <c r="E30" s="8"/>
      <c r="F30" s="8">
        <f>SUM(F28:F29)</f>
        <v>13</v>
      </c>
      <c r="G30" s="24"/>
      <c r="H30" s="8"/>
      <c r="I30" s="8"/>
      <c r="J30" s="8"/>
      <c r="K30" s="6"/>
      <c r="L30" s="8"/>
    </row>
    <row r="31" ht="28" customHeight="1" spans="1:12">
      <c r="A31" s="9">
        <v>9</v>
      </c>
      <c r="B31" s="7" t="s">
        <v>59</v>
      </c>
      <c r="C31" s="7" t="s">
        <v>60</v>
      </c>
      <c r="D31" s="6" t="s">
        <v>61</v>
      </c>
      <c r="E31" s="6" t="s">
        <v>62</v>
      </c>
      <c r="F31" s="6">
        <v>29</v>
      </c>
      <c r="G31" s="24"/>
      <c r="H31" s="7">
        <f>32*0.6</f>
        <v>19.2</v>
      </c>
      <c r="I31" s="7">
        <v>3.6</v>
      </c>
      <c r="J31" s="7">
        <v>0.25</v>
      </c>
      <c r="K31" s="7">
        <v>200</v>
      </c>
      <c r="L31" s="7"/>
    </row>
    <row r="32" ht="28" customHeight="1" spans="1:12">
      <c r="A32" s="10"/>
      <c r="B32" s="7"/>
      <c r="C32" s="7"/>
      <c r="D32" s="6" t="s">
        <v>50</v>
      </c>
      <c r="E32" s="6" t="s">
        <v>63</v>
      </c>
      <c r="F32" s="6">
        <v>3</v>
      </c>
      <c r="G32" s="24"/>
      <c r="H32" s="7"/>
      <c r="I32" s="7"/>
      <c r="J32" s="7"/>
      <c r="K32" s="7"/>
      <c r="L32" s="7"/>
    </row>
    <row r="33" ht="34" customHeight="1" spans="1:12">
      <c r="A33" s="11"/>
      <c r="B33" s="7"/>
      <c r="C33" s="8" t="s">
        <v>21</v>
      </c>
      <c r="D33" s="8"/>
      <c r="E33" s="8"/>
      <c r="F33" s="8">
        <f>SUM(F31:F32)</f>
        <v>32</v>
      </c>
      <c r="G33" s="24"/>
      <c r="H33" s="8"/>
      <c r="I33" s="8"/>
      <c r="J33" s="8"/>
      <c r="K33" s="6"/>
      <c r="L33" s="8"/>
    </row>
    <row r="34" ht="28" customHeight="1" spans="1:12">
      <c r="A34" s="9">
        <v>10</v>
      </c>
      <c r="B34" s="12" t="s">
        <v>64</v>
      </c>
      <c r="C34" s="7" t="s">
        <v>65</v>
      </c>
      <c r="D34" s="7" t="s">
        <v>66</v>
      </c>
      <c r="E34" s="7" t="s">
        <v>67</v>
      </c>
      <c r="F34" s="7">
        <v>14</v>
      </c>
      <c r="G34" s="24"/>
      <c r="H34" s="7">
        <f>31*0.6</f>
        <v>18.6</v>
      </c>
      <c r="I34" s="7">
        <v>2.1</v>
      </c>
      <c r="J34" s="7">
        <v>0.25</v>
      </c>
      <c r="K34" s="12">
        <v>200</v>
      </c>
      <c r="L34" s="21"/>
    </row>
    <row r="35" ht="28" customHeight="1" spans="1:12">
      <c r="A35" s="10"/>
      <c r="B35" s="13"/>
      <c r="C35" s="7"/>
      <c r="D35" s="6" t="s">
        <v>68</v>
      </c>
      <c r="E35" s="6" t="s">
        <v>69</v>
      </c>
      <c r="F35" s="6">
        <v>13</v>
      </c>
      <c r="G35" s="24"/>
      <c r="H35" s="7">
        <v>19.2</v>
      </c>
      <c r="I35" s="7"/>
      <c r="J35" s="7"/>
      <c r="K35" s="14"/>
      <c r="L35" s="22"/>
    </row>
    <row r="36" ht="33" customHeight="1" spans="1:12">
      <c r="A36" s="11"/>
      <c r="B36" s="14"/>
      <c r="C36" s="8" t="s">
        <v>21</v>
      </c>
      <c r="D36" s="8"/>
      <c r="E36" s="8"/>
      <c r="F36" s="8">
        <f>F34+F35</f>
        <v>27</v>
      </c>
      <c r="G36" s="24"/>
      <c r="H36" s="8"/>
      <c r="I36" s="8"/>
      <c r="J36" s="8"/>
      <c r="K36" s="6"/>
      <c r="L36" s="8"/>
    </row>
    <row r="37" ht="28" customHeight="1" spans="1:12">
      <c r="A37" s="9">
        <v>11</v>
      </c>
      <c r="B37" s="7" t="s">
        <v>70</v>
      </c>
      <c r="C37" s="7" t="s">
        <v>71</v>
      </c>
      <c r="D37" s="6" t="s">
        <v>61</v>
      </c>
      <c r="E37" s="6" t="s">
        <v>72</v>
      </c>
      <c r="F37" s="6">
        <v>18</v>
      </c>
      <c r="G37" s="20" t="s">
        <v>18</v>
      </c>
      <c r="H37" s="7">
        <f>23*0.6</f>
        <v>13.8</v>
      </c>
      <c r="I37" s="7">
        <v>2.7</v>
      </c>
      <c r="J37" s="7">
        <v>0.25</v>
      </c>
      <c r="K37" s="7">
        <v>200</v>
      </c>
      <c r="L37" s="7"/>
    </row>
    <row r="38" ht="28" customHeight="1" spans="1:12">
      <c r="A38" s="10"/>
      <c r="B38" s="7"/>
      <c r="C38" s="7"/>
      <c r="D38" s="6" t="s">
        <v>50</v>
      </c>
      <c r="E38" s="6" t="s">
        <v>73</v>
      </c>
      <c r="F38" s="6">
        <v>2</v>
      </c>
      <c r="G38" s="20"/>
      <c r="H38" s="7"/>
      <c r="I38" s="7"/>
      <c r="J38" s="7"/>
      <c r="K38" s="7"/>
      <c r="L38" s="7"/>
    </row>
    <row r="39" ht="32" customHeight="1" spans="1:12">
      <c r="A39" s="11"/>
      <c r="B39" s="7"/>
      <c r="C39" s="8" t="s">
        <v>21</v>
      </c>
      <c r="D39" s="8"/>
      <c r="E39" s="8"/>
      <c r="F39" s="8">
        <f>SUM(F37:F38)</f>
        <v>20</v>
      </c>
      <c r="G39" s="20"/>
      <c r="H39" s="8"/>
      <c r="I39" s="8"/>
      <c r="J39" s="8"/>
      <c r="K39" s="6"/>
      <c r="L39" s="8"/>
    </row>
    <row r="40" ht="28" customHeight="1" spans="1:12">
      <c r="A40" s="9">
        <v>12</v>
      </c>
      <c r="B40" s="7" t="s">
        <v>74</v>
      </c>
      <c r="C40" s="7" t="s">
        <v>75</v>
      </c>
      <c r="D40" s="6" t="s">
        <v>50</v>
      </c>
      <c r="E40" s="6" t="s">
        <v>76</v>
      </c>
      <c r="F40" s="6">
        <v>8</v>
      </c>
      <c r="G40" s="20"/>
      <c r="H40" s="7">
        <f>29*0.6</f>
        <v>17.4</v>
      </c>
      <c r="I40" s="7">
        <v>2.1</v>
      </c>
      <c r="J40" s="7">
        <v>0.25</v>
      </c>
      <c r="K40" s="7">
        <v>150</v>
      </c>
      <c r="L40" s="7"/>
    </row>
    <row r="41" ht="31" customHeight="1" spans="1:12">
      <c r="A41" s="11"/>
      <c r="B41" s="7"/>
      <c r="C41" s="8" t="s">
        <v>21</v>
      </c>
      <c r="D41" s="8"/>
      <c r="E41" s="8"/>
      <c r="F41" s="8">
        <f>SUM(F40:F40)</f>
        <v>8</v>
      </c>
      <c r="G41" s="20"/>
      <c r="H41" s="8"/>
      <c r="I41" s="8"/>
      <c r="J41" s="8"/>
      <c r="K41" s="6"/>
      <c r="L41" s="8"/>
    </row>
    <row r="42" ht="28" customHeight="1" spans="1:12">
      <c r="A42" s="6">
        <v>13</v>
      </c>
      <c r="B42" s="7" t="s">
        <v>77</v>
      </c>
      <c r="C42" s="7" t="s">
        <v>78</v>
      </c>
      <c r="D42" s="6" t="s">
        <v>52</v>
      </c>
      <c r="E42" s="6" t="s">
        <v>79</v>
      </c>
      <c r="F42" s="6">
        <v>2</v>
      </c>
      <c r="G42" s="20"/>
      <c r="H42" s="7">
        <f>31*0.6</f>
        <v>18.6</v>
      </c>
      <c r="I42" s="7">
        <v>3.6</v>
      </c>
      <c r="J42" s="7">
        <v>0.25</v>
      </c>
      <c r="K42" s="7">
        <v>200</v>
      </c>
      <c r="L42" s="7"/>
    </row>
    <row r="43" ht="28" customHeight="1" spans="1:12">
      <c r="A43" s="6"/>
      <c r="B43" s="7"/>
      <c r="C43" s="7"/>
      <c r="D43" s="6" t="s">
        <v>80</v>
      </c>
      <c r="E43" s="6" t="s">
        <v>81</v>
      </c>
      <c r="F43" s="6">
        <v>9</v>
      </c>
      <c r="G43" s="20"/>
      <c r="H43" s="7"/>
      <c r="I43" s="7"/>
      <c r="J43" s="7"/>
      <c r="K43" s="7"/>
      <c r="L43" s="7"/>
    </row>
    <row r="44" ht="28" customHeight="1" spans="1:12">
      <c r="A44" s="6"/>
      <c r="B44" s="7"/>
      <c r="C44" s="8" t="s">
        <v>21</v>
      </c>
      <c r="D44" s="8"/>
      <c r="E44" s="8"/>
      <c r="F44" s="8">
        <f>SUM(F42:F43)</f>
        <v>11</v>
      </c>
      <c r="G44" s="20"/>
      <c r="H44" s="8"/>
      <c r="I44" s="8"/>
      <c r="J44" s="8"/>
      <c r="K44" s="6"/>
      <c r="L44" s="8"/>
    </row>
    <row r="45" ht="28" customHeight="1" spans="1:12">
      <c r="A45" s="6">
        <v>14</v>
      </c>
      <c r="B45" s="7" t="s">
        <v>82</v>
      </c>
      <c r="C45" s="7" t="s">
        <v>83</v>
      </c>
      <c r="D45" s="6" t="s">
        <v>84</v>
      </c>
      <c r="E45" s="6" t="s">
        <v>85</v>
      </c>
      <c r="F45" s="6">
        <v>4</v>
      </c>
      <c r="G45" s="20"/>
      <c r="H45" s="7">
        <f>24*0.6</f>
        <v>14.4</v>
      </c>
      <c r="I45" s="7">
        <v>2.44</v>
      </c>
      <c r="J45" s="7">
        <v>0.25</v>
      </c>
      <c r="K45" s="7">
        <v>200</v>
      </c>
      <c r="L45" s="7"/>
    </row>
    <row r="46" ht="28" customHeight="1" spans="1:12">
      <c r="A46" s="6"/>
      <c r="B46" s="7"/>
      <c r="C46" s="7"/>
      <c r="D46" s="6" t="s">
        <v>80</v>
      </c>
      <c r="E46" s="6" t="s">
        <v>86</v>
      </c>
      <c r="F46" s="6">
        <v>1</v>
      </c>
      <c r="G46" s="20"/>
      <c r="H46" s="7"/>
      <c r="I46" s="7"/>
      <c r="J46" s="7"/>
      <c r="K46" s="7"/>
      <c r="L46" s="7"/>
    </row>
    <row r="47" ht="34" customHeight="1" spans="1:12">
      <c r="A47" s="6"/>
      <c r="B47" s="7"/>
      <c r="C47" s="8" t="s">
        <v>21</v>
      </c>
      <c r="D47" s="8"/>
      <c r="E47" s="8"/>
      <c r="F47" s="8">
        <f>F45+F46</f>
        <v>5</v>
      </c>
      <c r="G47" s="23"/>
      <c r="H47" s="8"/>
      <c r="I47" s="8"/>
      <c r="J47" s="8"/>
      <c r="K47" s="6"/>
      <c r="L47" s="8"/>
    </row>
    <row r="48" ht="28" customHeight="1" spans="1:12">
      <c r="A48" s="8" t="s">
        <v>87</v>
      </c>
      <c r="B48" s="8"/>
      <c r="C48" s="8"/>
      <c r="D48" s="8"/>
      <c r="E48" s="8"/>
      <c r="F48" s="8">
        <f>F47+F44+F41+F39+F36+F33+F30+F27+F23+F10+F6+F17+F13+F20</f>
        <v>648</v>
      </c>
      <c r="G48" s="25"/>
      <c r="H48" s="8"/>
      <c r="I48" s="8"/>
      <c r="J48" s="8"/>
      <c r="K48" s="6"/>
      <c r="L48" s="8"/>
    </row>
    <row r="49" ht="90" customHeight="1" spans="1:12">
      <c r="A49" s="15" t="s">
        <v>88</v>
      </c>
      <c r="B49" s="16"/>
      <c r="C49" s="16"/>
      <c r="D49" s="16"/>
      <c r="E49" s="16"/>
      <c r="F49" s="16"/>
      <c r="G49" s="16"/>
      <c r="H49" s="16"/>
      <c r="I49" s="16"/>
      <c r="J49" s="16"/>
      <c r="K49" s="16"/>
      <c r="L49" s="16"/>
    </row>
    <row r="50" ht="48" customHeight="1"/>
    <row r="51" ht="39" customHeight="1"/>
    <row r="52" s="1" customFormat="1" ht="29" customHeight="1" spans="1:12">
      <c r="A52"/>
      <c r="B52"/>
      <c r="C52"/>
      <c r="D52"/>
      <c r="E52"/>
      <c r="F52"/>
      <c r="G52"/>
      <c r="H52" s="2"/>
      <c r="I52" s="2"/>
      <c r="J52" s="2"/>
      <c r="K52" s="2"/>
      <c r="L52"/>
    </row>
    <row r="53" s="1" customFormat="1" ht="37" customHeight="1" spans="1:12">
      <c r="A53"/>
      <c r="B53"/>
      <c r="C53"/>
      <c r="D53"/>
      <c r="E53"/>
      <c r="F53"/>
      <c r="G53"/>
      <c r="H53" s="2"/>
      <c r="I53" s="2"/>
      <c r="J53" s="2"/>
      <c r="K53" s="2"/>
      <c r="L53"/>
    </row>
    <row r="54" ht="47" customHeight="1"/>
    <row r="55" s="1" customFormat="1" ht="50" customHeight="1" spans="1:12">
      <c r="A55"/>
      <c r="B55"/>
      <c r="C55"/>
      <c r="D55"/>
      <c r="E55"/>
      <c r="F55"/>
      <c r="G55"/>
      <c r="H55" s="2"/>
      <c r="I55" s="2"/>
      <c r="J55" s="2"/>
      <c r="K55" s="2"/>
      <c r="L55"/>
    </row>
    <row r="56" s="1" customFormat="1" ht="53" customHeight="1" spans="1:12">
      <c r="A56"/>
      <c r="B56"/>
      <c r="C56"/>
      <c r="D56"/>
      <c r="E56"/>
      <c r="F56"/>
      <c r="G56"/>
      <c r="H56" s="2"/>
      <c r="I56" s="2"/>
      <c r="J56" s="2"/>
      <c r="K56" s="2"/>
      <c r="L56"/>
    </row>
    <row r="57" s="1" customFormat="1" ht="53" customHeight="1" spans="1:12">
      <c r="A57"/>
      <c r="B57"/>
      <c r="C57"/>
      <c r="D57"/>
      <c r="E57"/>
      <c r="F57"/>
      <c r="G57"/>
      <c r="H57" s="2"/>
      <c r="I57" s="2"/>
      <c r="J57" s="2"/>
      <c r="K57" s="2"/>
      <c r="L57"/>
    </row>
    <row r="58" ht="23" customHeight="1"/>
    <row r="59" ht="91" customHeight="1"/>
  </sheetData>
  <mergeCells count="125">
    <mergeCell ref="A1:L1"/>
    <mergeCell ref="A2:L2"/>
    <mergeCell ref="C6:E6"/>
    <mergeCell ref="C10:E10"/>
    <mergeCell ref="C13:E13"/>
    <mergeCell ref="C17:E17"/>
    <mergeCell ref="C20:E20"/>
    <mergeCell ref="C23:E23"/>
    <mergeCell ref="C27:E27"/>
    <mergeCell ref="C30:E30"/>
    <mergeCell ref="C33:E33"/>
    <mergeCell ref="C36:E36"/>
    <mergeCell ref="C39:E39"/>
    <mergeCell ref="C41:E41"/>
    <mergeCell ref="C44:E44"/>
    <mergeCell ref="C47:E47"/>
    <mergeCell ref="A48:E48"/>
    <mergeCell ref="A49:L49"/>
    <mergeCell ref="A4:A6"/>
    <mergeCell ref="A7:A10"/>
    <mergeCell ref="A11:A13"/>
    <mergeCell ref="A14:A17"/>
    <mergeCell ref="A18:A20"/>
    <mergeCell ref="A21:A23"/>
    <mergeCell ref="A24:A27"/>
    <mergeCell ref="A28:A30"/>
    <mergeCell ref="A31:A33"/>
    <mergeCell ref="A34:A36"/>
    <mergeCell ref="A37:A39"/>
    <mergeCell ref="A40:A41"/>
    <mergeCell ref="A42:A44"/>
    <mergeCell ref="A45:A47"/>
    <mergeCell ref="B4:B6"/>
    <mergeCell ref="B7:B10"/>
    <mergeCell ref="B11:B13"/>
    <mergeCell ref="B14:B17"/>
    <mergeCell ref="B18:B20"/>
    <mergeCell ref="B21:B23"/>
    <mergeCell ref="B24:B27"/>
    <mergeCell ref="B28:B30"/>
    <mergeCell ref="B31:B33"/>
    <mergeCell ref="B34:B36"/>
    <mergeCell ref="B37:B39"/>
    <mergeCell ref="B40:B41"/>
    <mergeCell ref="B42:B44"/>
    <mergeCell ref="B45:B47"/>
    <mergeCell ref="C4:C5"/>
    <mergeCell ref="C7:C9"/>
    <mergeCell ref="C11:C12"/>
    <mergeCell ref="C14:C16"/>
    <mergeCell ref="C18:C19"/>
    <mergeCell ref="C21:C22"/>
    <mergeCell ref="C24:C26"/>
    <mergeCell ref="C28:C29"/>
    <mergeCell ref="C31:C32"/>
    <mergeCell ref="C34:C35"/>
    <mergeCell ref="C37:C38"/>
    <mergeCell ref="C42:C43"/>
    <mergeCell ref="C45:C46"/>
    <mergeCell ref="G4:G20"/>
    <mergeCell ref="G21:G36"/>
    <mergeCell ref="G37:G47"/>
    <mergeCell ref="H4:H5"/>
    <mergeCell ref="H7:H9"/>
    <mergeCell ref="H11:H12"/>
    <mergeCell ref="H14:H16"/>
    <mergeCell ref="H18:H19"/>
    <mergeCell ref="H21:H22"/>
    <mergeCell ref="H24:H26"/>
    <mergeCell ref="H28:H29"/>
    <mergeCell ref="H31:H32"/>
    <mergeCell ref="H37:H38"/>
    <mergeCell ref="H42:H43"/>
    <mergeCell ref="H45:H46"/>
    <mergeCell ref="I4:I5"/>
    <mergeCell ref="I7:I9"/>
    <mergeCell ref="I11:I12"/>
    <mergeCell ref="I14:I16"/>
    <mergeCell ref="I18:I19"/>
    <mergeCell ref="I21:I22"/>
    <mergeCell ref="I24:I26"/>
    <mergeCell ref="I28:I29"/>
    <mergeCell ref="I31:I32"/>
    <mergeCell ref="I34:I35"/>
    <mergeCell ref="I37:I38"/>
    <mergeCell ref="I42:I43"/>
    <mergeCell ref="I45:I46"/>
    <mergeCell ref="J4:J5"/>
    <mergeCell ref="J7:J9"/>
    <mergeCell ref="J11:J12"/>
    <mergeCell ref="J14:J16"/>
    <mergeCell ref="J18:J19"/>
    <mergeCell ref="J21:J22"/>
    <mergeCell ref="J24:J26"/>
    <mergeCell ref="J28:J29"/>
    <mergeCell ref="J31:J32"/>
    <mergeCell ref="J34:J35"/>
    <mergeCell ref="J37:J38"/>
    <mergeCell ref="J42:J43"/>
    <mergeCell ref="J45:J46"/>
    <mergeCell ref="K4:K5"/>
    <mergeCell ref="K7:K9"/>
    <mergeCell ref="K11:K12"/>
    <mergeCell ref="K14:K16"/>
    <mergeCell ref="K18:K19"/>
    <mergeCell ref="K21:K22"/>
    <mergeCell ref="K24:K26"/>
    <mergeCell ref="K28:K29"/>
    <mergeCell ref="K31:K32"/>
    <mergeCell ref="K34:K35"/>
    <mergeCell ref="K37:K38"/>
    <mergeCell ref="K42:K43"/>
    <mergeCell ref="K45:K46"/>
    <mergeCell ref="L4:L5"/>
    <mergeCell ref="L7:L9"/>
    <mergeCell ref="L11:L12"/>
    <mergeCell ref="L14:L16"/>
    <mergeCell ref="L21:L22"/>
    <mergeCell ref="L24:L26"/>
    <mergeCell ref="L28:L29"/>
    <mergeCell ref="L31:L32"/>
    <mergeCell ref="L34:L35"/>
    <mergeCell ref="L37:L38"/>
    <mergeCell ref="L42:L43"/>
    <mergeCell ref="L45:L46"/>
  </mergeCells>
  <printOptions horizontalCentered="1"/>
  <pageMargins left="0.590277777777778" right="0.590277777777778" top="0.432638888888889" bottom="0.629861111111111" header="0.354166666666667" footer="0.354166666666667"/>
  <pageSetup paperSize="9" scale="87"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钟利娜</cp:lastModifiedBy>
  <dcterms:created xsi:type="dcterms:W3CDTF">2020-01-07T18:54:00Z</dcterms:created>
  <dcterms:modified xsi:type="dcterms:W3CDTF">2024-09-18T12:03:03Z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2052-11.8.2.11806</vt:lpwstr>
  </property>
  <property fmtid="{D5CDD505-2E9C-101B-9397-08002B2CF9AE}" pid="3" name="ICV">
    <vt:lpwstr>86FBCE1D4C2DCBE23854C8664AF27555</vt:lpwstr>
  </property>
</Properties>
</file>